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docs.live.net/66566aa8e7365185/God's Love International/Ministry Report 2026/"/>
    </mc:Choice>
  </mc:AlternateContent>
  <xr:revisionPtr revIDLastSave="119" documentId="8_{7C33F431-3FE5-4FDD-B662-62DE59FEC647}" xr6:coauthVersionLast="47" xr6:coauthVersionMax="47" xr10:uidLastSave="{BF0B7075-7DE3-4913-BC6A-4BD030A1F5CE}"/>
  <bookViews>
    <workbookView xWindow="-108" yWindow="-108" windowWidth="23256" windowHeight="12456" xr2:uid="{00000000-000D-0000-FFFF-FFFF00000000}"/>
  </bookViews>
  <sheets>
    <sheet name="Sheet1" sheetId="1" r:id="rId1"/>
    <sheet name="Sheet3" sheetId="3" r:id="rId2"/>
    <sheet name="Sheet2" sheetId="2"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8" i="1" l="1"/>
  <c r="F607" i="1"/>
  <c r="F376" i="1"/>
  <c r="F595" i="1"/>
  <c r="F565" i="1"/>
  <c r="F145" i="1"/>
  <c r="F166" i="1"/>
  <c r="F250" i="1"/>
  <c r="F439" i="1"/>
  <c r="F19" i="1"/>
  <c r="E661" i="1"/>
  <c r="F292" i="1"/>
  <c r="F124" i="1"/>
  <c r="F103" i="1"/>
  <c r="F523" i="1"/>
  <c r="F154" i="1"/>
  <c r="F175" i="1"/>
  <c r="F343" i="1"/>
  <c r="F649" i="1"/>
  <c r="C661" i="1"/>
  <c r="F271" i="1"/>
  <c r="F322" i="1"/>
  <c r="F91" i="1"/>
  <c r="F574" i="1"/>
  <c r="F418" i="1"/>
  <c r="F397" i="1"/>
  <c r="F481" i="1"/>
  <c r="F112" i="1"/>
  <c r="F82" i="1"/>
  <c r="F49" i="1"/>
  <c r="F616" i="1"/>
  <c r="F448" i="1"/>
  <c r="F385" i="1"/>
  <c r="F427" i="1"/>
  <c r="F280" i="1"/>
  <c r="F217" i="1"/>
  <c r="L663" i="1"/>
  <c r="L661" i="1"/>
  <c r="G663" i="1"/>
  <c r="F532" i="1"/>
  <c r="F238" i="1"/>
  <c r="F196" i="1"/>
  <c r="F364" i="1"/>
  <c r="F28" i="1"/>
  <c r="F355" i="1"/>
  <c r="F229" i="1"/>
  <c r="F301" i="1"/>
  <c r="F313" i="1"/>
  <c r="F208" i="1"/>
  <c r="F133" i="1"/>
  <c r="F666" i="1"/>
  <c r="H663" i="1"/>
  <c r="C666" i="1"/>
  <c r="G661" i="1"/>
  <c r="H661" i="1"/>
  <c r="I661" i="1"/>
  <c r="B666" i="1"/>
  <c r="K661" i="1"/>
  <c r="F663" i="1"/>
  <c r="D663" i="1"/>
  <c r="E663" i="1"/>
  <c r="B661" i="1"/>
  <c r="D661" i="1"/>
  <c r="C663" i="1"/>
  <c r="A666" i="1"/>
  <c r="F661" i="1"/>
  <c r="A663" i="1"/>
  <c r="F637" i="1"/>
  <c r="F553" i="1"/>
  <c r="F511" i="1"/>
  <c r="F490" i="1"/>
  <c r="F469" i="1"/>
  <c r="F406" i="1"/>
  <c r="F259" i="1"/>
  <c r="F70" i="1"/>
  <c r="F40" i="1"/>
  <c r="F334" i="1"/>
  <c r="F187" i="1"/>
  <c r="F61" i="1"/>
  <c r="F544" i="1"/>
  <c r="J661" i="1"/>
  <c r="F502" i="1"/>
  <c r="E666" i="1"/>
  <c r="D666" i="1"/>
  <c r="I663" i="1"/>
  <c r="J663" i="1"/>
  <c r="B663" i="1"/>
  <c r="K663" i="1"/>
  <c r="A661" i="1"/>
</calcChain>
</file>

<file path=xl/sharedStrings.xml><?xml version="1.0" encoding="utf-8"?>
<sst xmlns="http://schemas.openxmlformats.org/spreadsheetml/2006/main" count="1078" uniqueCount="96">
  <si>
    <t>God’s Love International</t>
  </si>
  <si>
    <t>ron@godsloveinternational.com</t>
  </si>
  <si>
    <t xml:space="preserve"> Date:</t>
  </si>
  <si>
    <t>Totals</t>
  </si>
  <si>
    <t xml:space="preserve"># Of Staff: </t>
  </si>
  <si>
    <t>Ron</t>
  </si>
  <si>
    <t>Youth Breakfast:</t>
  </si>
  <si>
    <t xml:space="preserve">Names: </t>
  </si>
  <si>
    <t>Adult Breakfast</t>
  </si>
  <si>
    <t xml:space="preserve">Youth Lunch: </t>
  </si>
  <si>
    <t xml:space="preserve"> </t>
  </si>
  <si>
    <t>Adult  Lunch</t>
  </si>
  <si>
    <t>Youth Dinner :</t>
  </si>
  <si>
    <t>Adult  Dinner</t>
  </si>
  <si>
    <t>HW 1st :</t>
  </si>
  <si>
    <t>Y Door Count</t>
  </si>
  <si>
    <t>Y Counsel</t>
  </si>
  <si>
    <t>GED</t>
  </si>
  <si>
    <t>Adult</t>
  </si>
  <si>
    <t xml:space="preserve">Youth </t>
  </si>
  <si>
    <t>Adult Door Count</t>
  </si>
  <si>
    <t>A Counsel</t>
  </si>
  <si>
    <t>Male</t>
  </si>
  <si>
    <t>Female</t>
  </si>
  <si>
    <t>Shelter</t>
  </si>
  <si>
    <t>Food Bank</t>
  </si>
  <si>
    <t>Clothing Bank</t>
  </si>
  <si>
    <t>Social Media Touches</t>
  </si>
  <si>
    <t xml:space="preserve">Misc. Bathroom, phone , pop in </t>
  </si>
  <si>
    <t>Totaled Served</t>
  </si>
  <si>
    <t>`</t>
  </si>
  <si>
    <t xml:space="preserve">Totals  Meals </t>
  </si>
  <si>
    <t>Breakfast</t>
  </si>
  <si>
    <t>Lunch</t>
  </si>
  <si>
    <t>Dinner</t>
  </si>
  <si>
    <t>HW 1St</t>
  </si>
  <si>
    <t xml:space="preserve">T Y Served </t>
  </si>
  <si>
    <t xml:space="preserve">SK Breakfast </t>
  </si>
  <si>
    <t>Sk Lunch</t>
  </si>
  <si>
    <t>Sk Dinner</t>
  </si>
  <si>
    <t>Service</t>
  </si>
  <si>
    <t>T A Served</t>
  </si>
  <si>
    <t>Total Served</t>
  </si>
  <si>
    <t>Y D Count</t>
  </si>
  <si>
    <t>`YC</t>
  </si>
  <si>
    <t>A D Count</t>
  </si>
  <si>
    <t>AC</t>
  </si>
  <si>
    <t>Staff</t>
  </si>
  <si>
    <t>Bible Study</t>
  </si>
  <si>
    <t>Door Count</t>
  </si>
  <si>
    <t>m</t>
  </si>
  <si>
    <t>GED Y</t>
  </si>
  <si>
    <t>GED A</t>
  </si>
  <si>
    <t>Misc</t>
  </si>
  <si>
    <t>Prayer</t>
  </si>
  <si>
    <t>Animals</t>
  </si>
  <si>
    <t>Name:</t>
  </si>
  <si>
    <t xml:space="preserve">Hunter </t>
  </si>
  <si>
    <t xml:space="preserve">  </t>
  </si>
  <si>
    <t xml:space="preserve"> Ron</t>
  </si>
  <si>
    <t xml:space="preserve"> Names</t>
  </si>
  <si>
    <t xml:space="preserve"> Cell 509-312-9875</t>
  </si>
  <si>
    <t xml:space="preserve">Ron </t>
  </si>
  <si>
    <t>707 W 5th Ave Apt 1105</t>
  </si>
  <si>
    <t>Spokane WA 99204</t>
  </si>
  <si>
    <t xml:space="preserve">Talk or Event: Prayed/Up Four times to pee / update minsitry numbers/Posted Bible Study, Devotional, Verse of the Day and Prayer of the day on all soical media Matthew  2:1-23 /Made  Prayer for the day Videos  Matthew 1:20-21/Deaconess / DD 07:30-12:30 /BK Fully Loaded Crossant Sandwich/Dwight Merkel /PT and Urgent Care /VA Grass area/No second dash as I did not get done with the VA until 16:30/ Division Sub for Dinner with Chips and Chips Ahoy Cookies / Deaconess /Strated Medications / total steps walked 9446  steps or  4.34  miIles / Devotinal time/ prayed prayed prayed prayed </t>
  </si>
  <si>
    <t>Talk or Event:I Awoke Only Once to pee at 0130 slpet in until 0330/ prayed/took care the animals -Deaconess  /Paid rent and Utilites/Paid Insurance/Posted the Bible Study, devotional, verse of the day and prayer of the day on all social mediaMatthew (3) /Made Verse of the day and Prayer of the day videos and posted  Mable  Matt 2:20-21 /High Bridge Upper Terreece /DD 08:00-13:00/ Ben Burr/13:30-17:30/Deaconess/ Total walked for the day 9916  Steps or 4.38 Miles / Evening Devotioanal  /prayed prayed prayed Prayed</t>
  </si>
  <si>
    <t>Talk or Event: /Talk or Event: prayed/Rough Night awoke several times Having to urinate 6 times in the first hour and then once every three hours/ /Made Verse of the day and Prayer of the day videos and posted  Mable and Pastor John  Matthew 3:11/took care the animals -Deacones /Sermon Prep Are You Obeying YHWH’s Commandment to be Baptized in the Name of the Father, Son and Holy Spirit?  Matt 3:1-17/Posted the Bible Study, devotional, verse of the day and prayer of the day on all social media Matthew 4:1-/I was so tired I wen tback to sleep for an jours/Deaconess  /DD 08:00-13:00/Still tired and hurting so I knowcked off for the day/Chips Cheese and Bean Dip/ Deaconess /Deaconess/Ham and Cheese Sandwich /Total walked for the day 4946 Steps or 2.18 Miles //Evening Devotioanal /prayed prayed prayed Prayed</t>
  </si>
  <si>
    <t xml:space="preserve">Talk or Event:I slept well only awakening at Midnight to urinate slept until 04:00/  Prayed/took care of the animals  Deaconess/ updated minsitry numbers /made to monthly templates  /Fellowship Service  Are You Obeying YHWH’s Commandment to be Baptized in the Name of the Father, Son and Holy Spirit?  Matt 3:1-17Posted the Bible Study, verse of the day, Prayer and Devotional on all Soical Media, Matt 4:1-25/  Started working on monthly reports for Board Meeting /Made Verse of the Day and Prayers of the day videos with  Mable and posted them / /Sabbath Day of Rest Cleaned teh apaprtment and Washed Snowball/ Visited Mark and His Roommate Ken-Mark wanted to argue an dwent off on Him  so tired of all the arguments and Him always having to be right about everything/ / Came Home and Rested Sabbath Day of Rest /Deaconess for Potty Breaks/Cheese, bean dip and chips/ (2) Hgrilled Ham and Chesses sandwhiches (2) JD Peach Teas/ Rested the rest of the day watiching NCIS//Total steps walked 4330  steps or 190   miles Evening /prayed/prayed/Prayed Prayed Prayed Prayed/ Went to bed at 19:30 </t>
  </si>
  <si>
    <t>Talk or Event: I slept well only awakening at Midnight to urinate slept until 03:00/ Prayed/ Took Care of the Animals Deaconess/  Hip Exercixes/Balanced the Check Books /  updated ministry numbers /update ministry number for board meeting/ updated the Board Meeting agenda / Started to pay all the bills / Posted the Bible Study, verse of the day, Prayer and Devotional on all Soical Media,Matthew 5:1-48//Made Verse of the Day and Prayers of the day videos with Mable Matt 4:18-22 /Deaconess/DD 08:00-13:00 /Took  Oliver get his Car from Les Schwab and paid the bill 1338//DD 14:00-17:00   /  Oliver called and his car was not ready theey need it for another day or to but He and Blue needed to get to Pullman, So I drover them after taking the dogs home/Deaconess/WSU/Deaconess//total steps walked  9544   Steps  or 4.21/ Evening Devotioanl /Hip Exercises/ Prayed Prayed Prayed Prayed</t>
  </si>
  <si>
    <t>Talk or Event: I awoke once to urinate/ Prayed/Hip Exercises/took  Care of the Animals Deaconess/updated ministry numbers /update ministry number for board meeting/ updated the Board Meeting agenda// Coninued to paying the Monthly Bills /Posted the Bible Study, verse of the day, Prayer and Devotional on all Soical Media,Matthew 6:1-34/Made Verse of the Day and Prayers of the day videos and posted them With Mable  Matt 5:11-12 /Deaconess/DD 08:00-12:00/(2) Steak Burritos/Deaconee /PT/ /Deaconess/I was hurting and really tired came home to rest/ Cheetoes and Division Sub Watermenlon Strawberry Water/ total step count 10505   or 4.93  miles /went to bed at 18:30 after making sure I did not need to drive Pullman/ Posted/Prayed Prayed Prayed Prayed</t>
  </si>
  <si>
    <t xml:space="preserve">Talk or Event: went o bed at 18:30 sleep until 0430 with (1) potty break for me and the dogs at 02:00//Prayed /Took care of the animals Deaconess/k / updated ministry numbers /  update ministry number for board meeting /  /Bible Study, verse of the day, Prayer and Devotional on all Soical Media, Matt 7:1-29/Verse of the day and Prayer of the Day videos and posted them with  Mable Matt 6:33/ Deaconess/ Spine Doctor Appointment 09:30-11:00 I Double Bacon QPC and Fries /  have been refered on to Physaitry for further treatment and I  Have Bertolil Sydrone// Deaconess/ DD 11:30-18:00/ Evening Devotional / Totaled Walked 9475  steps or4.18 Milesl/Prayer /Prayed Prayed Prayed Prayed/ </t>
  </si>
  <si>
    <t xml:space="preserve">Talk or Event:wen to bed at 19:00 but did not fall asleep until 20:30, Slept well until 2330 had  to use the restroom, and again at 0200 went roght back to sleep until 0300/Prayed//Took Care of the AnimalsDeaconess/ Worked on the reports for the Board meeting//Bible Study, verse of the day, Prayer and Devotional on all Soical Media,  Matt 8:1-34/ /Made Verse of the day and Prayer of the Day videos  with Mable and posted them Matt 7:12/5th 6th Street Block/DD 08:00-13:00 Suasage Links, and Chicken Enchilads Soup, 2 Donuts/Centenial  State Line/DD 14:00-18:00/Deaconess/Beef Sticks and Chips JD Peach Tea/Knees where hurting today left especially put a Salnonpas on it and was able to make it through thee dayWalked  a total step count 10535  or4.65  miles for the day  /Devotional/Prayed Prayed Prayed Prayed </t>
  </si>
  <si>
    <t>Talk or Event: Went to bed at 19:00 slept until 02:30 needing to Urinate, dozed until 0300/ Prayed/ Did Hip Excerises//Praying that YHWH will provide the funds for  the ministry/Bible Study-Devotional  and posted to all social Media Matt 9:1-38/Made Verse of the day and Prayer of the Day videos with Mable and posted them on all Social Media Matt 8:17/High Bridge /DD 08:00-13:00/Centenial Nettletont o Boone/DD 14:00-18:00/Deaconess/Division Sub, Chips and Rasberry Donuts JD Peach Tea/ total step count 14894 or 6.58  miles  /Devotional / Prayed Prayed Prayed Prayed   fo YHWH strangth and guidance/</t>
  </si>
  <si>
    <t>Talk or Event:Slept Great I did awaken twice to readjust but went immediatley back to sleep and did not awaken until alarm at 03.00/Prayed Prayed Prayed Prayed/Took Care of the animals Deaconess/Payed Posted BS, Devitioanls, Verse of the Day and Prayer of the Day on all Soical Media Matt 10:1- 42/Made Verse of the Day and Prayer of the Day Videos  with Mable Matt 9:9/Sermon Prep Are you ready to be a Disciple of YHWH Yeshua?  Matt 10:1-42 / RFP Ribbon to Washington/DD 08:00-13:00/ CUS Farwell/DD 14:00-17:30/Deaconess/ Chinese Food From Safways (2) JD Peach Teas/total of  13731   steps or  6.06  Miles / Devotional/ Prayed Prayed Prayed Prayed/</t>
  </si>
  <si>
    <t>Talk or Event: I was awoken 4 times last night once becasue the neighbors where fighting/ Prayed/Took Care of the animals Deacness //Posted BS, Devitioanls, Verse of the Day and Prayer of the Day on all Soical Media  Matt 10:1-42 /Made Verse of the Day and Prayer of the Day Videos /Fellowship Service Are you ready to be a Disciple of YHWH Yeshua?  Matt 10:1-42/Deaconess/Laundry and cleaned the apartment/ drove to Pullman to pick up Oliver so he can get his car on Monday Morning at Les Schwab. Ths Dogs especially Sheba was really acting up and really frustrating me, I persoanl had to pe 5 times on the way down and back//5th Street/Safeways for groceries and dog Food / SuperBowl Sunday Yeah Let's Go Seahawks Seahawks won 29-13/Made Dinner for Oliver and I Shells and Cheese and Hotdogs/Deaconess /went to be at 20:30/ total  walked of  6024  steps or  2.66  miles /Devotional/ Prayed Prayed Prayed Prayed/</t>
  </si>
  <si>
    <t xml:space="preserve">Talk or Event : Slept great until 0200 only awoken when Oliver came back in but fell right back to sleep bot times until alarm at 03:00 /Took Care of the AnimalsDeaconess/updated ministry reports /Posted Bible Study, Devotioinals, verse of the day, and prayer of the day  Posted on all Social Media Matt 11:1-30/ Made Verse of the day and Prayer of the Day Videos With Mable and Posted  Matt 10:38-39/Deaconess / Filled out Applea from my back and the back pay for Carpol Boss/Deaconess/DD 08:00-11:00//Lasana Soup and Jalopena Breakfast Sandwich/PIcked up Oliver and took Him to Les Schwab North for His Car/Picked Up Air Filter for Snowball/DD 11:30-13:00/Spokane Subarua for Oil Change- to RFP Ribon to WA and Back to Spokane Subaru /DD 14:00-18:00/Deaconess/Total steps- 12355  or  5.45  miles / Evening Devotional / Watch about an Hour of the Winter Olympics/A Hor Dogs -Strawberry Kiwi Water / prayed  prayed prayed prayed/ </t>
  </si>
  <si>
    <t>Event or Talk of the Day : Slept great only awoke at 130 to use the restroom then back to sleep until 0300/Prayed /Took care of the Animals /Deaconess/ updated ministry numbers/ Posted Bible Study, Devotioinals, verse of the day, and prayer of the day on all Social Media  Matt 12: 1-50 /Made verse of the day and prayer videos with Mable and posted them Matt 11:27-28/Ben Burr to the Bridge/DD/ 08:00-12:30 /Sent Lillian 200 for the kids schooling/VA/PT/VA/ DD /14:00-18:00 /PBH Lemon Lime Water/ total steps for today  14,382   Steps or 6.64  miles/Devotional/ / Prayed/ Prayed/ Prayed/ Prayed /</t>
  </si>
  <si>
    <t>Talk or Event:Slep great even though Cpap said I didn't 1.6 incidents, bu tonly awoke twice in the night to readjust and immediatley go back to sleep/Prayed/took care of  the animals  deaconess/updated Ministry Number/Posted Bible Study, Verse of the Day, Prayer of the Day and Deovtiional on all soical Media Matt 13:1-58/ Made Verse of the day and Prayer of the Day Video and posted them  to all Social Media with Mable  Matt 12:49-50/Deaconess/DD 08:00-13:00/Suasage and a Bacon Burrito/Dwight Merkel Gravale Lot/DD 13:30-16:30/  Sub Diviison Sandwich and Chip Tangerine Water/Evening Devotional /total Steps for the day  10000  or 4.41  Miles /Prayed Prayed Prayed Prayed</t>
  </si>
  <si>
    <t>Talk or Event: Slept Great even though CPAP said I didn't had 1.6 incidents but i slept from 19:00-0200 and dozed until 0300 not gettting up once/Prayed Prayed Prayed Prayed//Took Care of the Animals Deaconess/update Ministry Numbers/Balanced Check Book/Posted Bible Study, Devotionals, Verse of the day and Prayer of the day on all Soical Media Matt 14:1-36/Made Verse of the day and Prayer of the Day Video and posted them  to all Social Media with Mable  Matt 13:23 /Fish Lake .5 Marker//DD 07:30-12:30 /Ben Burr/VA for PT -Matt Gave a new knee brace from my left knee and it worked great for teh rest of the day no pain and I was able to complete DD in comfort I will take it with me to use when my knee starts to hurt//  VA Grass Area/DD 14:00-17:30/Deaconess/Chili Dogs Tagerine Water, JD Peach Tea  /Evening Devotiona/total Steps for the day  16763  or  7.25 Miles/Prayed Prayed Prayed Prayed</t>
  </si>
  <si>
    <t xml:space="preserve">Talk or Event: /Slept well last night only awoke once to readjust and go right back to sleep Slept from 06:30-03:00/  Prayer /Took care of the The Animals/ Deaconess / updates ministry numbers/Paid Car and STCU Credit Card /Posted Bible Study, Devotionals, Verse of the day and Prayer of the day on all Soical  Matt 15:1-39/Made Verse of the Day and Prayer of the Day videos and posted them with Mable Math 14:35-36/  Deaconess/RFP Washington to Diviison /DD 08:00-13:30/Steak and Cheese Burrito from TB /Saletis Flats /DD 14:00-17:00/Lincoln Park/ (2) Fird Chicken Breats and Potatoe Salad, Cookies JD Peach Tea /Total walked for the day  11772 or 5.20  miles /Evening Devotional /Prayed Prayed Prayed Prayed for healing </t>
  </si>
  <si>
    <t xml:space="preserve">Talk or Event: Slept Wonderful  One awoke once to readjust and go right back to sleep until just before the alrm went off/  Prayed/Prayed /Took care of the animals Deaconess /Posted Bible Study, Devotional, Verse of the day and Prayer of the day Matt 16:1-28/Made Verse of the Day and Prayer of the Day videos and posted them with Mable Matt 15:27-28 / /Sermon Prep WHY Does YHWH Heal us and Provide for us?  Matt 15:1-39  /Board Meeting, Annual and posted it//Fish Lake /DD 08:00-13:30//Deaconess/Came Home Early I was really tired had Pizza and Wacthed the Olmpics/ Total steps walked 8709 steps or  4.28  miles /Evening Devotional /Prayed Prayed Prayed Prayed </t>
  </si>
  <si>
    <t xml:space="preserve">Talk or Event: Great Night sleep Cpap only recorded .6 incidents slept from 1930 to 330/Prayed /took care of the animals Deaconess/update Ministry numbers/BS Matt 16:1-28/ Sermon Prep What are we to Believe In ???? Matt 16:1-28 /Fellowship service What are we to Believe In ???? Matt 16:1-28 and posted it /Made Verse of the day and Prayer of the Day videos with Mable  and posted / Sabbath Day of rest Laundry/ Bacon Cheese wraps for breakfast and dinner cookies and JD Peach tea I only ate oncearound 10:00 not hunger the rest of the day I did have chesses and crackers / Watched the Olympics and a Moive called Song Sung Blue Great Movie/Deaconess/   Walked  4014  stpes or  1.77   miles / /Praying Praying Praying Praying </t>
  </si>
  <si>
    <t xml:space="preserve">Talk or Event:  Slept great 8 hours of great sleep Cpap only recorded .2 incidents/ Prayer / Took care of all of the animals Deaconess /  updated ministry numbers/BS  Matt 17:1-27and posted it /Made Verse of the day and Prayer of the Day videos with Mable Matt 16:16-18/ RFP Ribon to Dam Loop// DD 08:00-13:00 /Suasage Chesse McMuffiin Hasbrown/Centenial Upper River /DD 14:00-17:00/Deaconess/ Pizza and cookies JD Peach Tea/Total Steps walk 13837  or  6.11 miles /Evening Devotional /Wacthed Olmpics /Praying Praying Praying Praying </t>
  </si>
  <si>
    <t xml:space="preserve">Talk or Event Slept Great 8 Hours with out waking up until the Alam Cpap .8 incidents//Prayer/took care all the animals Deaconess/Updated ministry numbers /Balanced the check Books / Posted devotional and verse for the day and Bible Study on all Social Media Platforms Matt 18:1-35/Made Verse of the day and Prayer of the day Videos Matt 17:2,5 /RFP Ribon to Dam Loop/DD 08:00-12:00/ centenial ALWP to MIle Post 29/VA PT /  DD 14:00-16:00/Extreme Tired and having a hard time deal with Dashing stop early to come home and rest plus it was starting to snow hard/Deaconess / Sub Division chips and dip Mikes Strawberry Kiwi / totall steps 19264   or  8.64  Miles/ Devotional/Prayed Prayed  Prayed Prayeed for answered prayer </t>
  </si>
  <si>
    <t xml:space="preserve">Talk or Event: Slept Great last night only awoke 0130 went back to slept until 0300/Prayed/took care of the Animals  Deaconess still snowing but not much on the ground /  update the minsitry numbers/Posted Bible Study, Verse of the Day, Prayer of the day and Devotional on all social media Matt 19:1-30/Made Verse of the Day and Prayer of the day videos and posted them on Soical media  Mable Matt 18:32-35  /RFP Falls to WA/DD 08:00-13:30 /Fish Lake  /DD 14:00-18:00/ 5th Street /Evening Devotional /General Toas and Korean Beef (2) JD Peach Teas /Prayed Prayed Prayed Prayed  </t>
  </si>
  <si>
    <t xml:space="preserve">Talk or Event: Slpet really poorly up 4 times to use the restrrom/ Prayed/Took care of all the animals Deaconess/ update ministry numbers/Balanced Check Book/Posted Bible Study, Verse of the Day, Prayer of the day and Devotional on all social media Matt 20:1-34/Made Verse of the Day and Prayer of the day videos with Mable posted them on Soical media Matt 19:4-6,12/High Brisge Upper Terrece /DD 08:00-12:30 //(2)  Suasage Egg Cheese Corrancts/VA Graa Area /PT Passed all Makers Cleat to PT on my Own/ VA Grass Area/DD 14:00-16:30/ Not feeling it today weather is turning bad called it good for the day/2 Chicken Strips and Scallloped Potatoes, Apple Fritter, Necturine Sparkling Water/ Deaconess/ Deaconess/Evening Devotional /Bad Urination Day (12) times Total steps  8160 or 3.6 Miles /prayed prayed prayed prayed - </t>
  </si>
  <si>
    <t xml:space="preserve">Talk or Event: Slept from 19:00-02:00 could not get back to sleep dozed until 0300/ Pain Level Hip 0, Back4, Knees 2, R ankle 1 Left Ankle 3/ /Prayed / Took Care of the Animals Deaconess//Updated Ministry Numbers/Posted Bible Study , Devotional, Verse of the day and Prayer of the day on all Social Media Posted Matt 21:1-46/Made Verse of the Day and Prayer of the day Videos with Mable and posted it  Matt 20:14-16. 26-27/Fish Lake to the .5 Mile Marker/ DD 08:00-13:00/Fish Lake from First clear to the second Bench/DD 14:00-16:30/Urgent Care for UTI Got home at 18:30/Deaconess/Handful of Chips and Peanut Butter Wrap so I could take my UTI Medicaition/ Total Steps walked today where 13479  steps or 5.95 miles/Evening Devotional and Posted Prayer of the Day/Prayed Prayed Prayed Prayed/ Went to Bed at 19:30 </t>
  </si>
  <si>
    <t>Talk or Event: Awoke at 2230 to use restroom but then slept until 0300/Hip Excerise/Pain Levels Hip 0, Bank 3, RK 1, LK 2, LA 3, RK1/Made Tea Instead of Coffee/ took care of the animals Deaconess/Raw 1/2 Hot Dog and handful of chips so I could take my UTI Medication/ Posted Bible Study, verse of the day and prayer of the day to all soclial media Matt 22:1-46/Made verses of the day video and Prayer of the day  with Mable Matt 21:21-22 /Sermon Prep How Can you Enter the Kingdom of Heaven, How do you receive Salvation? Matt 19:1-30/ Fish Lake to .5 Marker  / DD 08:00-1300/Centenial Upper River Avista/ Stop at Safeways for Dog Food. Tea, Ice, Food for Steak Bites, Shell and Cheese/ Deaconess/ /total steps today  8204  or  3.62  Miles  / Evening Devotional /Praying Praying Praying  Praying direction and guidance for the minsitry / Went to Slept at 19:30</t>
  </si>
  <si>
    <t>Talk or Event: Prayer-/Excellent Night sleep  0130 bt went right back to sleep until 0400/ Pain Leveal Moderate Hip 0, Back 3, LA 3, L knee 3, RA 1, RK 3, Took care of the animals Deaconess / updated ministry numbers  /Posted Bible Study, verse of the day and prayer of the day to all soclial media  Matt 22:1-46 / Made verses of the day  video and Prayer of the day with Mable/ Fellowship Service How Can you Enter the Kingdom of Heaven, How do you receive Salvation? Matt 19:1-30 /Eggs Bacon and Toast/Sabbath Day of Rest Clean the Apartment/ /Deaconess/ Steak and Cheese Fajtas / Total walk  4648   or  2.05 Miles  /Evening Devotional //Praying Praying Praying  Praying direction and guidance for the minsitry /Went to bed at 1930</t>
  </si>
  <si>
    <t>Talk or Event: /Awoke 3 times to use the restroom /Pain Levels, Hip 0, Back 4, RK 1, RA 0, LA 2, LK1/Prayed/took care of the animals-Deaconess/update minsitry numbers//Posted BS, Verse of the day, Prayer and devotional on all social media Matt 23:1-/Prayer video with Mable and posted to all Soical Media Matt 22:29-33/Ben Burr to the Bridge /DD 08:00-13:00/(1) Hot Dog (2) GM Oatmeal Raisin Cookies/RFP South Side Division to GU Bridge/DD 14:00-18:00/Funyoins Ice/ Fruit Slices/ Deaconess/ / Total Walked 14903   or  6.58 Miles/evening Devotiioanal /prayed prayed prayed prayed -</t>
  </si>
  <si>
    <t>Talk or Event: Slept Great Woke once to use the restroom/ Hip 2, Back 4, RK 1, RA 0, LA 2, LK2/prayed /took care of aniamls Deaconess  /updated minsitry numbers/ Posted BS,Verse of the Day, Prayer, and Daily Devotioanl on all :Soical Media Matt 24:1-51/Made Prayer and Verse of the Day Video with Mable and posted them on all Socila Media  Matt 23:39 /RFP Falls to WA loop/DD 08:00-13:00/(2) Chicken and Cheese Turisos/Assembley Road to Powerline/Beef Stick and Fruit Slices/DD  14:00-17:30/Totaled walk 14804 steps or:-6.54  Miles /Evening Devotional/ prayed prayed prayed prayed</t>
  </si>
  <si>
    <t>Talk or Event: Went to sleep at 19:00, Slept Awesome did not wake up once in 8 hours Cpap record  1.8 incidents/Hip 0, Back 1, RK 0, RA 0, LA 0, LK1/Prayed/Took care of the Animals-Deaconess/ updated ministry numbers  /Posted Devotiional, Verse of the day, Prayer of the day and Bible Studies on all Social Media Matt 25:1-46/Fish Sticks and PBH Sandiwch/Made Prayer and Verse of the Day Vidoe with Mable and posted them  Matt 24:36  / Ben Burr to the Bridge/DD 08:00-14:15/Beef Sticks and 5 Fruit Slices/Fish Lake to the Benches/DD 15:00-18:00/ (3) Fried Chicken Thighes Mash Potatoes and Gravy, (4) Fig Nutens/ totaled walked  16235 or  7.17 miles /Evening  Devitonal  /Prayed Prayed Prayed Prayed</t>
  </si>
  <si>
    <t>Talk or Event: Went to Sleep at 19;30 slept well only awoke once at Midnight/Prayed /Hip 0, Back 3, RK 0, RA 0, LA 0, LK1/Cpap recorded .7 incidents/ Took care of all the animals Deaconess/ Updated Ministry Numbers/  Posted Verse of the Day, Devoitionals, Prayer, and Bible Study on all Social Media Matt 26:1-75/ Prayer of the Day Videos with Mable and posted Matt 25:13/RFP WA TO GU Bridge/DD 08:00-13:00/(2) Sausage Chess Biscuits Candy Bar POwer Aid Fruit /RFP WA Loop/DD  14:00-18:00/Jerky and (2) Resses Peanust Butter Cups/Fish Lake / Evening Devotiona/ l walked a total of 16851 steps or 7.44  miles /Crackers and Cheese (6) Fig Nutens/ Went to bed at 1900 but could not fall asleep until 2030, urination issue up 3 times to urinate/Prayed Prayed Prayed Prayed/</t>
  </si>
  <si>
    <t xml:space="preserve">Talk or  Event: Prayer Slept poorly up at 2330 to urinate did sleep the reat of the night/Pain Levels Hip 0, Back 1, RK 01 RA 0, LA 2, LK2/Cpap recorded 1 .7 incidents//Took Care of the Animals Deaconess/Put the once Seat cover on the passenger side of snow ball /Updated Check Book / Updated Ministry numbers  /Posted the Daily Devotional-BS,verse of the day and prayer of the day on all Soical media Matt 27:1-66/Made Verse of the day and Prayer of the day videos with Mable Matt 26:1-2/(2) Breakfast Burritios/High Bridge Upper Terrece/ DD 08:00-12:50/Riverton Regal to Lacey/ DD 13:30-17:00/Fish Lake/ Mike Hard Black Berry Tea, started to have urination issue almost immediatley, Stredded Beef Burrito, rice Beans, chips and cheese total  steps walked   14027   Steps  or 6.19 Miles /Evening Devotional //Prayed, Prayed Prayed Prayed for YHWH to help and fund th e Ministry  Wne to be at 19:00 fell asleep around 19:30 </t>
  </si>
  <si>
    <t>Talk or Event Went to sleep at 19:30 Awoke only once to urinate  Pain Levels Hip 0, Back 1, RK 1, RA 0, LA 2, LK2 Cpap record .8 incidents/ PrayerI /Took care of the animlas Deaconess/  updated  Ministry Numbers /Posted Bible Study, Devotional, Verse of the Day and Prayer of the day on all soical media Matthew 28:1-20/ Made  Prayer for the day Videos with Mable  and Pastor John Matt 27:54/Sermon Prep Are you making Disciple?  Matt 28:1-20 /Ben Burr/DD 08:00-13:00/(2) Chicken  and Cheese Turrious/CUS Wesley to Frances/No 2nd Shift DD/Deaconess/ Total Walked 16308  steps or 7.20  miles,/Devotional /LO Burrito and Chips and Cheese, Ice Cream JD Peach Tea/  Prayed Prayed Prayed Prayed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</si>
</sst>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3" x14ac:knownFonts="1">
    <font>
      <sz val="11"/>
      <color theme="1"/>
      <name val="Calibri"/>
      <family val="2"/>
      <scheme val="minor"/>
    </font>
    <font>
      <sz val="14"/>
      <color rgb="FF0070C0"/>
      <name val="Calibri"/>
      <family val="2"/>
      <scheme val="minor"/>
    </font>
    <font>
      <u/>
      <sz val="11"/>
      <color theme="10"/>
      <name val="Calibri"/>
      <family val="2"/>
      <scheme val="minor"/>
    </font>
  </fonts>
  <fills count="2">
    <fill>
      <patternFill patternType="none"/>
    </fill>
    <fill>
      <patternFill patternType="gray125"/>
    </fill>
  </fills>
  <borders count="57">
    <border>
      <left/>
      <right/>
      <top/>
      <bottom/>
      <diagonal/>
    </border>
    <border>
      <left style="medium">
        <color rgb="FF0070C0"/>
      </left>
      <right/>
      <top/>
      <bottom/>
      <diagonal/>
    </border>
    <border>
      <left/>
      <right style="medium">
        <color rgb="FF0070C0"/>
      </right>
      <top/>
      <bottom/>
      <diagonal/>
    </border>
    <border>
      <left style="medium">
        <color rgb="FF0070C0"/>
      </left>
      <right/>
      <top style="thin">
        <color theme="3" tint="0.39997558519241921"/>
      </top>
      <bottom style="thin">
        <color theme="3" tint="0.39997558519241921"/>
      </bottom>
      <diagonal/>
    </border>
    <border>
      <left/>
      <right/>
      <top style="thin">
        <color theme="3" tint="0.39997558519241921"/>
      </top>
      <bottom/>
      <diagonal/>
    </border>
    <border>
      <left/>
      <right style="medium">
        <color rgb="FF0070C0"/>
      </right>
      <top style="thin">
        <color theme="3" tint="0.39997558519241921"/>
      </top>
      <bottom/>
      <diagonal/>
    </border>
    <border>
      <left style="medium">
        <color rgb="FF0070C0"/>
      </left>
      <right/>
      <top/>
      <bottom style="double">
        <color theme="3" tint="0.39997558519241921"/>
      </bottom>
      <diagonal/>
    </border>
    <border>
      <left/>
      <right/>
      <top/>
      <bottom style="double">
        <color theme="3" tint="0.39997558519241921"/>
      </bottom>
      <diagonal/>
    </border>
    <border>
      <left/>
      <right style="medium">
        <color rgb="FF0070C0"/>
      </right>
      <top/>
      <bottom style="double">
        <color theme="3" tint="0.3999755851924192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thin">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diagonal/>
    </border>
    <border>
      <left/>
      <right style="thin">
        <color theme="1"/>
      </right>
      <top style="thin">
        <color theme="1"/>
      </top>
      <bottom/>
      <diagonal/>
    </border>
  </borders>
  <cellStyleXfs count="2">
    <xf numFmtId="0" fontId="0" fillId="0" borderId="0"/>
    <xf numFmtId="0" fontId="2" fillId="0" borderId="0" applyNumberFormat="0" applyFill="0" applyBorder="0" applyAlignment="0" applyProtection="0"/>
  </cellStyleXfs>
  <cellXfs count="11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1" fontId="0" fillId="0" borderId="9" xfId="0" applyNumberFormat="1" applyBorder="1"/>
    <xf numFmtId="0" fontId="0" fillId="0" borderId="20" xfId="0" applyBorder="1"/>
    <xf numFmtId="0" fontId="0" fillId="0" borderId="10" xfId="0" applyBorder="1"/>
    <xf numFmtId="0" fontId="0" fillId="0" borderId="11" xfId="0" applyBorder="1"/>
    <xf numFmtId="0" fontId="0" fillId="0" borderId="29" xfId="0" applyBorder="1"/>
    <xf numFmtId="1" fontId="0" fillId="0" borderId="12" xfId="0" applyNumberFormat="1" applyBorder="1"/>
    <xf numFmtId="0" fontId="0" fillId="0" borderId="11" xfId="0" applyBorder="1" applyAlignment="1">
      <alignment horizontal="left"/>
    </xf>
    <xf numFmtId="1" fontId="0" fillId="0" borderId="10" xfId="0" applyNumberFormat="1" applyBorder="1"/>
    <xf numFmtId="0" fontId="0" fillId="0" borderId="32" xfId="0" applyBorder="1"/>
    <xf numFmtId="1" fontId="0" fillId="0" borderId="32" xfId="0" applyNumberFormat="1" applyBorder="1"/>
    <xf numFmtId="0" fontId="0" fillId="0" borderId="11" xfId="0" applyBorder="1" applyAlignment="1">
      <alignment horizontal="center"/>
    </xf>
    <xf numFmtId="1" fontId="0" fillId="0" borderId="33" xfId="0" applyNumberFormat="1" applyBorder="1"/>
    <xf numFmtId="0" fontId="0" fillId="0" borderId="33" xfId="0" applyBorder="1"/>
    <xf numFmtId="1" fontId="0" fillId="0" borderId="19" xfId="0" applyNumberFormat="1" applyBorder="1"/>
    <xf numFmtId="1" fontId="0" fillId="0" borderId="30" xfId="0" applyNumberFormat="1" applyBorder="1"/>
    <xf numFmtId="0" fontId="0" fillId="0" borderId="37" xfId="0" applyBorder="1" applyAlignment="1">
      <alignment horizontal="center"/>
    </xf>
    <xf numFmtId="0" fontId="0" fillId="0" borderId="40" xfId="0" applyBorder="1" applyAlignment="1">
      <alignment horizontal="center"/>
    </xf>
    <xf numFmtId="1" fontId="0" fillId="0" borderId="13" xfId="0" applyNumberFormat="1" applyBorder="1"/>
    <xf numFmtId="1" fontId="0" fillId="0" borderId="39" xfId="0" applyNumberFormat="1" applyBorder="1"/>
    <xf numFmtId="0" fontId="0" fillId="0" borderId="39" xfId="0" applyBorder="1"/>
    <xf numFmtId="0" fontId="0" fillId="0" borderId="10" xfId="0" applyBorder="1" applyAlignment="1">
      <alignment horizontal="left"/>
    </xf>
    <xf numFmtId="0" fontId="0" fillId="0" borderId="4" xfId="0" applyBorder="1" applyAlignment="1">
      <alignment horizontal="left"/>
    </xf>
    <xf numFmtId="0" fontId="0" fillId="0" borderId="0" xfId="0" applyAlignment="1">
      <alignment horizontal="left"/>
    </xf>
    <xf numFmtId="0" fontId="0" fillId="0" borderId="7" xfId="0" applyBorder="1" applyAlignment="1">
      <alignment horizontal="left"/>
    </xf>
    <xf numFmtId="0" fontId="0" fillId="0" borderId="31" xfId="0" applyBorder="1" applyAlignment="1">
      <alignment horizontal="left"/>
    </xf>
    <xf numFmtId="0" fontId="0" fillId="0" borderId="38" xfId="0" applyBorder="1" applyAlignment="1">
      <alignment horizontal="left"/>
    </xf>
    <xf numFmtId="0" fontId="0" fillId="0" borderId="30" xfId="0" applyBorder="1" applyAlignment="1">
      <alignment horizontal="left"/>
    </xf>
    <xf numFmtId="0" fontId="0" fillId="0" borderId="9" xfId="0" applyBorder="1" applyAlignment="1">
      <alignment horizontal="left"/>
    </xf>
    <xf numFmtId="1" fontId="0" fillId="0" borderId="33" xfId="0" applyNumberFormat="1" applyBorder="1" applyAlignment="1">
      <alignment horizontal="left"/>
    </xf>
    <xf numFmtId="0" fontId="0" fillId="0" borderId="32" xfId="0" applyBorder="1" applyAlignment="1">
      <alignment horizontal="left"/>
    </xf>
    <xf numFmtId="1" fontId="0" fillId="0" borderId="32" xfId="0" applyNumberFormat="1" applyBorder="1" applyAlignment="1">
      <alignment horizontal="left"/>
    </xf>
    <xf numFmtId="0" fontId="0" fillId="0" borderId="13" xfId="0" applyBorder="1"/>
    <xf numFmtId="0" fontId="0" fillId="0" borderId="41"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1" fontId="0" fillId="0" borderId="44" xfId="0" applyNumberFormat="1" applyBorder="1"/>
    <xf numFmtId="0" fontId="0" fillId="0" borderId="17" xfId="0" applyBorder="1"/>
    <xf numFmtId="0" fontId="0" fillId="0" borderId="45" xfId="0" applyBorder="1" applyAlignment="1">
      <alignment horizontal="left"/>
    </xf>
    <xf numFmtId="0" fontId="0" fillId="0" borderId="18" xfId="0" applyBorder="1"/>
    <xf numFmtId="0" fontId="0" fillId="0" borderId="46" xfId="0" applyBorder="1"/>
    <xf numFmtId="0" fontId="0" fillId="0" borderId="38" xfId="0" applyBorder="1"/>
    <xf numFmtId="0" fontId="0" fillId="0" borderId="40" xfId="0" applyBorder="1"/>
    <xf numFmtId="0" fontId="0" fillId="0" borderId="47" xfId="0" applyBorder="1"/>
    <xf numFmtId="0" fontId="0" fillId="0" borderId="48" xfId="0" applyBorder="1"/>
    <xf numFmtId="0" fontId="0" fillId="0" borderId="49" xfId="0" applyBorder="1"/>
    <xf numFmtId="0" fontId="0" fillId="0" borderId="37" xfId="0" applyBorder="1"/>
    <xf numFmtId="0" fontId="0" fillId="0" borderId="32" xfId="0" applyBorder="1" applyAlignment="1">
      <alignment horizontal="center"/>
    </xf>
    <xf numFmtId="0" fontId="0" fillId="0" borderId="9" xfId="0" applyBorder="1" applyAlignment="1">
      <alignment horizontal="center"/>
    </xf>
    <xf numFmtId="0" fontId="0" fillId="0" borderId="9" xfId="0" applyBorder="1" applyAlignment="1">
      <alignment horizontal="center" vertical="center"/>
    </xf>
    <xf numFmtId="0" fontId="0" fillId="0" borderId="41"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32" xfId="0" quotePrefix="1" applyBorder="1"/>
    <xf numFmtId="0" fontId="0" fillId="0" borderId="33" xfId="0" applyBorder="1" applyAlignment="1">
      <alignment horizontal="center"/>
    </xf>
    <xf numFmtId="0" fontId="0" fillId="0" borderId="55" xfId="0" applyBorder="1"/>
    <xf numFmtId="0" fontId="0" fillId="0" borderId="32" xfId="0" applyBorder="1" applyAlignment="1">
      <alignment wrapText="1"/>
    </xf>
    <xf numFmtId="0" fontId="0" fillId="0" borderId="56" xfId="0" applyBorder="1"/>
    <xf numFmtId="0" fontId="0" fillId="0" borderId="32" xfId="0" applyBorder="1" applyAlignment="1">
      <alignment vertical="top" wrapText="1"/>
    </xf>
    <xf numFmtId="0" fontId="0" fillId="0" borderId="33" xfId="0" applyBorder="1" applyAlignment="1">
      <alignment horizontal="center" vertical="center"/>
    </xf>
    <xf numFmtId="0" fontId="0" fillId="0" borderId="32" xfId="0" applyBorder="1" applyAlignment="1">
      <alignment horizontal="center" vertical="center"/>
    </xf>
    <xf numFmtId="8" fontId="0" fillId="0" borderId="0" xfId="0" applyNumberFormat="1"/>
    <xf numFmtId="6" fontId="0" fillId="0" borderId="0" xfId="0" applyNumberFormat="1"/>
    <xf numFmtId="20" fontId="0" fillId="0" borderId="0" xfId="0" applyNumberFormat="1"/>
    <xf numFmtId="16" fontId="0" fillId="0" borderId="10" xfId="0" applyNumberFormat="1" applyBorder="1" applyAlignment="1">
      <alignment horizontal="left"/>
    </xf>
    <xf numFmtId="0" fontId="0" fillId="0" borderId="11" xfId="0" applyBorder="1" applyAlignment="1">
      <alignment horizontal="left"/>
    </xf>
    <xf numFmtId="0" fontId="0" fillId="0" borderId="18" xfId="0" applyBorder="1" applyAlignment="1">
      <alignment horizontal="left"/>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31"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16" fontId="0" fillId="0" borderId="17" xfId="0" applyNumberFormat="1" applyBorder="1" applyAlignment="1">
      <alignment horizontal="left"/>
    </xf>
    <xf numFmtId="0" fontId="0" fillId="0" borderId="19" xfId="0" applyBorder="1" applyAlignment="1">
      <alignment horizontal="left"/>
    </xf>
    <xf numFmtId="0" fontId="1" fillId="0" borderId="21"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0" xfId="0" applyFont="1" applyAlignment="1">
      <alignment horizontal="center" vertical="top"/>
    </xf>
    <xf numFmtId="0" fontId="1" fillId="0" borderId="25" xfId="0" applyFont="1" applyBorder="1" applyAlignment="1">
      <alignment horizontal="center" vertical="top"/>
    </xf>
    <xf numFmtId="0" fontId="0" fillId="0" borderId="24"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2" fillId="0" borderId="24" xfId="1" applyBorder="1" applyAlignment="1">
      <alignment horizontal="center" vertical="top"/>
    </xf>
    <xf numFmtId="0" fontId="0" fillId="0" borderId="0" xfId="0"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0" fillId="0" borderId="17" xfId="0" applyBorder="1" applyAlignment="1">
      <alignment horizontal="center"/>
    </xf>
    <xf numFmtId="0" fontId="0" fillId="0" borderId="45"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14" fontId="0" fillId="0" borderId="10" xfId="0" applyNumberFormat="1" applyBorder="1" applyAlignment="1">
      <alignment horizontal="left"/>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102482</xdr:colOff>
      <xdr:row>0</xdr:row>
      <xdr:rowOff>0</xdr:rowOff>
    </xdr:from>
    <xdr:to>
      <xdr:col>1</xdr:col>
      <xdr:colOff>514737</xdr:colOff>
      <xdr:row>6</xdr:row>
      <xdr:rowOff>160020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482" y="0"/>
          <a:ext cx="1021855" cy="1245870"/>
        </a:xfrm>
        <a:prstGeom prst="rect">
          <a:avLst/>
        </a:prstGeom>
        <a:noFill/>
        <a:ln>
          <a:noFill/>
        </a:ln>
      </xdr:spPr>
    </xdr:pic>
    <xdr:clientData/>
  </xdr:twoCellAnchor>
  <xdr:twoCellAnchor editAs="oneCell">
    <xdr:from>
      <xdr:col>7</xdr:col>
      <xdr:colOff>15240</xdr:colOff>
      <xdr:row>0</xdr:row>
      <xdr:rowOff>15240</xdr:rowOff>
    </xdr:from>
    <xdr:to>
      <xdr:col>8</xdr:col>
      <xdr:colOff>586740</xdr:colOff>
      <xdr:row>6</xdr:row>
      <xdr:rowOff>167640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46320" y="15240"/>
          <a:ext cx="1181100" cy="12496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on@godslove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6"/>
  <sheetViews>
    <sheetView tabSelected="1" topLeftCell="A555" zoomScale="112" zoomScaleNormal="145" workbookViewId="0">
      <selection activeCell="G580" sqref="G580:I595"/>
    </sheetView>
  </sheetViews>
  <sheetFormatPr defaultRowHeight="14.4" x14ac:dyDescent="0.3"/>
  <cols>
    <col min="2" max="2" width="9.109375" style="32"/>
    <col min="5" max="5" width="10.6640625" customWidth="1"/>
    <col min="6" max="6" width="12.88671875" customWidth="1"/>
    <col min="9" max="9" width="9.109375" customWidth="1"/>
  </cols>
  <sheetData>
    <row r="1" spans="1:9" ht="14.4" customHeight="1" x14ac:dyDescent="0.3">
      <c r="A1" s="3"/>
      <c r="B1" s="31"/>
      <c r="C1" s="89" t="s">
        <v>0</v>
      </c>
      <c r="D1" s="90"/>
      <c r="E1" s="90"/>
      <c r="F1" s="90"/>
      <c r="G1" s="91"/>
      <c r="H1" s="4"/>
      <c r="I1" s="5"/>
    </row>
    <row r="2" spans="1:9" ht="14.4" customHeight="1" x14ac:dyDescent="0.3">
      <c r="A2" s="1"/>
      <c r="C2" s="92"/>
      <c r="D2" s="93"/>
      <c r="E2" s="93"/>
      <c r="F2" s="93"/>
      <c r="G2" s="94"/>
      <c r="I2" s="2"/>
    </row>
    <row r="3" spans="1:9" ht="14.4" customHeight="1" x14ac:dyDescent="0.3">
      <c r="A3" s="1"/>
      <c r="C3" s="95" t="s">
        <v>63</v>
      </c>
      <c r="D3" s="96"/>
      <c r="E3" s="96"/>
      <c r="F3" s="96"/>
      <c r="G3" s="97"/>
      <c r="I3" s="2"/>
    </row>
    <row r="4" spans="1:9" ht="14.4" customHeight="1" x14ac:dyDescent="0.3">
      <c r="A4" s="1"/>
      <c r="C4" s="95" t="s">
        <v>64</v>
      </c>
      <c r="D4" s="96"/>
      <c r="E4" s="96"/>
      <c r="F4" s="96"/>
      <c r="G4" s="97"/>
      <c r="I4" s="2"/>
    </row>
    <row r="5" spans="1:9" ht="14.4" customHeight="1" x14ac:dyDescent="0.3">
      <c r="A5" s="1"/>
      <c r="C5" s="95" t="s">
        <v>61</v>
      </c>
      <c r="D5" s="96"/>
      <c r="E5" s="96"/>
      <c r="F5" s="96"/>
      <c r="G5" s="97"/>
      <c r="I5" s="2"/>
    </row>
    <row r="6" spans="1:9" ht="14.4" customHeight="1" x14ac:dyDescent="0.3">
      <c r="A6" s="1"/>
      <c r="C6" s="98" t="s">
        <v>1</v>
      </c>
      <c r="D6" s="99"/>
      <c r="E6" s="99"/>
      <c r="F6" s="99"/>
      <c r="G6" s="100"/>
      <c r="I6" s="2"/>
    </row>
    <row r="7" spans="1:9" ht="15" thickBot="1" x14ac:dyDescent="0.35">
      <c r="A7" s="6"/>
      <c r="B7" s="33"/>
      <c r="C7" s="101"/>
      <c r="D7" s="102"/>
      <c r="E7" s="102"/>
      <c r="F7" s="102"/>
      <c r="G7" s="103"/>
      <c r="H7" s="7"/>
      <c r="I7" s="8"/>
    </row>
    <row r="8" spans="1:9" ht="12" customHeight="1" thickTop="1" x14ac:dyDescent="0.3">
      <c r="A8" s="9" t="s">
        <v>2</v>
      </c>
      <c r="B8" s="108">
        <v>46054</v>
      </c>
      <c r="C8" s="78"/>
      <c r="D8" s="78"/>
      <c r="E8" s="78"/>
      <c r="F8" s="11" t="s">
        <v>3</v>
      </c>
      <c r="G8" s="11" t="s">
        <v>4</v>
      </c>
      <c r="H8" s="9">
        <v>1</v>
      </c>
      <c r="I8" s="9" t="s">
        <v>5</v>
      </c>
    </row>
    <row r="9" spans="1:9" ht="13.5" customHeight="1" x14ac:dyDescent="0.3">
      <c r="A9" s="9" t="s">
        <v>6</v>
      </c>
      <c r="B9" s="12"/>
      <c r="C9" s="13"/>
      <c r="D9" s="13"/>
      <c r="E9" s="13"/>
      <c r="F9" s="10">
        <v>0</v>
      </c>
      <c r="G9" s="9" t="s">
        <v>7</v>
      </c>
      <c r="H9" s="58"/>
      <c r="I9" s="9"/>
    </row>
    <row r="10" spans="1:9" ht="13.5" customHeight="1" x14ac:dyDescent="0.3">
      <c r="A10" s="9" t="s">
        <v>8</v>
      </c>
      <c r="B10" s="30"/>
      <c r="C10" s="20"/>
      <c r="D10" s="20"/>
      <c r="E10" s="20"/>
      <c r="F10" s="10">
        <v>0</v>
      </c>
      <c r="G10" s="22" t="s">
        <v>57</v>
      </c>
      <c r="H10" s="22"/>
      <c r="I10" s="22" t="s">
        <v>10</v>
      </c>
    </row>
    <row r="11" spans="1:9" ht="13.5" customHeight="1" x14ac:dyDescent="0.3">
      <c r="A11" s="9" t="s">
        <v>9</v>
      </c>
      <c r="B11" s="12"/>
      <c r="C11" s="13"/>
      <c r="D11" s="13"/>
      <c r="E11" s="13"/>
      <c r="F11" s="17">
        <v>0</v>
      </c>
      <c r="G11" s="18"/>
      <c r="H11" s="18"/>
      <c r="I11" s="18"/>
    </row>
    <row r="12" spans="1:9" ht="13.5" customHeight="1" x14ac:dyDescent="0.3">
      <c r="A12" s="9" t="s">
        <v>11</v>
      </c>
      <c r="B12" s="30"/>
      <c r="C12" s="16"/>
      <c r="D12" s="16"/>
      <c r="E12" s="16"/>
      <c r="F12" s="17">
        <v>0</v>
      </c>
      <c r="G12" s="18"/>
      <c r="H12" s="18"/>
      <c r="I12" s="18"/>
    </row>
    <row r="13" spans="1:9" ht="13.5" customHeight="1" x14ac:dyDescent="0.3">
      <c r="A13" s="9" t="s">
        <v>12</v>
      </c>
      <c r="B13" s="12"/>
      <c r="C13" s="13"/>
      <c r="D13" s="13"/>
      <c r="E13" s="13"/>
      <c r="F13" s="10">
        <v>0</v>
      </c>
      <c r="G13" s="79" t="s">
        <v>68</v>
      </c>
      <c r="H13" s="80"/>
      <c r="I13" s="81"/>
    </row>
    <row r="14" spans="1:9" ht="13.5" customHeight="1" x14ac:dyDescent="0.3">
      <c r="A14" s="12" t="s">
        <v>13</v>
      </c>
      <c r="B14" s="34"/>
      <c r="C14" s="16"/>
      <c r="D14" s="16"/>
      <c r="E14" s="16"/>
      <c r="F14" s="10">
        <v>0</v>
      </c>
      <c r="G14" s="79"/>
      <c r="H14" s="80"/>
      <c r="I14" s="81"/>
    </row>
    <row r="15" spans="1:9" ht="13.5" customHeight="1" x14ac:dyDescent="0.3">
      <c r="A15" s="14" t="s">
        <v>14</v>
      </c>
      <c r="B15" s="109"/>
      <c r="C15" s="110"/>
      <c r="D15" s="110"/>
      <c r="E15" s="111"/>
      <c r="F15" s="10">
        <v>0</v>
      </c>
      <c r="G15" s="79"/>
      <c r="H15" s="80"/>
      <c r="I15" s="81"/>
    </row>
    <row r="16" spans="1:9" ht="13.5" customHeight="1" x14ac:dyDescent="0.3">
      <c r="A16" s="12" t="s">
        <v>15</v>
      </c>
      <c r="B16" s="35"/>
      <c r="C16" s="25"/>
      <c r="D16" s="25"/>
      <c r="E16" s="26"/>
      <c r="F16" s="24">
        <v>0</v>
      </c>
      <c r="G16" s="80"/>
      <c r="H16" s="80"/>
      <c r="I16" s="81"/>
    </row>
    <row r="17" spans="1:10" ht="13.5" customHeight="1" x14ac:dyDescent="0.3">
      <c r="A17" s="12" t="s">
        <v>16</v>
      </c>
      <c r="B17" s="35"/>
      <c r="C17" s="25"/>
      <c r="D17" s="25"/>
      <c r="E17" s="26"/>
      <c r="F17" s="24">
        <v>0</v>
      </c>
      <c r="G17" s="80"/>
      <c r="H17" s="80"/>
      <c r="I17" s="81"/>
    </row>
    <row r="18" spans="1:10" ht="13.5" customHeight="1" x14ac:dyDescent="0.3">
      <c r="A18" s="41" t="s">
        <v>17</v>
      </c>
      <c r="B18" s="39" t="s">
        <v>18</v>
      </c>
      <c r="C18" s="56">
        <v>0</v>
      </c>
      <c r="D18" s="56"/>
      <c r="E18" s="56" t="s">
        <v>19</v>
      </c>
      <c r="F18" s="45">
        <v>0</v>
      </c>
      <c r="G18" s="80"/>
      <c r="H18" s="80"/>
      <c r="I18" s="81"/>
    </row>
    <row r="19" spans="1:10" ht="13.5" customHeight="1" x14ac:dyDescent="0.3">
      <c r="A19" s="41" t="s">
        <v>20</v>
      </c>
      <c r="B19" s="35"/>
      <c r="C19" s="25"/>
      <c r="D19" s="25"/>
      <c r="E19" s="26"/>
      <c r="F19" s="45">
        <f>SUM(F21,F22)</f>
        <v>1</v>
      </c>
      <c r="G19" s="80"/>
      <c r="H19" s="80"/>
      <c r="I19" s="81"/>
      <c r="J19" s="73"/>
    </row>
    <row r="20" spans="1:10" ht="13.5" customHeight="1" x14ac:dyDescent="0.3">
      <c r="A20" s="18" t="s">
        <v>21</v>
      </c>
      <c r="B20" s="42"/>
      <c r="C20" s="43"/>
      <c r="D20" s="43"/>
      <c r="E20" s="44"/>
      <c r="F20" s="19">
        <v>189</v>
      </c>
      <c r="G20" s="80"/>
      <c r="H20" s="80"/>
      <c r="I20" s="81"/>
    </row>
    <row r="21" spans="1:10" ht="13.5" customHeight="1" x14ac:dyDescent="0.3">
      <c r="A21" s="18" t="s">
        <v>22</v>
      </c>
      <c r="B21" s="42"/>
      <c r="C21" s="43"/>
      <c r="D21" s="43"/>
      <c r="E21" s="44"/>
      <c r="F21" s="19">
        <v>0</v>
      </c>
      <c r="G21" s="80"/>
      <c r="H21" s="80"/>
      <c r="I21" s="81"/>
    </row>
    <row r="22" spans="1:10" ht="13.5" customHeight="1" x14ac:dyDescent="0.3">
      <c r="A22" s="18" t="s">
        <v>23</v>
      </c>
      <c r="B22" s="42"/>
      <c r="C22" s="43"/>
      <c r="D22" s="43"/>
      <c r="E22" s="44"/>
      <c r="F22" s="19">
        <v>1</v>
      </c>
      <c r="G22" s="80"/>
      <c r="H22" s="80"/>
      <c r="I22" s="81"/>
    </row>
    <row r="23" spans="1:10" ht="13.5" customHeight="1" x14ac:dyDescent="0.3">
      <c r="A23" s="18" t="s">
        <v>24</v>
      </c>
      <c r="B23" s="42"/>
      <c r="C23" s="43"/>
      <c r="D23" s="43"/>
      <c r="E23" s="44">
        <v>0</v>
      </c>
      <c r="F23" s="19">
        <v>0</v>
      </c>
      <c r="G23" s="80"/>
      <c r="H23" s="80"/>
      <c r="I23" s="81"/>
    </row>
    <row r="24" spans="1:10" ht="13.5" customHeight="1" x14ac:dyDescent="0.3">
      <c r="A24" s="50" t="s">
        <v>25</v>
      </c>
      <c r="B24" s="50"/>
      <c r="C24" s="55"/>
      <c r="D24" s="55"/>
      <c r="E24" s="51"/>
      <c r="F24" s="51">
        <v>0</v>
      </c>
      <c r="G24" s="80"/>
      <c r="H24" s="80"/>
      <c r="I24" s="81"/>
    </row>
    <row r="25" spans="1:10" ht="13.5" customHeight="1" thickBot="1" x14ac:dyDescent="0.35">
      <c r="A25" s="59" t="s">
        <v>26</v>
      </c>
      <c r="B25" s="60"/>
      <c r="E25" s="61"/>
      <c r="F25" s="51">
        <v>0</v>
      </c>
      <c r="G25" s="80"/>
      <c r="H25" s="80"/>
      <c r="I25" s="81"/>
    </row>
    <row r="26" spans="1:10" ht="13.5" customHeight="1" thickBot="1" x14ac:dyDescent="0.35">
      <c r="A26" s="62" t="s">
        <v>27</v>
      </c>
      <c r="B26" s="63"/>
      <c r="C26" s="63"/>
      <c r="D26" s="63"/>
      <c r="E26" s="64"/>
      <c r="F26" s="51">
        <v>7426</v>
      </c>
      <c r="G26" s="80"/>
      <c r="H26" s="80"/>
      <c r="I26" s="81"/>
    </row>
    <row r="27" spans="1:10" ht="13.5" customHeight="1" x14ac:dyDescent="0.3">
      <c r="A27" s="49" t="s">
        <v>28</v>
      </c>
      <c r="B27"/>
      <c r="E27" s="54" t="s">
        <v>10</v>
      </c>
      <c r="F27" s="18">
        <v>0</v>
      </c>
      <c r="G27" s="80"/>
      <c r="H27" s="80"/>
      <c r="I27" s="81"/>
    </row>
    <row r="28" spans="1:10" ht="13.5" customHeight="1" x14ac:dyDescent="0.3">
      <c r="A28" s="46" t="s">
        <v>29</v>
      </c>
      <c r="B28" s="47"/>
      <c r="C28" s="48">
        <v>227</v>
      </c>
      <c r="D28" s="48">
        <v>351</v>
      </c>
      <c r="E28" s="49"/>
      <c r="F28" s="19">
        <f>SUM(F9:F18,F20,F21,F25,F24,F23,F22,F26,F27,E28,E27,D28,C28,C18,E23)</f>
        <v>8194</v>
      </c>
      <c r="G28" s="82"/>
      <c r="H28" s="82"/>
      <c r="I28" s="83"/>
    </row>
    <row r="29" spans="1:10" ht="13.5" customHeight="1" x14ac:dyDescent="0.3">
      <c r="A29" s="9" t="s">
        <v>2</v>
      </c>
      <c r="B29" s="76">
        <v>46055</v>
      </c>
      <c r="C29" s="77"/>
      <c r="D29" s="77"/>
      <c r="E29" s="78"/>
      <c r="F29" s="11" t="s">
        <v>3</v>
      </c>
      <c r="G29" s="9" t="s">
        <v>7</v>
      </c>
      <c r="H29" s="9">
        <v>1</v>
      </c>
      <c r="I29" s="9" t="s">
        <v>5</v>
      </c>
    </row>
    <row r="30" spans="1:10" ht="13.5" customHeight="1" x14ac:dyDescent="0.3">
      <c r="A30" s="9" t="s">
        <v>6</v>
      </c>
      <c r="B30" s="12"/>
      <c r="C30" s="13"/>
      <c r="D30" s="13"/>
      <c r="E30" s="13"/>
      <c r="F30" s="10">
        <v>0</v>
      </c>
      <c r="G30" s="9"/>
      <c r="H30" s="58"/>
      <c r="I30" s="9" t="s">
        <v>10</v>
      </c>
    </row>
    <row r="31" spans="1:10" ht="13.5" customHeight="1" x14ac:dyDescent="0.3">
      <c r="A31" s="9" t="s">
        <v>8</v>
      </c>
      <c r="B31" s="30"/>
      <c r="C31" s="20"/>
      <c r="D31" s="20"/>
      <c r="E31" s="20"/>
      <c r="F31" s="10">
        <v>0</v>
      </c>
      <c r="G31" s="22"/>
      <c r="H31" s="22"/>
      <c r="I31" s="22" t="s">
        <v>10</v>
      </c>
    </row>
    <row r="32" spans="1:10" ht="13.5" customHeight="1" x14ac:dyDescent="0.3">
      <c r="A32" s="9" t="s">
        <v>9</v>
      </c>
      <c r="B32" s="12"/>
      <c r="C32" s="13"/>
      <c r="D32" s="13"/>
      <c r="E32" s="13"/>
      <c r="F32" s="17">
        <v>0</v>
      </c>
      <c r="G32" s="18"/>
      <c r="H32" s="18"/>
      <c r="I32" s="18" t="s">
        <v>10</v>
      </c>
    </row>
    <row r="33" spans="1:9" ht="13.5" customHeight="1" x14ac:dyDescent="0.3">
      <c r="A33" s="9" t="s">
        <v>11</v>
      </c>
      <c r="B33" s="30"/>
      <c r="C33" s="16"/>
      <c r="D33" s="16"/>
      <c r="E33" s="16"/>
      <c r="F33" s="17">
        <v>0</v>
      </c>
      <c r="G33" s="18"/>
      <c r="H33" s="18"/>
      <c r="I33" s="18"/>
    </row>
    <row r="34" spans="1:9" ht="13.5" customHeight="1" x14ac:dyDescent="0.3">
      <c r="A34" s="9" t="s">
        <v>12</v>
      </c>
      <c r="B34" s="12"/>
      <c r="C34" s="13"/>
      <c r="D34" s="13"/>
      <c r="E34" s="13"/>
      <c r="F34" s="10">
        <v>0</v>
      </c>
      <c r="G34" s="79" t="s">
        <v>69</v>
      </c>
      <c r="H34" s="80"/>
      <c r="I34" s="81"/>
    </row>
    <row r="35" spans="1:9" ht="13.5" customHeight="1" x14ac:dyDescent="0.3">
      <c r="A35" s="12" t="s">
        <v>13</v>
      </c>
      <c r="B35" s="34"/>
      <c r="C35" s="16"/>
      <c r="D35" s="16"/>
      <c r="E35" s="16"/>
      <c r="F35" s="10">
        <v>0</v>
      </c>
      <c r="G35" s="79"/>
      <c r="H35" s="80"/>
      <c r="I35" s="81"/>
    </row>
    <row r="36" spans="1:9" ht="13.5" customHeight="1" x14ac:dyDescent="0.3">
      <c r="A36" s="14" t="s">
        <v>14</v>
      </c>
      <c r="B36" s="84"/>
      <c r="C36" s="85"/>
      <c r="D36" s="85"/>
      <c r="E36" s="86"/>
      <c r="F36" s="10">
        <v>0</v>
      </c>
      <c r="G36" s="79"/>
      <c r="H36" s="80"/>
      <c r="I36" s="81"/>
    </row>
    <row r="37" spans="1:9" ht="13.5" customHeight="1" x14ac:dyDescent="0.3">
      <c r="A37" s="12" t="s">
        <v>15</v>
      </c>
      <c r="B37" s="35"/>
      <c r="C37" s="25"/>
      <c r="D37" s="25"/>
      <c r="E37" s="26"/>
      <c r="F37" s="24">
        <v>0</v>
      </c>
      <c r="G37" s="80"/>
      <c r="H37" s="80"/>
      <c r="I37" s="81"/>
    </row>
    <row r="38" spans="1:9" ht="13.5" customHeight="1" x14ac:dyDescent="0.3">
      <c r="A38" s="12" t="s">
        <v>16</v>
      </c>
      <c r="B38" s="35"/>
      <c r="C38" s="25"/>
      <c r="D38" s="25"/>
      <c r="E38" s="26"/>
      <c r="F38" s="24">
        <v>0</v>
      </c>
      <c r="G38" s="80"/>
      <c r="H38" s="80"/>
      <c r="I38" s="81"/>
    </row>
    <row r="39" spans="1:9" ht="13.5" customHeight="1" x14ac:dyDescent="0.3">
      <c r="A39" s="12" t="s">
        <v>17</v>
      </c>
      <c r="B39" s="39" t="s">
        <v>18</v>
      </c>
      <c r="C39" s="56"/>
      <c r="D39" s="56"/>
      <c r="E39" s="56" t="s">
        <v>19</v>
      </c>
      <c r="F39" s="45">
        <v>0</v>
      </c>
      <c r="G39" s="80"/>
      <c r="H39" s="80"/>
      <c r="I39" s="81"/>
    </row>
    <row r="40" spans="1:9" ht="13.5" customHeight="1" x14ac:dyDescent="0.3">
      <c r="A40" s="12" t="s">
        <v>20</v>
      </c>
      <c r="B40" s="35"/>
      <c r="C40" s="25"/>
      <c r="D40" s="25"/>
      <c r="E40" s="26"/>
      <c r="F40" s="45">
        <f>SUM(F42,F43)</f>
        <v>0</v>
      </c>
      <c r="G40" s="80"/>
      <c r="H40" s="80"/>
      <c r="I40" s="81"/>
    </row>
    <row r="41" spans="1:9" ht="13.5" customHeight="1" x14ac:dyDescent="0.3">
      <c r="A41" s="12" t="s">
        <v>21</v>
      </c>
      <c r="B41" s="35"/>
      <c r="C41" s="25"/>
      <c r="D41" s="25"/>
      <c r="E41" s="26"/>
      <c r="F41" s="19">
        <v>192</v>
      </c>
      <c r="G41" s="80"/>
      <c r="H41" s="80"/>
      <c r="I41" s="81"/>
    </row>
    <row r="42" spans="1:9" ht="13.5" customHeight="1" x14ac:dyDescent="0.3">
      <c r="A42" s="18" t="s">
        <v>22</v>
      </c>
      <c r="B42" s="42"/>
      <c r="C42" s="43"/>
      <c r="D42" s="43"/>
      <c r="E42" s="44"/>
      <c r="F42" s="19">
        <v>0</v>
      </c>
      <c r="G42" s="80"/>
      <c r="H42" s="80"/>
      <c r="I42" s="81"/>
    </row>
    <row r="43" spans="1:9" ht="13.5" customHeight="1" x14ac:dyDescent="0.3">
      <c r="A43" s="18" t="s">
        <v>23</v>
      </c>
      <c r="B43" s="42"/>
      <c r="C43" s="43"/>
      <c r="D43" s="43"/>
      <c r="E43" s="44"/>
      <c r="F43" s="19">
        <v>0</v>
      </c>
      <c r="G43" s="80"/>
      <c r="H43" s="80"/>
      <c r="I43" s="81"/>
    </row>
    <row r="44" spans="1:9" ht="13.5" customHeight="1" x14ac:dyDescent="0.3">
      <c r="A44" s="18" t="s">
        <v>24</v>
      </c>
      <c r="B44" s="42"/>
      <c r="C44" s="43"/>
      <c r="D44" s="43"/>
      <c r="E44" s="44"/>
      <c r="F44" s="19">
        <v>0</v>
      </c>
      <c r="G44" s="80"/>
      <c r="H44" s="80"/>
      <c r="I44" s="81"/>
    </row>
    <row r="45" spans="1:9" ht="12" customHeight="1" x14ac:dyDescent="0.3">
      <c r="A45" s="50" t="s">
        <v>25</v>
      </c>
      <c r="B45" s="50"/>
      <c r="C45" s="55"/>
      <c r="D45" s="55"/>
      <c r="E45" s="51"/>
      <c r="F45" s="51">
        <v>0</v>
      </c>
      <c r="G45" s="80"/>
      <c r="H45" s="80"/>
      <c r="I45" s="81"/>
    </row>
    <row r="46" spans="1:9" ht="12" customHeight="1" x14ac:dyDescent="0.3">
      <c r="A46" s="50" t="s">
        <v>26</v>
      </c>
      <c r="B46" s="52"/>
      <c r="C46" s="53"/>
      <c r="D46" s="53"/>
      <c r="E46" s="54"/>
      <c r="F46" s="51">
        <v>0</v>
      </c>
      <c r="G46" s="80"/>
      <c r="H46" s="80"/>
      <c r="I46" s="81"/>
    </row>
    <row r="47" spans="1:9" ht="12" customHeight="1" x14ac:dyDescent="0.3">
      <c r="A47" s="50" t="s">
        <v>27</v>
      </c>
      <c r="B47"/>
      <c r="E47" s="54"/>
      <c r="F47" s="51">
        <v>7668</v>
      </c>
      <c r="G47" s="80"/>
      <c r="H47" s="80"/>
      <c r="I47" s="81"/>
    </row>
    <row r="48" spans="1:9" ht="13.5" customHeight="1" x14ac:dyDescent="0.3">
      <c r="A48" s="18" t="s">
        <v>28</v>
      </c>
      <c r="B48"/>
      <c r="E48" s="54" t="s">
        <v>10</v>
      </c>
      <c r="F48" s="18">
        <v>0</v>
      </c>
      <c r="G48" s="80"/>
      <c r="H48" s="80"/>
      <c r="I48" s="81"/>
    </row>
    <row r="49" spans="1:9" ht="12" customHeight="1" x14ac:dyDescent="0.3">
      <c r="A49" s="12" t="s">
        <v>29</v>
      </c>
      <c r="B49" s="36">
        <v>0</v>
      </c>
      <c r="C49" s="13">
        <v>139</v>
      </c>
      <c r="D49" s="13">
        <v>114</v>
      </c>
      <c r="E49" s="18"/>
      <c r="F49" s="23">
        <f>SUM(D49,E49,F30,F36,F31,F32,F33,F34,F35,F38,F41,C39,F39,F44,F48,F45:F46,C49,E44,E48,F47)</f>
        <v>8113</v>
      </c>
      <c r="G49" s="82"/>
      <c r="H49" s="82"/>
      <c r="I49" s="83"/>
    </row>
    <row r="50" spans="1:9" ht="13.5" customHeight="1" x14ac:dyDescent="0.3">
      <c r="A50" s="9" t="s">
        <v>2</v>
      </c>
      <c r="B50" s="76">
        <v>46056</v>
      </c>
      <c r="C50" s="77"/>
      <c r="D50" s="77"/>
      <c r="E50" s="78"/>
      <c r="F50" s="11" t="s">
        <v>3</v>
      </c>
      <c r="G50" s="9" t="s">
        <v>7</v>
      </c>
      <c r="H50" s="9">
        <v>1</v>
      </c>
      <c r="I50" s="9" t="s">
        <v>5</v>
      </c>
    </row>
    <row r="51" spans="1:9" ht="13.5" customHeight="1" x14ac:dyDescent="0.3">
      <c r="A51" s="9" t="s">
        <v>6</v>
      </c>
      <c r="B51" s="12"/>
      <c r="C51" s="13"/>
      <c r="D51" s="13"/>
      <c r="E51" s="13"/>
      <c r="F51" s="10">
        <v>0</v>
      </c>
      <c r="G51" s="9"/>
      <c r="H51" s="58" t="s">
        <v>10</v>
      </c>
      <c r="I51" s="9"/>
    </row>
    <row r="52" spans="1:9" ht="13.5" customHeight="1" x14ac:dyDescent="0.3">
      <c r="A52" s="9" t="s">
        <v>8</v>
      </c>
      <c r="B52" s="30"/>
      <c r="C52" s="20"/>
      <c r="D52" s="20"/>
      <c r="E52" s="20"/>
      <c r="F52" s="10">
        <v>0</v>
      </c>
      <c r="G52" s="22"/>
      <c r="H52" s="22" t="s">
        <v>10</v>
      </c>
      <c r="I52" s="22" t="s">
        <v>10</v>
      </c>
    </row>
    <row r="53" spans="1:9" ht="13.5" customHeight="1" x14ac:dyDescent="0.3">
      <c r="A53" s="9" t="s">
        <v>9</v>
      </c>
      <c r="B53" s="12"/>
      <c r="C53" s="13"/>
      <c r="D53" s="13"/>
      <c r="E53" s="13"/>
      <c r="F53" s="17">
        <v>0</v>
      </c>
      <c r="G53" s="18"/>
      <c r="H53" s="18" t="s">
        <v>10</v>
      </c>
      <c r="I53" s="18" t="s">
        <v>10</v>
      </c>
    </row>
    <row r="54" spans="1:9" ht="13.5" customHeight="1" x14ac:dyDescent="0.3">
      <c r="A54" s="9" t="s">
        <v>11</v>
      </c>
      <c r="B54" s="30"/>
      <c r="C54" s="16"/>
      <c r="D54" s="16"/>
      <c r="E54" s="16"/>
      <c r="F54" s="17">
        <v>0</v>
      </c>
      <c r="G54" s="18"/>
      <c r="H54" s="18" t="s">
        <v>10</v>
      </c>
      <c r="I54" s="18" t="s">
        <v>10</v>
      </c>
    </row>
    <row r="55" spans="1:9" ht="13.5" customHeight="1" x14ac:dyDescent="0.3">
      <c r="A55" s="9" t="s">
        <v>12</v>
      </c>
      <c r="B55" s="12"/>
      <c r="C55" s="13"/>
      <c r="D55" s="13"/>
      <c r="E55" s="13"/>
      <c r="F55" s="10">
        <v>0</v>
      </c>
      <c r="G55" s="79" t="s">
        <v>70</v>
      </c>
      <c r="H55" s="80"/>
      <c r="I55" s="81"/>
    </row>
    <row r="56" spans="1:9" ht="13.5" customHeight="1" x14ac:dyDescent="0.3">
      <c r="A56" s="12" t="s">
        <v>13</v>
      </c>
      <c r="B56" s="34"/>
      <c r="C56" s="16"/>
      <c r="D56" s="16"/>
      <c r="E56" s="16"/>
      <c r="F56" s="10">
        <v>0</v>
      </c>
      <c r="G56" s="79"/>
      <c r="H56" s="80"/>
      <c r="I56" s="81"/>
    </row>
    <row r="57" spans="1:9" ht="13.5" customHeight="1" x14ac:dyDescent="0.3">
      <c r="A57" s="14" t="s">
        <v>14</v>
      </c>
      <c r="B57" s="84"/>
      <c r="C57" s="85"/>
      <c r="D57" s="85"/>
      <c r="E57" s="86"/>
      <c r="F57" s="10">
        <v>0</v>
      </c>
      <c r="G57" s="79"/>
      <c r="H57" s="80"/>
      <c r="I57" s="81"/>
    </row>
    <row r="58" spans="1:9" ht="13.5" customHeight="1" x14ac:dyDescent="0.3">
      <c r="A58" s="12" t="s">
        <v>15</v>
      </c>
      <c r="B58" s="35"/>
      <c r="C58" s="25"/>
      <c r="D58" s="25"/>
      <c r="E58" s="26"/>
      <c r="F58" s="24">
        <v>0</v>
      </c>
      <c r="G58" s="80"/>
      <c r="H58" s="80"/>
      <c r="I58" s="81"/>
    </row>
    <row r="59" spans="1:9" ht="13.5" customHeight="1" x14ac:dyDescent="0.3">
      <c r="A59" s="12" t="s">
        <v>16</v>
      </c>
      <c r="B59" s="35"/>
      <c r="C59" s="25"/>
      <c r="D59" s="25"/>
      <c r="E59" s="26"/>
      <c r="F59" s="24">
        <v>0</v>
      </c>
      <c r="G59" s="80"/>
      <c r="H59" s="80"/>
      <c r="I59" s="81"/>
    </row>
    <row r="60" spans="1:9" ht="13.5" customHeight="1" x14ac:dyDescent="0.3">
      <c r="A60" s="12" t="s">
        <v>17</v>
      </c>
      <c r="B60" s="39" t="s">
        <v>18</v>
      </c>
      <c r="C60" s="56">
        <v>0</v>
      </c>
      <c r="D60" s="56"/>
      <c r="E60" s="56" t="s">
        <v>19</v>
      </c>
      <c r="F60" s="45">
        <v>0</v>
      </c>
      <c r="G60" s="80"/>
      <c r="H60" s="80"/>
      <c r="I60" s="81"/>
    </row>
    <row r="61" spans="1:9" ht="13.5" customHeight="1" x14ac:dyDescent="0.3">
      <c r="A61" s="12" t="s">
        <v>20</v>
      </c>
      <c r="B61" s="35"/>
      <c r="C61" s="25"/>
      <c r="D61" s="25"/>
      <c r="E61" s="26"/>
      <c r="F61" s="45">
        <f>SUM(F63,F64)</f>
        <v>0</v>
      </c>
      <c r="G61" s="80"/>
      <c r="H61" s="80"/>
      <c r="I61" s="81"/>
    </row>
    <row r="62" spans="1:9" ht="13.5" customHeight="1" x14ac:dyDescent="0.3">
      <c r="A62" s="12" t="s">
        <v>21</v>
      </c>
      <c r="B62" s="35"/>
      <c r="C62" s="25"/>
      <c r="D62" s="25"/>
      <c r="E62" s="26"/>
      <c r="F62" s="19">
        <v>179</v>
      </c>
      <c r="G62" s="80"/>
      <c r="H62" s="80"/>
      <c r="I62" s="81"/>
    </row>
    <row r="63" spans="1:9" ht="13.5" customHeight="1" x14ac:dyDescent="0.3">
      <c r="A63" s="18" t="s">
        <v>22</v>
      </c>
      <c r="B63" s="42"/>
      <c r="C63" s="43"/>
      <c r="D63" s="43"/>
      <c r="E63" s="44"/>
      <c r="F63" s="19">
        <v>0</v>
      </c>
      <c r="G63" s="80"/>
      <c r="H63" s="80"/>
      <c r="I63" s="81"/>
    </row>
    <row r="64" spans="1:9" ht="13.5" customHeight="1" x14ac:dyDescent="0.3">
      <c r="A64" s="18" t="s">
        <v>23</v>
      </c>
      <c r="B64" s="42"/>
      <c r="C64" s="43"/>
      <c r="D64" s="43"/>
      <c r="E64" s="44"/>
      <c r="F64" s="19">
        <v>0</v>
      </c>
      <c r="G64" s="80"/>
      <c r="H64" s="80"/>
      <c r="I64" s="81"/>
    </row>
    <row r="65" spans="1:9" ht="13.5" customHeight="1" x14ac:dyDescent="0.3">
      <c r="A65" s="18" t="s">
        <v>24</v>
      </c>
      <c r="B65" s="42"/>
      <c r="C65" s="43"/>
      <c r="D65" s="43"/>
      <c r="E65" s="44">
        <v>0</v>
      </c>
      <c r="F65" s="19">
        <v>0</v>
      </c>
      <c r="G65" s="80"/>
      <c r="H65" s="80"/>
      <c r="I65" s="81"/>
    </row>
    <row r="66" spans="1:9" ht="12" customHeight="1" x14ac:dyDescent="0.3">
      <c r="A66" s="50" t="s">
        <v>25</v>
      </c>
      <c r="B66" s="50"/>
      <c r="C66" s="55"/>
      <c r="D66" s="55"/>
      <c r="E66" s="51"/>
      <c r="F66" s="51">
        <v>0</v>
      </c>
      <c r="G66" s="80"/>
      <c r="H66" s="80"/>
      <c r="I66" s="81"/>
    </row>
    <row r="67" spans="1:9" ht="12" customHeight="1" x14ac:dyDescent="0.3">
      <c r="A67" s="50" t="s">
        <v>26</v>
      </c>
      <c r="B67" s="52"/>
      <c r="C67" s="53"/>
      <c r="D67" s="53"/>
      <c r="E67" s="54"/>
      <c r="F67" s="51">
        <v>0</v>
      </c>
      <c r="G67" s="80"/>
      <c r="H67" s="80"/>
      <c r="I67" s="81"/>
    </row>
    <row r="68" spans="1:9" ht="12" customHeight="1" x14ac:dyDescent="0.3">
      <c r="A68" s="50" t="s">
        <v>27</v>
      </c>
      <c r="B68"/>
      <c r="E68" s="54"/>
      <c r="F68" s="51">
        <v>7441</v>
      </c>
      <c r="G68" s="80"/>
      <c r="H68" s="80"/>
      <c r="I68" s="81"/>
    </row>
    <row r="69" spans="1:9" ht="13.5" customHeight="1" x14ac:dyDescent="0.3">
      <c r="A69" s="18" t="s">
        <v>28</v>
      </c>
      <c r="B69"/>
      <c r="E69" s="54"/>
      <c r="F69" s="18">
        <v>2</v>
      </c>
      <c r="G69" s="80"/>
      <c r="H69" s="80"/>
      <c r="I69" s="81"/>
    </row>
    <row r="70" spans="1:9" ht="12" customHeight="1" x14ac:dyDescent="0.3">
      <c r="A70" s="12" t="s">
        <v>29</v>
      </c>
      <c r="B70" s="36"/>
      <c r="C70" s="13">
        <v>323</v>
      </c>
      <c r="D70" s="13">
        <v>461</v>
      </c>
      <c r="E70" s="18"/>
      <c r="F70" s="23">
        <f>SUM(D70,E70,F51:F57,F59,C60,F60,F62,F69,F65:F67,C70,E65,E69,F68)</f>
        <v>8406</v>
      </c>
      <c r="G70" s="82"/>
      <c r="H70" s="82"/>
      <c r="I70" s="83"/>
    </row>
    <row r="71" spans="1:9" ht="13.5" customHeight="1" x14ac:dyDescent="0.3">
      <c r="A71" s="9" t="s">
        <v>2</v>
      </c>
      <c r="B71" s="76">
        <v>46057</v>
      </c>
      <c r="C71" s="77"/>
      <c r="D71" s="77"/>
      <c r="E71" s="78"/>
      <c r="F71" s="11" t="s">
        <v>3</v>
      </c>
      <c r="G71" s="9" t="s">
        <v>7</v>
      </c>
      <c r="H71" s="9">
        <v>1</v>
      </c>
      <c r="I71" s="9" t="s">
        <v>5</v>
      </c>
    </row>
    <row r="72" spans="1:9" ht="13.5" customHeight="1" x14ac:dyDescent="0.3">
      <c r="A72" s="9" t="s">
        <v>6</v>
      </c>
      <c r="B72" s="12"/>
      <c r="C72" s="13"/>
      <c r="D72" s="13"/>
      <c r="E72" s="13"/>
      <c r="F72" s="10">
        <v>0</v>
      </c>
      <c r="G72" s="9"/>
      <c r="H72" s="58" t="s">
        <v>10</v>
      </c>
      <c r="I72" s="57"/>
    </row>
    <row r="73" spans="1:9" ht="13.5" customHeight="1" x14ac:dyDescent="0.3">
      <c r="A73" s="9" t="s">
        <v>8</v>
      </c>
      <c r="B73" s="30"/>
      <c r="C73" s="20"/>
      <c r="D73" s="20"/>
      <c r="E73" s="20"/>
      <c r="F73" s="10">
        <v>0</v>
      </c>
      <c r="G73" s="22"/>
      <c r="H73" s="66" t="s">
        <v>10</v>
      </c>
      <c r="I73" s="66" t="s">
        <v>10</v>
      </c>
    </row>
    <row r="74" spans="1:9" ht="13.5" customHeight="1" x14ac:dyDescent="0.3">
      <c r="A74" s="9" t="s">
        <v>9</v>
      </c>
      <c r="B74" s="12"/>
      <c r="C74" s="13"/>
      <c r="D74" s="13"/>
      <c r="E74" s="13"/>
      <c r="F74" s="17">
        <v>0</v>
      </c>
      <c r="G74" s="18"/>
      <c r="H74" s="56" t="s">
        <v>10</v>
      </c>
      <c r="I74" s="56" t="s">
        <v>10</v>
      </c>
    </row>
    <row r="75" spans="1:9" ht="13.5" customHeight="1" x14ac:dyDescent="0.3">
      <c r="A75" s="9" t="s">
        <v>11</v>
      </c>
      <c r="B75" s="30"/>
      <c r="C75" s="16"/>
      <c r="D75" s="16"/>
      <c r="E75" s="16"/>
      <c r="F75" s="17">
        <v>0</v>
      </c>
      <c r="G75" s="18"/>
      <c r="H75" s="56" t="s">
        <v>58</v>
      </c>
      <c r="I75" s="56" t="s">
        <v>10</v>
      </c>
    </row>
    <row r="76" spans="1:9" ht="13.5" customHeight="1" x14ac:dyDescent="0.3">
      <c r="A76" s="9" t="s">
        <v>12</v>
      </c>
      <c r="B76" s="12"/>
      <c r="C76" s="13"/>
      <c r="D76" s="13"/>
      <c r="E76" s="13"/>
      <c r="F76" s="10">
        <v>0</v>
      </c>
      <c r="G76" s="79" t="s">
        <v>71</v>
      </c>
      <c r="H76" s="80"/>
      <c r="I76" s="81"/>
    </row>
    <row r="77" spans="1:9" ht="13.5" customHeight="1" x14ac:dyDescent="0.3">
      <c r="A77" s="12" t="s">
        <v>13</v>
      </c>
      <c r="B77" s="34"/>
      <c r="C77" s="16"/>
      <c r="D77" s="16"/>
      <c r="E77" s="16"/>
      <c r="F77" s="10">
        <v>0</v>
      </c>
      <c r="G77" s="79"/>
      <c r="H77" s="80"/>
      <c r="I77" s="81"/>
    </row>
    <row r="78" spans="1:9" ht="13.5" customHeight="1" x14ac:dyDescent="0.3">
      <c r="A78" s="14" t="s">
        <v>14</v>
      </c>
      <c r="B78" s="84"/>
      <c r="C78" s="85"/>
      <c r="D78" s="85"/>
      <c r="E78" s="86"/>
      <c r="F78" s="10">
        <v>0</v>
      </c>
      <c r="G78" s="79"/>
      <c r="H78" s="80"/>
      <c r="I78" s="81"/>
    </row>
    <row r="79" spans="1:9" ht="13.5" customHeight="1" x14ac:dyDescent="0.3">
      <c r="A79" s="12" t="s">
        <v>15</v>
      </c>
      <c r="B79" s="35"/>
      <c r="C79" s="25"/>
      <c r="D79" s="25"/>
      <c r="E79" s="26"/>
      <c r="F79" s="24">
        <v>0</v>
      </c>
      <c r="G79" s="80"/>
      <c r="H79" s="80"/>
      <c r="I79" s="81"/>
    </row>
    <row r="80" spans="1:9" ht="13.5" customHeight="1" x14ac:dyDescent="0.3">
      <c r="A80" s="12" t="s">
        <v>16</v>
      </c>
      <c r="B80" s="35"/>
      <c r="C80" s="25"/>
      <c r="D80" s="25"/>
      <c r="E80" s="26"/>
      <c r="F80" s="24">
        <v>0</v>
      </c>
      <c r="G80" s="80"/>
      <c r="H80" s="80"/>
      <c r="I80" s="81"/>
    </row>
    <row r="81" spans="1:10" ht="13.5" customHeight="1" x14ac:dyDescent="0.3">
      <c r="A81" s="12" t="s">
        <v>17</v>
      </c>
      <c r="B81" s="39" t="s">
        <v>18</v>
      </c>
      <c r="C81" s="56">
        <v>0</v>
      </c>
      <c r="D81" s="56"/>
      <c r="E81" s="56" t="s">
        <v>19</v>
      </c>
      <c r="F81" s="45">
        <v>0</v>
      </c>
      <c r="G81" s="80"/>
      <c r="H81" s="80"/>
      <c r="I81" s="81"/>
    </row>
    <row r="82" spans="1:10" ht="13.5" customHeight="1" x14ac:dyDescent="0.3">
      <c r="A82" s="12" t="s">
        <v>20</v>
      </c>
      <c r="B82" s="35"/>
      <c r="C82" s="25"/>
      <c r="D82" s="25"/>
      <c r="E82" s="26"/>
      <c r="F82" s="45">
        <f>SUM(F84,F85)</f>
        <v>1</v>
      </c>
      <c r="G82" s="80"/>
      <c r="H82" s="80"/>
      <c r="I82" s="81"/>
    </row>
    <row r="83" spans="1:10" ht="13.5" customHeight="1" x14ac:dyDescent="0.3">
      <c r="A83" s="12" t="s">
        <v>21</v>
      </c>
      <c r="B83" s="35"/>
      <c r="C83" s="25"/>
      <c r="D83" s="25"/>
      <c r="E83" s="26"/>
      <c r="F83" s="19">
        <v>196</v>
      </c>
      <c r="G83" s="80"/>
      <c r="H83" s="80"/>
      <c r="I83" s="81"/>
    </row>
    <row r="84" spans="1:10" ht="13.5" customHeight="1" x14ac:dyDescent="0.3">
      <c r="A84" s="18" t="s">
        <v>22</v>
      </c>
      <c r="B84" s="42"/>
      <c r="C84" s="43"/>
      <c r="D84" s="43"/>
      <c r="E84" s="44"/>
      <c r="F84" s="19">
        <v>1</v>
      </c>
      <c r="G84" s="80"/>
      <c r="H84" s="80"/>
      <c r="I84" s="81"/>
      <c r="J84" t="s">
        <v>10</v>
      </c>
    </row>
    <row r="85" spans="1:10" ht="13.5" customHeight="1" x14ac:dyDescent="0.3">
      <c r="A85" s="18" t="s">
        <v>23</v>
      </c>
      <c r="B85" s="42"/>
      <c r="C85" s="43"/>
      <c r="D85" s="43"/>
      <c r="E85" s="44"/>
      <c r="F85" s="19">
        <v>0</v>
      </c>
      <c r="G85" s="80"/>
      <c r="H85" s="80"/>
      <c r="I85" s="81"/>
    </row>
    <row r="86" spans="1:10" ht="13.5" customHeight="1" x14ac:dyDescent="0.3">
      <c r="A86" s="18" t="s">
        <v>24</v>
      </c>
      <c r="B86" s="42"/>
      <c r="C86" s="43"/>
      <c r="D86" s="43"/>
      <c r="E86" s="44">
        <v>0</v>
      </c>
      <c r="F86" s="19">
        <v>0</v>
      </c>
      <c r="G86" s="80"/>
      <c r="H86" s="80"/>
      <c r="I86" s="81"/>
    </row>
    <row r="87" spans="1:10" ht="12" customHeight="1" x14ac:dyDescent="0.3">
      <c r="A87" s="50" t="s">
        <v>25</v>
      </c>
      <c r="B87" s="50"/>
      <c r="C87" s="55"/>
      <c r="D87" s="55"/>
      <c r="E87" s="51"/>
      <c r="F87" s="51">
        <v>0</v>
      </c>
      <c r="G87" s="80"/>
      <c r="H87" s="80"/>
      <c r="I87" s="81"/>
    </row>
    <row r="88" spans="1:10" ht="12" customHeight="1" x14ac:dyDescent="0.3">
      <c r="A88" s="50" t="s">
        <v>26</v>
      </c>
      <c r="B88" s="52"/>
      <c r="C88" s="53"/>
      <c r="D88" s="53"/>
      <c r="E88" s="54"/>
      <c r="F88" s="51">
        <v>0</v>
      </c>
      <c r="G88" s="80"/>
      <c r="H88" s="80"/>
      <c r="I88" s="81"/>
    </row>
    <row r="89" spans="1:10" ht="12" customHeight="1" x14ac:dyDescent="0.3">
      <c r="A89" s="50" t="s">
        <v>27</v>
      </c>
      <c r="B89"/>
      <c r="E89" s="54"/>
      <c r="F89" s="51">
        <v>7466</v>
      </c>
      <c r="G89" s="80"/>
      <c r="H89" s="80"/>
      <c r="I89" s="81"/>
    </row>
    <row r="90" spans="1:10" ht="13.5" customHeight="1" x14ac:dyDescent="0.3">
      <c r="A90" s="18" t="s">
        <v>28</v>
      </c>
      <c r="B90"/>
      <c r="E90" s="54" t="s">
        <v>10</v>
      </c>
      <c r="F90" s="18">
        <v>1</v>
      </c>
      <c r="G90" s="80"/>
      <c r="H90" s="80"/>
      <c r="I90" s="81"/>
    </row>
    <row r="91" spans="1:10" ht="13.5" customHeight="1" x14ac:dyDescent="0.3">
      <c r="A91" s="12" t="s">
        <v>29</v>
      </c>
      <c r="B91" s="36"/>
      <c r="C91" s="13">
        <v>331</v>
      </c>
      <c r="D91" s="13">
        <v>491</v>
      </c>
      <c r="E91" s="18"/>
      <c r="F91" s="15">
        <f>SUM(D91,E91,F72,F73,F74,F75,F76,F77,F78,F80,C81,F81,F83,F86:F90,C91,E86,E90,)</f>
        <v>8485</v>
      </c>
      <c r="G91" s="82"/>
      <c r="H91" s="82"/>
      <c r="I91" s="83"/>
    </row>
    <row r="92" spans="1:10" ht="13.5" customHeight="1" x14ac:dyDescent="0.3">
      <c r="A92" s="9" t="s">
        <v>2</v>
      </c>
      <c r="B92" s="87">
        <v>46058</v>
      </c>
      <c r="C92" s="78"/>
      <c r="D92" s="78"/>
      <c r="E92" s="88"/>
      <c r="F92" s="9" t="s">
        <v>3</v>
      </c>
      <c r="G92" s="9" t="s">
        <v>7</v>
      </c>
      <c r="H92" s="9">
        <v>1</v>
      </c>
      <c r="I92" s="9" t="s">
        <v>59</v>
      </c>
    </row>
    <row r="93" spans="1:10" ht="13.5" customHeight="1" x14ac:dyDescent="0.3">
      <c r="A93" s="9" t="s">
        <v>6</v>
      </c>
      <c r="B93" s="12"/>
      <c r="C93" s="13"/>
      <c r="D93" s="13"/>
      <c r="E93" s="13"/>
      <c r="F93" s="10">
        <v>0</v>
      </c>
      <c r="G93" s="9" t="s">
        <v>10</v>
      </c>
      <c r="H93" s="58" t="s">
        <v>10</v>
      </c>
      <c r="I93" s="9"/>
    </row>
    <row r="94" spans="1:10" ht="13.5" customHeight="1" x14ac:dyDescent="0.3">
      <c r="A94" s="9" t="s">
        <v>8</v>
      </c>
      <c r="B94" s="30"/>
      <c r="C94" s="20"/>
      <c r="D94" s="20"/>
      <c r="E94" s="20"/>
      <c r="F94" s="10">
        <v>0</v>
      </c>
      <c r="G94" s="22" t="s">
        <v>10</v>
      </c>
      <c r="H94" s="22" t="s">
        <v>10</v>
      </c>
      <c r="I94" s="22" t="s">
        <v>10</v>
      </c>
    </row>
    <row r="95" spans="1:10" ht="13.5" customHeight="1" x14ac:dyDescent="0.3">
      <c r="A95" s="9" t="s">
        <v>9</v>
      </c>
      <c r="B95" s="12"/>
      <c r="C95" s="13"/>
      <c r="D95" s="13"/>
      <c r="E95" s="13"/>
      <c r="F95" s="17">
        <v>0</v>
      </c>
      <c r="G95" s="18"/>
      <c r="H95" s="18" t="s">
        <v>10</v>
      </c>
      <c r="I95" s="18" t="s">
        <v>10</v>
      </c>
    </row>
    <row r="96" spans="1:10" ht="13.5" customHeight="1" x14ac:dyDescent="0.3">
      <c r="A96" s="9" t="s">
        <v>11</v>
      </c>
      <c r="B96" s="30"/>
      <c r="C96" s="16"/>
      <c r="D96" s="16"/>
      <c r="E96" s="16"/>
      <c r="F96" s="17">
        <v>0</v>
      </c>
      <c r="G96" s="18"/>
      <c r="H96" s="18" t="s">
        <v>10</v>
      </c>
      <c r="I96" s="18" t="s">
        <v>10</v>
      </c>
    </row>
    <row r="97" spans="1:9" ht="13.5" customHeight="1" x14ac:dyDescent="0.3">
      <c r="A97" s="9" t="s">
        <v>12</v>
      </c>
      <c r="B97" s="12"/>
      <c r="C97" s="13"/>
      <c r="D97" s="13"/>
      <c r="E97" s="13"/>
      <c r="F97" s="10">
        <v>0</v>
      </c>
      <c r="G97" s="79" t="s">
        <v>72</v>
      </c>
      <c r="H97" s="80"/>
      <c r="I97" s="81"/>
    </row>
    <row r="98" spans="1:9" ht="13.5" customHeight="1" x14ac:dyDescent="0.3">
      <c r="A98" s="12" t="s">
        <v>13</v>
      </c>
      <c r="B98" s="34"/>
      <c r="C98" s="16"/>
      <c r="D98" s="16"/>
      <c r="E98" s="16"/>
      <c r="F98" s="10">
        <v>0</v>
      </c>
      <c r="G98" s="79"/>
      <c r="H98" s="80"/>
      <c r="I98" s="81"/>
    </row>
    <row r="99" spans="1:9" ht="13.5" customHeight="1" x14ac:dyDescent="0.3">
      <c r="A99" s="14" t="s">
        <v>14</v>
      </c>
      <c r="B99" s="84"/>
      <c r="C99" s="85"/>
      <c r="D99" s="85"/>
      <c r="E99" s="86"/>
      <c r="F99" s="10">
        <v>0</v>
      </c>
      <c r="G99" s="79"/>
      <c r="H99" s="80"/>
      <c r="I99" s="81"/>
    </row>
    <row r="100" spans="1:9" ht="13.5" customHeight="1" x14ac:dyDescent="0.3">
      <c r="A100" s="12" t="s">
        <v>15</v>
      </c>
      <c r="B100" s="35"/>
      <c r="C100" s="25"/>
      <c r="D100" s="25"/>
      <c r="E100" s="26"/>
      <c r="F100" s="24">
        <v>0</v>
      </c>
      <c r="G100" s="80"/>
      <c r="H100" s="80"/>
      <c r="I100" s="81"/>
    </row>
    <row r="101" spans="1:9" ht="13.5" customHeight="1" x14ac:dyDescent="0.3">
      <c r="A101" s="12" t="s">
        <v>16</v>
      </c>
      <c r="B101" s="35"/>
      <c r="C101" s="25"/>
      <c r="D101" s="25"/>
      <c r="E101" s="26"/>
      <c r="F101" s="24">
        <v>0</v>
      </c>
      <c r="G101" s="80"/>
      <c r="H101" s="80"/>
      <c r="I101" s="81"/>
    </row>
    <row r="102" spans="1:9" ht="13.5" customHeight="1" x14ac:dyDescent="0.3">
      <c r="A102" s="12" t="s">
        <v>17</v>
      </c>
      <c r="B102" s="39" t="s">
        <v>18</v>
      </c>
      <c r="C102" s="56"/>
      <c r="D102" s="56"/>
      <c r="E102" s="56" t="s">
        <v>19</v>
      </c>
      <c r="F102" s="45">
        <v>0</v>
      </c>
      <c r="G102" s="80"/>
      <c r="H102" s="80"/>
      <c r="I102" s="81"/>
    </row>
    <row r="103" spans="1:9" ht="13.5" customHeight="1" x14ac:dyDescent="0.3">
      <c r="A103" s="12" t="s">
        <v>20</v>
      </c>
      <c r="B103" s="35"/>
      <c r="C103" s="25"/>
      <c r="D103" s="25"/>
      <c r="E103" s="26"/>
      <c r="F103" s="45">
        <f>SUM(F105,F106)</f>
        <v>0</v>
      </c>
      <c r="G103" s="80"/>
      <c r="H103" s="80"/>
      <c r="I103" s="81"/>
    </row>
    <row r="104" spans="1:9" ht="13.5" customHeight="1" x14ac:dyDescent="0.3">
      <c r="A104" s="12" t="s">
        <v>21</v>
      </c>
      <c r="B104" s="35"/>
      <c r="C104" s="25"/>
      <c r="D104" s="25"/>
      <c r="E104" s="26"/>
      <c r="F104" s="19">
        <v>177</v>
      </c>
      <c r="G104" s="80"/>
      <c r="H104" s="80"/>
      <c r="I104" s="81"/>
    </row>
    <row r="105" spans="1:9" ht="13.5" customHeight="1" x14ac:dyDescent="0.3">
      <c r="A105" s="18" t="s">
        <v>22</v>
      </c>
      <c r="B105" s="42"/>
      <c r="C105" s="43"/>
      <c r="D105" s="43"/>
      <c r="E105" s="44"/>
      <c r="F105" s="19">
        <v>0</v>
      </c>
      <c r="G105" s="80"/>
      <c r="H105" s="80"/>
      <c r="I105" s="81"/>
    </row>
    <row r="106" spans="1:9" ht="13.5" customHeight="1" x14ac:dyDescent="0.3">
      <c r="A106" s="18" t="s">
        <v>23</v>
      </c>
      <c r="B106" s="42"/>
      <c r="C106" s="43"/>
      <c r="D106" s="43"/>
      <c r="E106" s="44"/>
      <c r="F106" s="19">
        <v>0</v>
      </c>
      <c r="G106" s="80"/>
      <c r="H106" s="80"/>
      <c r="I106" s="81"/>
    </row>
    <row r="107" spans="1:9" ht="13.5" customHeight="1" x14ac:dyDescent="0.3">
      <c r="A107" s="18" t="s">
        <v>24</v>
      </c>
      <c r="B107" s="42"/>
      <c r="C107" s="43"/>
      <c r="D107" s="43"/>
      <c r="E107" s="44">
        <v>0</v>
      </c>
      <c r="F107" s="19">
        <v>0</v>
      </c>
      <c r="G107" s="80"/>
      <c r="H107" s="80"/>
      <c r="I107" s="81"/>
    </row>
    <row r="108" spans="1:9" ht="12" customHeight="1" x14ac:dyDescent="0.3">
      <c r="A108" s="50" t="s">
        <v>25</v>
      </c>
      <c r="B108" s="50"/>
      <c r="C108" s="55"/>
      <c r="D108" s="55"/>
      <c r="E108" s="51"/>
      <c r="F108" s="51">
        <v>0</v>
      </c>
      <c r="G108" s="80"/>
      <c r="H108" s="80"/>
      <c r="I108" s="81"/>
    </row>
    <row r="109" spans="1:9" ht="12" customHeight="1" x14ac:dyDescent="0.3">
      <c r="A109" s="50" t="s">
        <v>26</v>
      </c>
      <c r="B109" s="52"/>
      <c r="C109" s="53"/>
      <c r="D109" s="53"/>
      <c r="E109" s="54"/>
      <c r="F109" s="51">
        <v>0</v>
      </c>
      <c r="G109" s="80"/>
      <c r="H109" s="80"/>
      <c r="I109" s="81"/>
    </row>
    <row r="110" spans="1:9" ht="12" customHeight="1" x14ac:dyDescent="0.3">
      <c r="A110" s="50" t="s">
        <v>27</v>
      </c>
      <c r="B110"/>
      <c r="E110" s="54"/>
      <c r="F110" s="51">
        <v>7476</v>
      </c>
      <c r="G110" s="80"/>
      <c r="H110" s="80"/>
      <c r="I110" s="81"/>
    </row>
    <row r="111" spans="1:9" ht="13.5" customHeight="1" x14ac:dyDescent="0.3">
      <c r="A111" s="18" t="s">
        <v>28</v>
      </c>
      <c r="B111"/>
      <c r="E111" s="54"/>
      <c r="F111" s="18" t="s">
        <v>10</v>
      </c>
      <c r="G111" s="80"/>
      <c r="H111" s="80"/>
      <c r="I111" s="81"/>
    </row>
    <row r="112" spans="1:9" ht="13.5" customHeight="1" x14ac:dyDescent="0.3">
      <c r="A112" s="12" t="s">
        <v>29</v>
      </c>
      <c r="B112" s="36"/>
      <c r="C112" s="13">
        <v>119</v>
      </c>
      <c r="D112" s="13">
        <v>165</v>
      </c>
      <c r="E112" s="18"/>
      <c r="F112" s="15">
        <f>SUM(D112,E112,F93:F99,F101,C102,F102,F104,F107:F111,C112,E107,E111,)</f>
        <v>7937</v>
      </c>
      <c r="G112" s="82"/>
      <c r="H112" s="82"/>
      <c r="I112" s="83"/>
    </row>
    <row r="113" spans="1:10" ht="13.5" customHeight="1" x14ac:dyDescent="0.3">
      <c r="A113" s="9" t="s">
        <v>2</v>
      </c>
      <c r="B113" s="87">
        <v>46059</v>
      </c>
      <c r="C113" s="78"/>
      <c r="D113" s="78"/>
      <c r="E113" s="88"/>
      <c r="F113" s="9" t="s">
        <v>3</v>
      </c>
      <c r="G113" s="11" t="s">
        <v>4</v>
      </c>
      <c r="H113" s="9">
        <v>1</v>
      </c>
      <c r="I113" s="9" t="s">
        <v>5</v>
      </c>
    </row>
    <row r="114" spans="1:10" ht="13.5" customHeight="1" x14ac:dyDescent="0.3">
      <c r="A114" s="9" t="s">
        <v>6</v>
      </c>
      <c r="B114" s="12"/>
      <c r="C114" s="13"/>
      <c r="D114" s="13"/>
      <c r="E114" s="13"/>
      <c r="F114" s="10">
        <v>0</v>
      </c>
      <c r="G114" s="9"/>
      <c r="H114" s="9"/>
      <c r="I114" s="9" t="s">
        <v>10</v>
      </c>
    </row>
    <row r="115" spans="1:10" ht="13.5" customHeight="1" x14ac:dyDescent="0.3">
      <c r="A115" s="9" t="s">
        <v>8</v>
      </c>
      <c r="B115" s="30"/>
      <c r="C115" s="20"/>
      <c r="D115" s="20"/>
      <c r="E115" s="20"/>
      <c r="F115" s="10">
        <v>0</v>
      </c>
      <c r="G115" s="22"/>
      <c r="H115" s="22"/>
      <c r="I115" s="22" t="s">
        <v>10</v>
      </c>
    </row>
    <row r="116" spans="1:10" ht="13.5" customHeight="1" x14ac:dyDescent="0.3">
      <c r="A116" s="9" t="s">
        <v>9</v>
      </c>
      <c r="B116" s="12"/>
      <c r="C116" s="13"/>
      <c r="D116" s="13"/>
      <c r="E116" s="13"/>
      <c r="F116" s="17">
        <v>0</v>
      </c>
      <c r="G116" s="18"/>
      <c r="H116" s="18"/>
      <c r="I116" s="18" t="s">
        <v>10</v>
      </c>
    </row>
    <row r="117" spans="1:10" ht="13.5" customHeight="1" x14ac:dyDescent="0.3">
      <c r="A117" s="9" t="s">
        <v>11</v>
      </c>
      <c r="B117" s="30"/>
      <c r="C117" s="16"/>
      <c r="D117" s="16"/>
      <c r="E117" s="16"/>
      <c r="F117" s="17">
        <v>0</v>
      </c>
      <c r="G117" s="18"/>
      <c r="H117" s="18"/>
      <c r="I117" s="18" t="s">
        <v>10</v>
      </c>
    </row>
    <row r="118" spans="1:10" ht="13.5" customHeight="1" x14ac:dyDescent="0.3">
      <c r="A118" s="9" t="s">
        <v>12</v>
      </c>
      <c r="B118" s="12"/>
      <c r="C118" s="13"/>
      <c r="D118" s="13"/>
      <c r="E118" s="13"/>
      <c r="F118" s="10">
        <v>0</v>
      </c>
      <c r="G118" s="79" t="s">
        <v>73</v>
      </c>
      <c r="H118" s="80"/>
      <c r="I118" s="81"/>
    </row>
    <row r="119" spans="1:10" ht="13.5" customHeight="1" x14ac:dyDescent="0.3">
      <c r="A119" s="12" t="s">
        <v>13</v>
      </c>
      <c r="B119" s="34"/>
      <c r="C119" s="16"/>
      <c r="D119" s="16"/>
      <c r="E119" s="16"/>
      <c r="F119" s="10">
        <v>0</v>
      </c>
      <c r="G119" s="79"/>
      <c r="H119" s="80"/>
      <c r="I119" s="81"/>
    </row>
    <row r="120" spans="1:10" ht="13.5" customHeight="1" x14ac:dyDescent="0.3">
      <c r="A120" s="14" t="s">
        <v>14</v>
      </c>
      <c r="B120" s="84"/>
      <c r="C120" s="85"/>
      <c r="D120" s="85"/>
      <c r="E120" s="86"/>
      <c r="F120" s="10">
        <v>0</v>
      </c>
      <c r="G120" s="79"/>
      <c r="H120" s="80"/>
      <c r="I120" s="81"/>
    </row>
    <row r="121" spans="1:10" ht="13.5" customHeight="1" x14ac:dyDescent="0.3">
      <c r="A121" s="12" t="s">
        <v>15</v>
      </c>
      <c r="B121" s="35"/>
      <c r="C121" s="25"/>
      <c r="D121" s="25"/>
      <c r="E121" s="26"/>
      <c r="F121" s="24">
        <v>0</v>
      </c>
      <c r="G121" s="80"/>
      <c r="H121" s="80"/>
      <c r="I121" s="81"/>
    </row>
    <row r="122" spans="1:10" ht="13.5" customHeight="1" x14ac:dyDescent="0.3">
      <c r="A122" s="12" t="s">
        <v>16</v>
      </c>
      <c r="B122" s="35"/>
      <c r="C122" s="25"/>
      <c r="D122" s="25"/>
      <c r="E122" s="26"/>
      <c r="F122" s="24">
        <v>0</v>
      </c>
      <c r="G122" s="80"/>
      <c r="H122" s="80"/>
      <c r="I122" s="81"/>
    </row>
    <row r="123" spans="1:10" ht="13.5" customHeight="1" x14ac:dyDescent="0.3">
      <c r="A123" s="12" t="s">
        <v>17</v>
      </c>
      <c r="B123" s="39" t="s">
        <v>18</v>
      </c>
      <c r="C123" s="56"/>
      <c r="D123" s="56"/>
      <c r="E123" s="56" t="s">
        <v>19</v>
      </c>
      <c r="F123" s="45">
        <v>0</v>
      </c>
      <c r="G123" s="80"/>
      <c r="H123" s="80"/>
      <c r="I123" s="81"/>
    </row>
    <row r="124" spans="1:10" ht="13.5" customHeight="1" x14ac:dyDescent="0.3">
      <c r="A124" s="12" t="s">
        <v>20</v>
      </c>
      <c r="B124" s="35"/>
      <c r="C124" s="25"/>
      <c r="D124" s="25"/>
      <c r="E124" s="26"/>
      <c r="F124" s="45">
        <f>SUM(F126,F127)</f>
        <v>0</v>
      </c>
      <c r="G124" s="80"/>
      <c r="H124" s="80"/>
      <c r="I124" s="81"/>
    </row>
    <row r="125" spans="1:10" ht="13.5" customHeight="1" x14ac:dyDescent="0.3">
      <c r="A125" s="12" t="s">
        <v>21</v>
      </c>
      <c r="B125" s="35"/>
      <c r="C125" s="25"/>
      <c r="D125" s="25"/>
      <c r="E125" s="26"/>
      <c r="F125" s="19">
        <v>181</v>
      </c>
      <c r="G125" s="80"/>
      <c r="H125" s="80"/>
      <c r="I125" s="81"/>
    </row>
    <row r="126" spans="1:10" ht="13.5" customHeight="1" x14ac:dyDescent="0.3">
      <c r="A126" s="18" t="s">
        <v>22</v>
      </c>
      <c r="B126" s="42"/>
      <c r="C126" s="43"/>
      <c r="D126" s="43"/>
      <c r="E126" s="44"/>
      <c r="F126" s="19">
        <v>0</v>
      </c>
      <c r="G126" s="80"/>
      <c r="H126" s="80"/>
      <c r="I126" s="81"/>
    </row>
    <row r="127" spans="1:10" ht="13.5" customHeight="1" x14ac:dyDescent="0.3">
      <c r="A127" s="18" t="s">
        <v>23</v>
      </c>
      <c r="B127" s="42"/>
      <c r="C127" s="43">
        <v>0</v>
      </c>
      <c r="D127" s="43"/>
      <c r="E127" s="44"/>
      <c r="F127" s="19">
        <v>0</v>
      </c>
      <c r="G127" s="80"/>
      <c r="H127" s="80"/>
      <c r="I127" s="81"/>
      <c r="J127" s="73"/>
    </row>
    <row r="128" spans="1:10" ht="13.5" customHeight="1" x14ac:dyDescent="0.3">
      <c r="A128" s="18" t="s">
        <v>24</v>
      </c>
      <c r="B128" s="42"/>
      <c r="C128" s="43"/>
      <c r="D128" s="43"/>
      <c r="E128" s="44">
        <v>0</v>
      </c>
      <c r="F128" s="19">
        <v>0</v>
      </c>
      <c r="G128" s="80"/>
      <c r="H128" s="80"/>
      <c r="I128" s="81"/>
    </row>
    <row r="129" spans="1:9" ht="12" customHeight="1" x14ac:dyDescent="0.3">
      <c r="A129" s="50" t="s">
        <v>25</v>
      </c>
      <c r="B129" s="50"/>
      <c r="C129" s="55"/>
      <c r="D129" s="55"/>
      <c r="E129" s="51"/>
      <c r="F129" s="51">
        <v>0</v>
      </c>
      <c r="G129" s="80"/>
      <c r="H129" s="80"/>
      <c r="I129" s="81"/>
    </row>
    <row r="130" spans="1:9" ht="12" customHeight="1" x14ac:dyDescent="0.3">
      <c r="A130" s="50" t="s">
        <v>26</v>
      </c>
      <c r="B130" s="52"/>
      <c r="C130" s="53"/>
      <c r="D130" s="53"/>
      <c r="E130" s="54"/>
      <c r="F130" s="51">
        <v>0</v>
      </c>
      <c r="G130" s="80"/>
      <c r="H130" s="80"/>
      <c r="I130" s="81"/>
    </row>
    <row r="131" spans="1:9" ht="12" customHeight="1" x14ac:dyDescent="0.3">
      <c r="A131" s="50" t="s">
        <v>27</v>
      </c>
      <c r="B131"/>
      <c r="E131" s="54"/>
      <c r="F131" s="51">
        <v>7825</v>
      </c>
      <c r="G131" s="80"/>
      <c r="H131" s="80"/>
      <c r="I131" s="81"/>
    </row>
    <row r="132" spans="1:9" ht="13.5" customHeight="1" x14ac:dyDescent="0.3">
      <c r="A132" s="18" t="s">
        <v>28</v>
      </c>
      <c r="B132"/>
      <c r="E132" s="54"/>
      <c r="F132" s="18">
        <v>0</v>
      </c>
      <c r="G132" s="80"/>
      <c r="H132" s="80"/>
      <c r="I132" s="81"/>
    </row>
    <row r="133" spans="1:9" ht="13.5" customHeight="1" x14ac:dyDescent="0.3">
      <c r="A133" s="12" t="s">
        <v>29</v>
      </c>
      <c r="B133" s="36"/>
      <c r="C133" s="13">
        <v>191</v>
      </c>
      <c r="D133" s="13">
        <v>330</v>
      </c>
      <c r="E133" s="18"/>
      <c r="F133" s="15">
        <f>SUM(D133,E133,F114:F120,F122,C123,F123,F125,F128:F132,C133,E128,E132)</f>
        <v>8527</v>
      </c>
      <c r="G133" s="82"/>
      <c r="H133" s="82"/>
      <c r="I133" s="83"/>
    </row>
    <row r="134" spans="1:9" ht="13.5" customHeight="1" x14ac:dyDescent="0.3">
      <c r="A134" s="9" t="s">
        <v>2</v>
      </c>
      <c r="B134" s="76">
        <v>46060</v>
      </c>
      <c r="C134" s="77"/>
      <c r="D134" s="77"/>
      <c r="E134" s="78"/>
      <c r="F134" s="9" t="s">
        <v>3</v>
      </c>
      <c r="G134" s="11"/>
      <c r="H134" s="9">
        <v>1</v>
      </c>
      <c r="I134" s="9" t="s">
        <v>5</v>
      </c>
    </row>
    <row r="135" spans="1:9" ht="13.5" customHeight="1" x14ac:dyDescent="0.3">
      <c r="A135" s="9" t="s">
        <v>6</v>
      </c>
      <c r="B135" s="12"/>
      <c r="C135" s="13"/>
      <c r="D135" s="13"/>
      <c r="E135" s="13"/>
      <c r="F135" s="10">
        <v>0</v>
      </c>
      <c r="G135" s="9" t="s">
        <v>7</v>
      </c>
      <c r="H135" s="9" t="s">
        <v>10</v>
      </c>
      <c r="I135" s="9" t="s">
        <v>10</v>
      </c>
    </row>
    <row r="136" spans="1:9" ht="13.5" customHeight="1" x14ac:dyDescent="0.3">
      <c r="A136" s="9" t="s">
        <v>8</v>
      </c>
      <c r="B136" s="30"/>
      <c r="C136" s="20"/>
      <c r="D136" s="20"/>
      <c r="E136" s="20"/>
      <c r="F136" s="10">
        <v>0</v>
      </c>
      <c r="G136" s="22" t="s">
        <v>10</v>
      </c>
      <c r="H136" s="22" t="s">
        <v>10</v>
      </c>
      <c r="I136" s="22" t="s">
        <v>10</v>
      </c>
    </row>
    <row r="137" spans="1:9" ht="13.5" customHeight="1" x14ac:dyDescent="0.3">
      <c r="A137" s="9" t="s">
        <v>9</v>
      </c>
      <c r="B137" s="12"/>
      <c r="C137" s="13"/>
      <c r="D137" s="13"/>
      <c r="E137" s="13"/>
      <c r="F137" s="17">
        <v>0</v>
      </c>
      <c r="G137" s="18"/>
      <c r="H137" s="18" t="s">
        <v>10</v>
      </c>
      <c r="I137" s="18" t="s">
        <v>10</v>
      </c>
    </row>
    <row r="138" spans="1:9" ht="13.5" customHeight="1" x14ac:dyDescent="0.3">
      <c r="A138" s="9" t="s">
        <v>11</v>
      </c>
      <c r="B138" s="30"/>
      <c r="C138" s="16"/>
      <c r="D138" s="16"/>
      <c r="E138" s="16"/>
      <c r="F138" s="17">
        <v>0</v>
      </c>
      <c r="G138" s="18"/>
      <c r="H138" s="18" t="s">
        <v>10</v>
      </c>
      <c r="I138" s="18" t="s">
        <v>10</v>
      </c>
    </row>
    <row r="139" spans="1:9" ht="13.5" customHeight="1" x14ac:dyDescent="0.3">
      <c r="A139" s="9" t="s">
        <v>12</v>
      </c>
      <c r="B139" s="12"/>
      <c r="C139" s="13"/>
      <c r="D139" s="13"/>
      <c r="E139" s="13"/>
      <c r="F139" s="10">
        <v>0</v>
      </c>
      <c r="G139" s="79" t="s">
        <v>74</v>
      </c>
      <c r="H139" s="80"/>
      <c r="I139" s="81"/>
    </row>
    <row r="140" spans="1:9" ht="13.5" customHeight="1" x14ac:dyDescent="0.3">
      <c r="A140" s="12" t="s">
        <v>13</v>
      </c>
      <c r="B140" s="34"/>
      <c r="C140" s="16"/>
      <c r="D140" s="16"/>
      <c r="E140" s="16"/>
      <c r="F140" s="10">
        <v>0</v>
      </c>
      <c r="G140" s="79"/>
      <c r="H140" s="80"/>
      <c r="I140" s="81"/>
    </row>
    <row r="141" spans="1:9" ht="13.5" customHeight="1" x14ac:dyDescent="0.3">
      <c r="A141" s="14" t="s">
        <v>14</v>
      </c>
      <c r="B141" s="84"/>
      <c r="C141" s="85"/>
      <c r="D141" s="85"/>
      <c r="E141" s="86"/>
      <c r="F141" s="10">
        <v>0</v>
      </c>
      <c r="G141" s="79"/>
      <c r="H141" s="80"/>
      <c r="I141" s="81"/>
    </row>
    <row r="142" spans="1:9" ht="13.5" customHeight="1" x14ac:dyDescent="0.3">
      <c r="A142" s="12" t="s">
        <v>15</v>
      </c>
      <c r="B142" s="35"/>
      <c r="C142" s="25"/>
      <c r="D142" s="25"/>
      <c r="E142" s="26"/>
      <c r="F142" s="24">
        <v>0</v>
      </c>
      <c r="G142" s="80"/>
      <c r="H142" s="80"/>
      <c r="I142" s="81"/>
    </row>
    <row r="143" spans="1:9" ht="13.5" customHeight="1" x14ac:dyDescent="0.3">
      <c r="A143" s="12" t="s">
        <v>16</v>
      </c>
      <c r="B143" s="35"/>
      <c r="C143" s="25"/>
      <c r="D143" s="25"/>
      <c r="E143" s="26"/>
      <c r="F143" s="24">
        <v>0</v>
      </c>
      <c r="G143" s="80"/>
      <c r="H143" s="80"/>
      <c r="I143" s="81"/>
    </row>
    <row r="144" spans="1:9" ht="13.5" customHeight="1" x14ac:dyDescent="0.3">
      <c r="A144" s="12" t="s">
        <v>17</v>
      </c>
      <c r="B144" s="39" t="s">
        <v>18</v>
      </c>
      <c r="C144" s="56">
        <v>0</v>
      </c>
      <c r="D144" s="56"/>
      <c r="E144" s="56" t="s">
        <v>19</v>
      </c>
      <c r="F144" s="45">
        <v>0</v>
      </c>
      <c r="G144" s="80"/>
      <c r="H144" s="80"/>
      <c r="I144" s="81"/>
    </row>
    <row r="145" spans="1:10" ht="13.5" customHeight="1" x14ac:dyDescent="0.3">
      <c r="A145" s="12" t="s">
        <v>20</v>
      </c>
      <c r="B145" s="35"/>
      <c r="C145" s="25"/>
      <c r="D145" s="25"/>
      <c r="E145" s="26"/>
      <c r="F145" s="45">
        <f>SUM(F147:F148)</f>
        <v>0</v>
      </c>
      <c r="G145" s="80"/>
      <c r="H145" s="80"/>
      <c r="I145" s="81"/>
    </row>
    <row r="146" spans="1:10" ht="13.5" customHeight="1" x14ac:dyDescent="0.3">
      <c r="A146" s="12" t="s">
        <v>21</v>
      </c>
      <c r="B146" s="35"/>
      <c r="C146" s="25"/>
      <c r="D146" s="25"/>
      <c r="E146" s="26"/>
      <c r="F146" s="19">
        <v>169</v>
      </c>
      <c r="G146" s="80"/>
      <c r="H146" s="80"/>
      <c r="I146" s="81"/>
    </row>
    <row r="147" spans="1:10" ht="13.5" customHeight="1" x14ac:dyDescent="0.3">
      <c r="A147" s="18" t="s">
        <v>22</v>
      </c>
      <c r="B147" s="42"/>
      <c r="C147" s="43"/>
      <c r="D147" s="43"/>
      <c r="E147" s="44"/>
      <c r="F147" s="19">
        <v>0</v>
      </c>
      <c r="G147" s="80"/>
      <c r="H147" s="80"/>
      <c r="I147" s="81"/>
    </row>
    <row r="148" spans="1:10" ht="13.5" customHeight="1" x14ac:dyDescent="0.3">
      <c r="A148" s="18" t="s">
        <v>23</v>
      </c>
      <c r="B148" s="42"/>
      <c r="C148" s="43"/>
      <c r="D148" s="43"/>
      <c r="E148" s="44"/>
      <c r="F148" s="19">
        <v>0</v>
      </c>
      <c r="G148" s="80"/>
      <c r="H148" s="80"/>
      <c r="I148" s="81"/>
    </row>
    <row r="149" spans="1:10" ht="13.5" customHeight="1" x14ac:dyDescent="0.3">
      <c r="A149" s="18" t="s">
        <v>24</v>
      </c>
      <c r="B149" s="42"/>
      <c r="C149" s="43"/>
      <c r="D149" s="43"/>
      <c r="E149" s="44" t="s">
        <v>10</v>
      </c>
      <c r="F149" s="19">
        <v>0</v>
      </c>
      <c r="G149" s="80"/>
      <c r="H149" s="80"/>
      <c r="I149" s="81"/>
      <c r="J149" s="73">
        <v>0</v>
      </c>
    </row>
    <row r="150" spans="1:10" ht="12" customHeight="1" x14ac:dyDescent="0.3">
      <c r="A150" s="50" t="s">
        <v>25</v>
      </c>
      <c r="B150" s="50"/>
      <c r="C150" s="55"/>
      <c r="D150" s="55"/>
      <c r="E150" s="51"/>
      <c r="F150" s="51">
        <v>0</v>
      </c>
      <c r="G150" s="80"/>
      <c r="H150" s="80"/>
      <c r="I150" s="81"/>
    </row>
    <row r="151" spans="1:10" ht="12" customHeight="1" x14ac:dyDescent="0.3">
      <c r="A151" s="50" t="s">
        <v>26</v>
      </c>
      <c r="B151" s="52"/>
      <c r="C151" s="53"/>
      <c r="D151" s="53"/>
      <c r="E151" s="54" t="s">
        <v>10</v>
      </c>
      <c r="F151" s="51">
        <v>0</v>
      </c>
      <c r="G151" s="80"/>
      <c r="H151" s="80"/>
      <c r="I151" s="81"/>
    </row>
    <row r="152" spans="1:10" ht="12" customHeight="1" x14ac:dyDescent="0.3">
      <c r="A152" s="50" t="s">
        <v>27</v>
      </c>
      <c r="B152"/>
      <c r="E152" s="54"/>
      <c r="F152" s="51">
        <v>7528</v>
      </c>
      <c r="G152" s="80"/>
      <c r="H152" s="80"/>
      <c r="I152" s="81"/>
    </row>
    <row r="153" spans="1:10" ht="13.5" customHeight="1" x14ac:dyDescent="0.3">
      <c r="A153" s="18" t="s">
        <v>28</v>
      </c>
      <c r="B153"/>
      <c r="E153" s="54">
        <v>0</v>
      </c>
      <c r="F153" s="18">
        <v>0</v>
      </c>
      <c r="G153" s="80"/>
      <c r="H153" s="80"/>
      <c r="I153" s="81"/>
    </row>
    <row r="154" spans="1:10" ht="13.5" customHeight="1" x14ac:dyDescent="0.3">
      <c r="A154" s="12" t="s">
        <v>29</v>
      </c>
      <c r="B154" s="36"/>
      <c r="C154" s="13">
        <v>229</v>
      </c>
      <c r="D154" s="13">
        <v>586</v>
      </c>
      <c r="E154" s="18">
        <v>251</v>
      </c>
      <c r="F154" s="15">
        <f>SUM(F135:F151,E149,C144,D154,C154,E153,E154,F152,F153)</f>
        <v>8763</v>
      </c>
      <c r="G154" s="82"/>
      <c r="H154" s="82"/>
      <c r="I154" s="83"/>
    </row>
    <row r="155" spans="1:10" x14ac:dyDescent="0.3">
      <c r="A155" s="9" t="s">
        <v>2</v>
      </c>
      <c r="B155" s="87">
        <v>46030</v>
      </c>
      <c r="C155" s="78"/>
      <c r="D155" s="78"/>
      <c r="E155" s="88"/>
      <c r="F155" s="9" t="s">
        <v>3</v>
      </c>
      <c r="G155" s="11" t="s">
        <v>4</v>
      </c>
      <c r="H155" s="9">
        <v>1</v>
      </c>
      <c r="I155" s="9" t="s">
        <v>5</v>
      </c>
    </row>
    <row r="156" spans="1:10" x14ac:dyDescent="0.3">
      <c r="A156" s="9" t="s">
        <v>6</v>
      </c>
      <c r="B156" s="12"/>
      <c r="C156" s="13"/>
      <c r="D156" s="13"/>
      <c r="E156" s="13"/>
      <c r="F156" s="10">
        <v>0</v>
      </c>
      <c r="G156" s="9" t="s">
        <v>60</v>
      </c>
      <c r="H156" s="9" t="s">
        <v>10</v>
      </c>
      <c r="I156" s="9" t="s">
        <v>10</v>
      </c>
    </row>
    <row r="157" spans="1:10" x14ac:dyDescent="0.3">
      <c r="A157" s="9" t="s">
        <v>8</v>
      </c>
      <c r="B157" s="30"/>
      <c r="C157" s="20"/>
      <c r="D157" s="20"/>
      <c r="E157" s="20"/>
      <c r="F157" s="10">
        <v>0</v>
      </c>
      <c r="G157" s="22"/>
      <c r="H157" s="22"/>
      <c r="I157" s="22" t="s">
        <v>10</v>
      </c>
    </row>
    <row r="158" spans="1:10" x14ac:dyDescent="0.3">
      <c r="A158" s="9" t="s">
        <v>9</v>
      </c>
      <c r="B158" s="12"/>
      <c r="C158" s="13"/>
      <c r="D158" s="13"/>
      <c r="E158" s="13"/>
      <c r="F158" s="17">
        <v>0</v>
      </c>
      <c r="G158" s="18"/>
      <c r="H158" s="18"/>
      <c r="I158" s="18" t="s">
        <v>10</v>
      </c>
    </row>
    <row r="159" spans="1:10" x14ac:dyDescent="0.3">
      <c r="A159" s="9" t="s">
        <v>11</v>
      </c>
      <c r="B159" s="30"/>
      <c r="C159" s="16"/>
      <c r="D159" s="16"/>
      <c r="E159" s="16"/>
      <c r="F159" s="17">
        <v>0</v>
      </c>
      <c r="G159" s="18"/>
      <c r="H159" s="18"/>
      <c r="I159" s="18" t="s">
        <v>10</v>
      </c>
    </row>
    <row r="160" spans="1:10" ht="15" customHeight="1" x14ac:dyDescent="0.3">
      <c r="A160" s="9" t="s">
        <v>12</v>
      </c>
      <c r="B160" s="12"/>
      <c r="C160" s="13"/>
      <c r="D160" s="13"/>
      <c r="E160" s="13"/>
      <c r="F160" s="10">
        <v>0</v>
      </c>
      <c r="G160" s="79" t="s">
        <v>75</v>
      </c>
      <c r="H160" s="80"/>
      <c r="I160" s="81"/>
    </row>
    <row r="161" spans="1:10" x14ac:dyDescent="0.3">
      <c r="A161" s="12" t="s">
        <v>13</v>
      </c>
      <c r="B161" s="34"/>
      <c r="C161" s="16"/>
      <c r="D161" s="16"/>
      <c r="E161" s="16"/>
      <c r="F161" s="10">
        <v>0</v>
      </c>
      <c r="G161" s="79"/>
      <c r="H161" s="80"/>
      <c r="I161" s="81"/>
    </row>
    <row r="162" spans="1:10" x14ac:dyDescent="0.3">
      <c r="A162" s="14" t="s">
        <v>14</v>
      </c>
      <c r="B162" s="84"/>
      <c r="C162" s="85"/>
      <c r="D162" s="85"/>
      <c r="E162" s="86"/>
      <c r="F162" s="10">
        <v>0</v>
      </c>
      <c r="G162" s="79"/>
      <c r="H162" s="80"/>
      <c r="I162" s="81"/>
    </row>
    <row r="163" spans="1:10" ht="13.5" customHeight="1" x14ac:dyDescent="0.3">
      <c r="A163" s="12" t="s">
        <v>15</v>
      </c>
      <c r="B163" s="35"/>
      <c r="C163" s="25"/>
      <c r="D163" s="25"/>
      <c r="E163" s="26"/>
      <c r="F163" s="24">
        <v>0</v>
      </c>
      <c r="G163" s="80"/>
      <c r="H163" s="80"/>
      <c r="I163" s="81"/>
    </row>
    <row r="164" spans="1:10" ht="13.5" customHeight="1" x14ac:dyDescent="0.3">
      <c r="A164" s="12" t="s">
        <v>16</v>
      </c>
      <c r="B164" s="35"/>
      <c r="C164" s="25"/>
      <c r="D164" s="25"/>
      <c r="E164" s="26"/>
      <c r="F164" s="24">
        <v>0</v>
      </c>
      <c r="G164" s="80"/>
      <c r="H164" s="80"/>
      <c r="I164" s="81"/>
    </row>
    <row r="165" spans="1:10" ht="13.5" customHeight="1" x14ac:dyDescent="0.3">
      <c r="A165" s="12" t="s">
        <v>17</v>
      </c>
      <c r="B165" s="39" t="s">
        <v>18</v>
      </c>
      <c r="C165" s="56">
        <v>0</v>
      </c>
      <c r="D165" s="56"/>
      <c r="E165" s="56" t="s">
        <v>19</v>
      </c>
      <c r="F165" s="45">
        <v>0</v>
      </c>
      <c r="G165" s="80"/>
      <c r="H165" s="80"/>
      <c r="I165" s="81"/>
    </row>
    <row r="166" spans="1:10" ht="13.5" customHeight="1" x14ac:dyDescent="0.3">
      <c r="A166" s="12" t="s">
        <v>20</v>
      </c>
      <c r="B166" s="35"/>
      <c r="C166" s="25"/>
      <c r="D166" s="25"/>
      <c r="E166" s="26"/>
      <c r="F166" s="45">
        <f>SUM(F168,F169)</f>
        <v>0</v>
      </c>
      <c r="G166" s="80"/>
      <c r="H166" s="80"/>
      <c r="I166" s="81"/>
    </row>
    <row r="167" spans="1:10" ht="13.5" customHeight="1" x14ac:dyDescent="0.3">
      <c r="A167" s="12" t="s">
        <v>21</v>
      </c>
      <c r="B167" s="35"/>
      <c r="C167" s="25"/>
      <c r="D167" s="25"/>
      <c r="E167" s="26"/>
      <c r="F167" s="19">
        <v>178</v>
      </c>
      <c r="G167" s="80"/>
      <c r="H167" s="80"/>
      <c r="I167" s="81"/>
    </row>
    <row r="168" spans="1:10" ht="13.5" customHeight="1" x14ac:dyDescent="0.3">
      <c r="A168" s="18" t="s">
        <v>22</v>
      </c>
      <c r="B168" s="42"/>
      <c r="C168" s="43"/>
      <c r="D168" s="43"/>
      <c r="E168" s="44"/>
      <c r="F168" s="19">
        <v>0</v>
      </c>
      <c r="G168" s="80"/>
      <c r="H168" s="80"/>
      <c r="I168" s="81"/>
    </row>
    <row r="169" spans="1:10" ht="13.5" customHeight="1" x14ac:dyDescent="0.3">
      <c r="A169" s="18" t="s">
        <v>23</v>
      </c>
      <c r="B169" s="42"/>
      <c r="C169" s="43"/>
      <c r="D169" s="43"/>
      <c r="E169" s="44"/>
      <c r="F169" s="19">
        <v>0</v>
      </c>
      <c r="G169" s="80"/>
      <c r="H169" s="80"/>
      <c r="I169" s="81"/>
      <c r="J169" s="74">
        <v>0</v>
      </c>
    </row>
    <row r="170" spans="1:10" ht="13.5" customHeight="1" x14ac:dyDescent="0.3">
      <c r="A170" s="18" t="s">
        <v>24</v>
      </c>
      <c r="B170" s="42"/>
      <c r="C170" s="43"/>
      <c r="D170" s="43"/>
      <c r="E170" s="44" t="s">
        <v>10</v>
      </c>
      <c r="F170" s="19">
        <v>0</v>
      </c>
      <c r="G170" s="80"/>
      <c r="H170" s="80"/>
      <c r="I170" s="81"/>
    </row>
    <row r="171" spans="1:10" ht="12" customHeight="1" x14ac:dyDescent="0.3">
      <c r="A171" s="50" t="s">
        <v>25</v>
      </c>
      <c r="B171" s="50"/>
      <c r="C171" s="55"/>
      <c r="D171" s="55"/>
      <c r="E171" s="51"/>
      <c r="F171" s="51">
        <v>0</v>
      </c>
      <c r="G171" s="80"/>
      <c r="H171" s="80"/>
      <c r="I171" s="81"/>
    </row>
    <row r="172" spans="1:10" ht="12" customHeight="1" x14ac:dyDescent="0.3">
      <c r="A172" s="50" t="s">
        <v>26</v>
      </c>
      <c r="B172" s="52"/>
      <c r="C172" s="53"/>
      <c r="D172" s="53"/>
      <c r="E172" s="54"/>
      <c r="F172" s="51">
        <v>0</v>
      </c>
      <c r="G172" s="80"/>
      <c r="H172" s="80"/>
      <c r="I172" s="81"/>
    </row>
    <row r="173" spans="1:10" ht="12" customHeight="1" x14ac:dyDescent="0.3">
      <c r="A173" s="50" t="s">
        <v>27</v>
      </c>
      <c r="B173"/>
      <c r="E173" s="54"/>
      <c r="F173" s="51">
        <v>7490</v>
      </c>
      <c r="G173" s="80"/>
      <c r="H173" s="80"/>
      <c r="I173" s="81"/>
    </row>
    <row r="174" spans="1:10" ht="13.5" customHeight="1" x14ac:dyDescent="0.3">
      <c r="A174" s="18" t="s">
        <v>28</v>
      </c>
      <c r="B174"/>
      <c r="E174" s="54"/>
      <c r="F174" s="18">
        <v>0</v>
      </c>
      <c r="G174" s="80"/>
      <c r="H174" s="80"/>
      <c r="I174" s="81"/>
    </row>
    <row r="175" spans="1:10" ht="13.5" customHeight="1" x14ac:dyDescent="0.3">
      <c r="A175" s="12" t="s">
        <v>29</v>
      </c>
      <c r="B175" s="36"/>
      <c r="C175" s="13">
        <v>92</v>
      </c>
      <c r="D175" s="13">
        <v>365</v>
      </c>
      <c r="E175" s="18">
        <v>0</v>
      </c>
      <c r="F175" s="15">
        <f>SUM(D175,E175,F156:F162,F164,C165,F165,F167,F170:F174,C175,E170,E174,)</f>
        <v>8125</v>
      </c>
      <c r="G175" s="82"/>
      <c r="H175" s="82"/>
      <c r="I175" s="83"/>
    </row>
    <row r="176" spans="1:10" x14ac:dyDescent="0.3">
      <c r="A176" s="9" t="s">
        <v>2</v>
      </c>
      <c r="B176" s="76">
        <v>46062</v>
      </c>
      <c r="C176" s="77"/>
      <c r="D176" s="77"/>
      <c r="E176" s="78"/>
      <c r="F176" s="9" t="s">
        <v>3</v>
      </c>
      <c r="G176" s="11" t="s">
        <v>4</v>
      </c>
      <c r="H176" s="9">
        <v>1</v>
      </c>
      <c r="I176" s="9" t="s">
        <v>62</v>
      </c>
    </row>
    <row r="177" spans="1:10" x14ac:dyDescent="0.3">
      <c r="A177" s="9" t="s">
        <v>6</v>
      </c>
      <c r="B177" s="12"/>
      <c r="C177" s="13"/>
      <c r="D177" s="13"/>
      <c r="E177" s="13"/>
      <c r="F177" s="10">
        <v>0</v>
      </c>
      <c r="G177" s="9" t="s">
        <v>7</v>
      </c>
      <c r="H177" s="57" t="s">
        <v>10</v>
      </c>
      <c r="I177" s="9"/>
    </row>
    <row r="178" spans="1:10" x14ac:dyDescent="0.3">
      <c r="A178" s="9" t="s">
        <v>8</v>
      </c>
      <c r="B178" s="30"/>
      <c r="C178" s="20"/>
      <c r="D178" s="20"/>
      <c r="E178" s="20"/>
      <c r="F178" s="10">
        <v>0</v>
      </c>
      <c r="G178" s="22"/>
      <c r="H178" s="22" t="s">
        <v>10</v>
      </c>
      <c r="I178" s="22" t="s">
        <v>10</v>
      </c>
    </row>
    <row r="179" spans="1:10" x14ac:dyDescent="0.3">
      <c r="A179" s="9" t="s">
        <v>9</v>
      </c>
      <c r="B179" s="12"/>
      <c r="C179" s="13"/>
      <c r="D179" s="13"/>
      <c r="E179" s="13"/>
      <c r="F179" s="17">
        <v>0</v>
      </c>
      <c r="G179" s="18"/>
      <c r="H179" s="18"/>
      <c r="I179" s="18" t="s">
        <v>10</v>
      </c>
    </row>
    <row r="180" spans="1:10" x14ac:dyDescent="0.3">
      <c r="A180" s="9" t="s">
        <v>11</v>
      </c>
      <c r="B180" s="30"/>
      <c r="C180" s="16"/>
      <c r="D180" s="16"/>
      <c r="E180" s="16"/>
      <c r="F180" s="17">
        <v>0</v>
      </c>
      <c r="G180" s="18"/>
      <c r="H180" s="18"/>
      <c r="I180" s="18" t="s">
        <v>10</v>
      </c>
    </row>
    <row r="181" spans="1:10" ht="15" customHeight="1" x14ac:dyDescent="0.3">
      <c r="A181" s="9" t="s">
        <v>12</v>
      </c>
      <c r="B181" s="12"/>
      <c r="C181" s="13"/>
      <c r="D181" s="13"/>
      <c r="E181" s="13"/>
      <c r="F181" s="10">
        <v>0</v>
      </c>
      <c r="G181" s="79" t="s">
        <v>76</v>
      </c>
      <c r="H181" s="80"/>
      <c r="I181" s="81"/>
    </row>
    <row r="182" spans="1:10" x14ac:dyDescent="0.3">
      <c r="A182" s="12" t="s">
        <v>13</v>
      </c>
      <c r="B182" s="34"/>
      <c r="C182" s="16"/>
      <c r="D182" s="16"/>
      <c r="E182" s="16"/>
      <c r="F182" s="10">
        <v>0</v>
      </c>
      <c r="G182" s="79"/>
      <c r="H182" s="80"/>
      <c r="I182" s="81"/>
    </row>
    <row r="183" spans="1:10" x14ac:dyDescent="0.3">
      <c r="A183" s="14" t="s">
        <v>14</v>
      </c>
      <c r="B183" s="84"/>
      <c r="C183" s="85"/>
      <c r="D183" s="85"/>
      <c r="E183" s="86"/>
      <c r="F183" s="10">
        <v>0</v>
      </c>
      <c r="G183" s="79"/>
      <c r="H183" s="80"/>
      <c r="I183" s="81"/>
    </row>
    <row r="184" spans="1:10" ht="13.5" customHeight="1" x14ac:dyDescent="0.3">
      <c r="A184" s="12" t="s">
        <v>15</v>
      </c>
      <c r="B184" s="35"/>
      <c r="C184" s="25"/>
      <c r="D184" s="25"/>
      <c r="E184" s="26"/>
      <c r="F184" s="24">
        <v>0</v>
      </c>
      <c r="G184" s="80"/>
      <c r="H184" s="80"/>
      <c r="I184" s="81"/>
    </row>
    <row r="185" spans="1:10" ht="13.5" customHeight="1" x14ac:dyDescent="0.3">
      <c r="A185" s="12" t="s">
        <v>16</v>
      </c>
      <c r="B185" s="35"/>
      <c r="C185" s="25"/>
      <c r="D185" s="25"/>
      <c r="E185" s="26"/>
      <c r="F185" s="24">
        <v>0</v>
      </c>
      <c r="G185" s="80"/>
      <c r="H185" s="80"/>
      <c r="I185" s="81"/>
    </row>
    <row r="186" spans="1:10" ht="13.5" customHeight="1" x14ac:dyDescent="0.3">
      <c r="A186" s="12" t="s">
        <v>17</v>
      </c>
      <c r="B186" s="39" t="s">
        <v>18</v>
      </c>
      <c r="C186" s="56"/>
      <c r="D186" s="56"/>
      <c r="E186" s="56" t="s">
        <v>19</v>
      </c>
      <c r="F186" s="45">
        <v>0</v>
      </c>
      <c r="G186" s="80"/>
      <c r="H186" s="80"/>
      <c r="I186" s="81"/>
    </row>
    <row r="187" spans="1:10" ht="13.5" customHeight="1" x14ac:dyDescent="0.3">
      <c r="A187" s="12" t="s">
        <v>20</v>
      </c>
      <c r="B187" s="35"/>
      <c r="C187" s="25"/>
      <c r="D187" s="25"/>
      <c r="E187" s="26" t="s">
        <v>10</v>
      </c>
      <c r="F187" s="45">
        <f>SUM(F189,F190)</f>
        <v>0</v>
      </c>
      <c r="G187" s="80"/>
      <c r="H187" s="80"/>
      <c r="I187" s="81"/>
    </row>
    <row r="188" spans="1:10" ht="13.5" customHeight="1" x14ac:dyDescent="0.3">
      <c r="A188" s="12" t="s">
        <v>21</v>
      </c>
      <c r="B188" s="35"/>
      <c r="C188" s="25"/>
      <c r="D188" s="25"/>
      <c r="E188" s="26"/>
      <c r="F188" s="19">
        <v>185</v>
      </c>
      <c r="G188" s="80"/>
      <c r="H188" s="80"/>
      <c r="I188" s="81"/>
    </row>
    <row r="189" spans="1:10" ht="13.5" customHeight="1" x14ac:dyDescent="0.3">
      <c r="A189" s="18" t="s">
        <v>22</v>
      </c>
      <c r="B189" s="42"/>
      <c r="C189" s="43"/>
      <c r="D189" s="43"/>
      <c r="E189" s="44"/>
      <c r="F189" s="19">
        <v>0</v>
      </c>
      <c r="G189" s="80"/>
      <c r="H189" s="80"/>
      <c r="I189" s="81"/>
      <c r="J189" s="73"/>
    </row>
    <row r="190" spans="1:10" ht="13.5" customHeight="1" x14ac:dyDescent="0.3">
      <c r="A190" s="18" t="s">
        <v>23</v>
      </c>
      <c r="B190" s="42"/>
      <c r="C190" s="43"/>
      <c r="D190" s="43"/>
      <c r="E190" s="44"/>
      <c r="F190" s="19">
        <v>0</v>
      </c>
      <c r="G190" s="80"/>
      <c r="H190" s="80"/>
      <c r="I190" s="81"/>
      <c r="J190" s="73"/>
    </row>
    <row r="191" spans="1:10" ht="13.5" customHeight="1" x14ac:dyDescent="0.3">
      <c r="A191" s="18" t="s">
        <v>24</v>
      </c>
      <c r="B191" s="42"/>
      <c r="C191" s="43"/>
      <c r="D191" s="43"/>
      <c r="E191" s="44">
        <v>0</v>
      </c>
      <c r="F191" s="19">
        <v>0</v>
      </c>
      <c r="G191" s="80"/>
      <c r="H191" s="80"/>
      <c r="I191" s="81"/>
    </row>
    <row r="192" spans="1:10" ht="12" customHeight="1" x14ac:dyDescent="0.3">
      <c r="A192" s="50" t="s">
        <v>25</v>
      </c>
      <c r="B192" s="50"/>
      <c r="C192" s="55"/>
      <c r="D192" s="55"/>
      <c r="E192" s="51"/>
      <c r="F192" s="51">
        <v>0</v>
      </c>
      <c r="G192" s="80"/>
      <c r="H192" s="80"/>
      <c r="I192" s="81"/>
    </row>
    <row r="193" spans="1:10" ht="12" customHeight="1" x14ac:dyDescent="0.3">
      <c r="A193" s="50" t="s">
        <v>26</v>
      </c>
      <c r="B193" s="52"/>
      <c r="C193" s="53"/>
      <c r="D193" s="53"/>
      <c r="E193" s="54"/>
      <c r="F193" s="51">
        <v>0</v>
      </c>
      <c r="G193" s="80"/>
      <c r="H193" s="80"/>
      <c r="I193" s="81"/>
    </row>
    <row r="194" spans="1:10" ht="12" customHeight="1" x14ac:dyDescent="0.3">
      <c r="A194" s="50" t="s">
        <v>27</v>
      </c>
      <c r="B194"/>
      <c r="C194">
        <v>0</v>
      </c>
      <c r="E194" s="54"/>
      <c r="F194" s="51">
        <v>7762</v>
      </c>
      <c r="G194" s="80"/>
      <c r="H194" s="80"/>
      <c r="I194" s="81"/>
    </row>
    <row r="195" spans="1:10" ht="13.5" customHeight="1" x14ac:dyDescent="0.3">
      <c r="A195" s="18" t="s">
        <v>28</v>
      </c>
      <c r="B195"/>
      <c r="E195" s="54"/>
      <c r="F195" s="18">
        <v>0</v>
      </c>
      <c r="G195" s="80"/>
      <c r="H195" s="80"/>
      <c r="I195" s="81"/>
    </row>
    <row r="196" spans="1:10" x14ac:dyDescent="0.3">
      <c r="A196" s="12" t="s">
        <v>29</v>
      </c>
      <c r="B196" s="36"/>
      <c r="C196" s="13">
        <v>110</v>
      </c>
      <c r="D196" s="13">
        <v>72</v>
      </c>
      <c r="E196" s="18"/>
      <c r="F196" s="15">
        <f>SUM(F177,F186,F178,F179,F180,F181,F182,F183,F184,F185,F188,F189,F190,F191,F192,F193,F194,F195,E196,E195,D196,C196,E191,C186)</f>
        <v>8129</v>
      </c>
      <c r="G196" s="82"/>
      <c r="H196" s="82"/>
      <c r="I196" s="83"/>
    </row>
    <row r="197" spans="1:10" x14ac:dyDescent="0.3">
      <c r="A197" s="9" t="s">
        <v>2</v>
      </c>
      <c r="B197" s="76">
        <v>46063</v>
      </c>
      <c r="C197" s="77"/>
      <c r="D197" s="77"/>
      <c r="E197" s="78"/>
      <c r="F197" s="9" t="s">
        <v>3</v>
      </c>
      <c r="G197" s="11" t="s">
        <v>4</v>
      </c>
      <c r="H197" s="9">
        <v>1</v>
      </c>
      <c r="I197" s="9" t="s">
        <v>5</v>
      </c>
    </row>
    <row r="198" spans="1:10" x14ac:dyDescent="0.3">
      <c r="A198" s="9" t="s">
        <v>6</v>
      </c>
      <c r="B198" s="12"/>
      <c r="C198" s="13"/>
      <c r="D198" s="13"/>
      <c r="E198" s="13"/>
      <c r="F198" s="10">
        <v>0</v>
      </c>
      <c r="G198" s="9" t="s">
        <v>7</v>
      </c>
      <c r="H198" s="9" t="s">
        <v>10</v>
      </c>
      <c r="I198" s="9" t="s">
        <v>10</v>
      </c>
    </row>
    <row r="199" spans="1:10" x14ac:dyDescent="0.3">
      <c r="A199" s="9" t="s">
        <v>8</v>
      </c>
      <c r="B199" s="30"/>
      <c r="C199" s="20"/>
      <c r="D199" s="20"/>
      <c r="E199" s="20"/>
      <c r="F199" s="10">
        <v>0</v>
      </c>
      <c r="G199" s="22"/>
      <c r="H199" s="22" t="s">
        <v>10</v>
      </c>
      <c r="I199" s="22" t="s">
        <v>10</v>
      </c>
    </row>
    <row r="200" spans="1:10" x14ac:dyDescent="0.3">
      <c r="A200" s="9" t="s">
        <v>9</v>
      </c>
      <c r="B200" s="12"/>
      <c r="C200" s="13"/>
      <c r="D200" s="13"/>
      <c r="E200" s="13"/>
      <c r="F200" s="17">
        <v>0</v>
      </c>
      <c r="G200" s="18"/>
      <c r="H200" s="18" t="s">
        <v>10</v>
      </c>
      <c r="I200" s="18" t="s">
        <v>10</v>
      </c>
    </row>
    <row r="201" spans="1:10" x14ac:dyDescent="0.3">
      <c r="A201" s="9" t="s">
        <v>11</v>
      </c>
      <c r="B201" s="30"/>
      <c r="C201" s="16"/>
      <c r="D201" s="16"/>
      <c r="E201" s="16"/>
      <c r="F201" s="17">
        <v>0</v>
      </c>
      <c r="G201" s="18"/>
      <c r="H201" s="18"/>
      <c r="I201" s="18" t="s">
        <v>10</v>
      </c>
    </row>
    <row r="202" spans="1:10" ht="15" customHeight="1" x14ac:dyDescent="0.3">
      <c r="A202" s="9" t="s">
        <v>12</v>
      </c>
      <c r="B202" s="12"/>
      <c r="C202" s="13"/>
      <c r="D202" s="13"/>
      <c r="E202" s="13"/>
      <c r="F202" s="10">
        <v>0</v>
      </c>
      <c r="G202" s="79" t="s">
        <v>77</v>
      </c>
      <c r="H202" s="80"/>
      <c r="I202" s="81"/>
    </row>
    <row r="203" spans="1:10" x14ac:dyDescent="0.3">
      <c r="A203" s="12" t="s">
        <v>13</v>
      </c>
      <c r="B203" s="34"/>
      <c r="C203" s="16"/>
      <c r="D203" s="16"/>
      <c r="E203" s="16"/>
      <c r="F203" s="10">
        <v>0</v>
      </c>
      <c r="G203" s="79"/>
      <c r="H203" s="80"/>
      <c r="I203" s="81"/>
    </row>
    <row r="204" spans="1:10" x14ac:dyDescent="0.3">
      <c r="A204" s="14" t="s">
        <v>14</v>
      </c>
      <c r="B204" s="84"/>
      <c r="C204" s="85"/>
      <c r="D204" s="85"/>
      <c r="E204" s="86"/>
      <c r="F204" s="10">
        <v>0</v>
      </c>
      <c r="G204" s="79"/>
      <c r="H204" s="80"/>
      <c r="I204" s="81"/>
    </row>
    <row r="205" spans="1:10" ht="13.5" customHeight="1" x14ac:dyDescent="0.3">
      <c r="A205" s="12" t="s">
        <v>15</v>
      </c>
      <c r="B205" s="35"/>
      <c r="C205" s="25"/>
      <c r="D205" s="25"/>
      <c r="E205" s="26"/>
      <c r="F205" s="24">
        <v>0</v>
      </c>
      <c r="G205" s="80"/>
      <c r="H205" s="80"/>
      <c r="I205" s="81"/>
    </row>
    <row r="206" spans="1:10" ht="13.5" customHeight="1" x14ac:dyDescent="0.3">
      <c r="A206" s="12" t="s">
        <v>16</v>
      </c>
      <c r="B206" s="35"/>
      <c r="C206" s="25"/>
      <c r="D206" s="25"/>
      <c r="E206" s="26"/>
      <c r="F206" s="24">
        <v>0</v>
      </c>
      <c r="G206" s="80"/>
      <c r="H206" s="80"/>
      <c r="I206" s="81"/>
    </row>
    <row r="207" spans="1:10" ht="13.5" customHeight="1" x14ac:dyDescent="0.3">
      <c r="A207" s="12" t="s">
        <v>17</v>
      </c>
      <c r="B207" s="39" t="s">
        <v>18</v>
      </c>
      <c r="C207" s="56"/>
      <c r="D207" s="56"/>
      <c r="E207" s="56" t="s">
        <v>19</v>
      </c>
      <c r="F207" s="45">
        <v>0</v>
      </c>
      <c r="G207" s="80"/>
      <c r="H207" s="80"/>
      <c r="I207" s="81"/>
    </row>
    <row r="208" spans="1:10" ht="13.5" customHeight="1" x14ac:dyDescent="0.3">
      <c r="A208" s="12" t="s">
        <v>20</v>
      </c>
      <c r="B208" s="35"/>
      <c r="C208" s="25"/>
      <c r="D208" s="25"/>
      <c r="E208" s="26"/>
      <c r="F208" s="45">
        <f>SUM(F210,F211)</f>
        <v>0</v>
      </c>
      <c r="G208" s="80"/>
      <c r="H208" s="80"/>
      <c r="I208" s="81"/>
      <c r="J208" s="73"/>
    </row>
    <row r="209" spans="1:9" ht="13.5" customHeight="1" x14ac:dyDescent="0.3">
      <c r="A209" s="12" t="s">
        <v>21</v>
      </c>
      <c r="B209" s="35"/>
      <c r="C209" s="25"/>
      <c r="D209" s="25"/>
      <c r="E209" s="26"/>
      <c r="F209" s="19">
        <v>162</v>
      </c>
      <c r="G209" s="80"/>
      <c r="H209" s="80"/>
      <c r="I209" s="81"/>
    </row>
    <row r="210" spans="1:9" ht="13.5" customHeight="1" x14ac:dyDescent="0.3">
      <c r="A210" s="18" t="s">
        <v>22</v>
      </c>
      <c r="B210" s="42"/>
      <c r="C210" s="43"/>
      <c r="D210" s="43"/>
      <c r="E210" s="44"/>
      <c r="F210" s="19">
        <v>0</v>
      </c>
      <c r="G210" s="80"/>
      <c r="H210" s="80"/>
      <c r="I210" s="81"/>
    </row>
    <row r="211" spans="1:9" ht="13.5" customHeight="1" x14ac:dyDescent="0.3">
      <c r="A211" s="18" t="s">
        <v>23</v>
      </c>
      <c r="B211" s="42"/>
      <c r="C211" s="43"/>
      <c r="D211" s="43"/>
      <c r="E211" s="44"/>
      <c r="F211" s="19">
        <v>0</v>
      </c>
      <c r="G211" s="80"/>
      <c r="H211" s="80"/>
      <c r="I211" s="81"/>
    </row>
    <row r="212" spans="1:9" ht="13.5" customHeight="1" x14ac:dyDescent="0.3">
      <c r="A212" s="18" t="s">
        <v>24</v>
      </c>
      <c r="B212" s="42"/>
      <c r="C212" s="43"/>
      <c r="D212" s="43"/>
      <c r="E212" s="44" t="s">
        <v>10</v>
      </c>
      <c r="F212" s="19">
        <v>0</v>
      </c>
      <c r="G212" s="80"/>
      <c r="H212" s="80"/>
      <c r="I212" s="81"/>
    </row>
    <row r="213" spans="1:9" ht="12" customHeight="1" x14ac:dyDescent="0.3">
      <c r="A213" s="50" t="s">
        <v>25</v>
      </c>
      <c r="B213" s="50"/>
      <c r="C213" s="55"/>
      <c r="D213" s="55"/>
      <c r="E213" s="51"/>
      <c r="F213" s="51">
        <v>0</v>
      </c>
      <c r="G213" s="80"/>
      <c r="H213" s="80"/>
      <c r="I213" s="81"/>
    </row>
    <row r="214" spans="1:9" ht="12" customHeight="1" x14ac:dyDescent="0.3">
      <c r="A214" s="50" t="s">
        <v>26</v>
      </c>
      <c r="B214" s="52"/>
      <c r="C214" s="53"/>
      <c r="D214" s="53"/>
      <c r="E214" s="54"/>
      <c r="F214" s="51">
        <v>0</v>
      </c>
      <c r="G214" s="80"/>
      <c r="H214" s="80"/>
      <c r="I214" s="81"/>
    </row>
    <row r="215" spans="1:9" ht="12" customHeight="1" x14ac:dyDescent="0.3">
      <c r="A215" s="50" t="s">
        <v>27</v>
      </c>
      <c r="B215"/>
      <c r="E215" s="54"/>
      <c r="F215" s="51">
        <v>7315</v>
      </c>
      <c r="G215" s="80"/>
      <c r="H215" s="80"/>
      <c r="I215" s="81"/>
    </row>
    <row r="216" spans="1:9" ht="13.5" customHeight="1" x14ac:dyDescent="0.3">
      <c r="A216" s="18" t="s">
        <v>28</v>
      </c>
      <c r="B216"/>
      <c r="E216" s="54"/>
      <c r="F216" s="18">
        <v>0</v>
      </c>
      <c r="G216" s="80"/>
      <c r="H216" s="80"/>
      <c r="I216" s="81"/>
    </row>
    <row r="217" spans="1:9" x14ac:dyDescent="0.3">
      <c r="A217" s="12" t="s">
        <v>29</v>
      </c>
      <c r="B217" s="36"/>
      <c r="C217" s="13">
        <v>166</v>
      </c>
      <c r="D217" s="13">
        <v>388</v>
      </c>
      <c r="E217" s="18"/>
      <c r="F217" s="15">
        <f>SUM(D217,E217,F198:F204,F206,C207,F207,F209,F212:F216,C217,E212,E216,)</f>
        <v>8031</v>
      </c>
      <c r="G217" s="82"/>
      <c r="H217" s="82"/>
      <c r="I217" s="83"/>
    </row>
    <row r="218" spans="1:9" x14ac:dyDescent="0.3">
      <c r="A218" s="9" t="s">
        <v>2</v>
      </c>
      <c r="B218" s="76">
        <v>46064</v>
      </c>
      <c r="C218" s="77"/>
      <c r="D218" s="77"/>
      <c r="E218" s="78"/>
      <c r="F218" s="9" t="s">
        <v>3</v>
      </c>
      <c r="G218" s="11" t="s">
        <v>4</v>
      </c>
      <c r="H218" s="9">
        <v>1</v>
      </c>
      <c r="I218" s="9" t="s">
        <v>5</v>
      </c>
    </row>
    <row r="219" spans="1:9" x14ac:dyDescent="0.3">
      <c r="A219" s="9" t="s">
        <v>6</v>
      </c>
      <c r="B219" s="12"/>
      <c r="C219" s="13"/>
      <c r="D219" s="13"/>
      <c r="E219" s="13"/>
      <c r="F219" s="10">
        <v>0</v>
      </c>
      <c r="G219" s="9" t="s">
        <v>7</v>
      </c>
      <c r="H219" s="9"/>
      <c r="I219" s="9"/>
    </row>
    <row r="220" spans="1:9" x14ac:dyDescent="0.3">
      <c r="A220" s="9" t="s">
        <v>8</v>
      </c>
      <c r="B220" s="30"/>
      <c r="C220" s="20"/>
      <c r="D220" s="20"/>
      <c r="E220" s="20"/>
      <c r="F220" s="10">
        <v>0</v>
      </c>
      <c r="G220" s="22"/>
      <c r="H220" s="22"/>
      <c r="I220" s="22" t="s">
        <v>10</v>
      </c>
    </row>
    <row r="221" spans="1:9" x14ac:dyDescent="0.3">
      <c r="A221" s="9" t="s">
        <v>9</v>
      </c>
      <c r="B221" s="12"/>
      <c r="C221" s="13"/>
      <c r="D221" s="13"/>
      <c r="E221" s="13"/>
      <c r="F221" s="17">
        <v>0</v>
      </c>
      <c r="G221" s="18"/>
      <c r="H221" s="18"/>
      <c r="I221" s="18" t="s">
        <v>10</v>
      </c>
    </row>
    <row r="222" spans="1:9" x14ac:dyDescent="0.3">
      <c r="A222" s="9" t="s">
        <v>11</v>
      </c>
      <c r="B222" s="30"/>
      <c r="C222" s="16"/>
      <c r="D222" s="16"/>
      <c r="E222" s="16"/>
      <c r="F222" s="17">
        <v>0</v>
      </c>
      <c r="G222" s="18"/>
      <c r="H222" s="18"/>
      <c r="I222" s="18" t="s">
        <v>10</v>
      </c>
    </row>
    <row r="223" spans="1:9" ht="14.25" customHeight="1" x14ac:dyDescent="0.3">
      <c r="A223" s="9" t="s">
        <v>12</v>
      </c>
      <c r="B223" s="12"/>
      <c r="C223" s="13"/>
      <c r="D223" s="13"/>
      <c r="E223" s="13"/>
      <c r="F223" s="10">
        <v>0</v>
      </c>
      <c r="G223" s="79" t="s">
        <v>78</v>
      </c>
      <c r="H223" s="80"/>
      <c r="I223" s="81"/>
    </row>
    <row r="224" spans="1:9" ht="14.25" customHeight="1" x14ac:dyDescent="0.3">
      <c r="A224" s="12" t="s">
        <v>13</v>
      </c>
      <c r="B224" s="34"/>
      <c r="C224" s="16"/>
      <c r="D224" s="16"/>
      <c r="E224" s="16"/>
      <c r="F224" s="10">
        <v>0</v>
      </c>
      <c r="G224" s="79"/>
      <c r="H224" s="80"/>
      <c r="I224" s="81"/>
    </row>
    <row r="225" spans="1:10" x14ac:dyDescent="0.3">
      <c r="A225" s="14" t="s">
        <v>14</v>
      </c>
      <c r="B225" s="84"/>
      <c r="C225" s="85"/>
      <c r="D225" s="85"/>
      <c r="E225" s="86"/>
      <c r="F225" s="10">
        <v>0</v>
      </c>
      <c r="G225" s="79"/>
      <c r="H225" s="80"/>
      <c r="I225" s="81"/>
    </row>
    <row r="226" spans="1:10" ht="13.5" customHeight="1" x14ac:dyDescent="0.3">
      <c r="A226" s="12" t="s">
        <v>15</v>
      </c>
      <c r="B226" s="35"/>
      <c r="C226" s="25"/>
      <c r="D226" s="25"/>
      <c r="E226" s="26"/>
      <c r="F226" s="24">
        <v>0</v>
      </c>
      <c r="G226" s="80"/>
      <c r="H226" s="80"/>
      <c r="I226" s="81"/>
    </row>
    <row r="227" spans="1:10" ht="13.5" customHeight="1" x14ac:dyDescent="0.3">
      <c r="A227" s="12" t="s">
        <v>16</v>
      </c>
      <c r="B227" s="35"/>
      <c r="C227" s="25"/>
      <c r="D227" s="25"/>
      <c r="E227" s="26"/>
      <c r="F227" s="24">
        <v>0</v>
      </c>
      <c r="G227" s="80"/>
      <c r="H227" s="80"/>
      <c r="I227" s="81"/>
    </row>
    <row r="228" spans="1:10" ht="13.5" customHeight="1" x14ac:dyDescent="0.3">
      <c r="A228" s="12" t="s">
        <v>17</v>
      </c>
      <c r="B228" s="39" t="s">
        <v>18</v>
      </c>
      <c r="C228" s="56">
        <v>0</v>
      </c>
      <c r="D228" s="56"/>
      <c r="E228" s="56" t="s">
        <v>19</v>
      </c>
      <c r="F228" s="45">
        <v>0</v>
      </c>
      <c r="G228" s="80"/>
      <c r="H228" s="80"/>
      <c r="I228" s="81"/>
    </row>
    <row r="229" spans="1:10" ht="13.5" customHeight="1" x14ac:dyDescent="0.3">
      <c r="A229" s="12" t="s">
        <v>20</v>
      </c>
      <c r="B229" s="35"/>
      <c r="C229" s="25"/>
      <c r="D229" s="25"/>
      <c r="E229" s="26"/>
      <c r="F229" s="45">
        <f>SUM(F231,F232)</f>
        <v>0</v>
      </c>
      <c r="G229" s="80"/>
      <c r="H229" s="80"/>
      <c r="I229" s="81"/>
      <c r="J229" s="75">
        <v>0</v>
      </c>
    </row>
    <row r="230" spans="1:10" ht="13.5" customHeight="1" x14ac:dyDescent="0.3">
      <c r="A230" s="12" t="s">
        <v>21</v>
      </c>
      <c r="B230" s="35"/>
      <c r="C230" s="25"/>
      <c r="D230" s="25"/>
      <c r="E230" s="26"/>
      <c r="F230" s="19">
        <v>175</v>
      </c>
      <c r="G230" s="80"/>
      <c r="H230" s="80"/>
      <c r="I230" s="81"/>
    </row>
    <row r="231" spans="1:10" ht="13.5" customHeight="1" x14ac:dyDescent="0.3">
      <c r="A231" s="18" t="s">
        <v>22</v>
      </c>
      <c r="B231" s="42"/>
      <c r="C231" s="43"/>
      <c r="D231" s="43"/>
      <c r="E231" s="44" t="s">
        <v>10</v>
      </c>
      <c r="F231" s="19">
        <v>0</v>
      </c>
      <c r="G231" s="80"/>
      <c r="H231" s="80"/>
      <c r="I231" s="81"/>
    </row>
    <row r="232" spans="1:10" ht="13.5" customHeight="1" x14ac:dyDescent="0.3">
      <c r="A232" s="18" t="s">
        <v>23</v>
      </c>
      <c r="B232" s="42"/>
      <c r="C232" s="43"/>
      <c r="D232" s="43"/>
      <c r="E232" s="44"/>
      <c r="F232" s="19">
        <v>0</v>
      </c>
      <c r="G232" s="80"/>
      <c r="H232" s="80"/>
      <c r="I232" s="81"/>
    </row>
    <row r="233" spans="1:10" ht="13.5" customHeight="1" x14ac:dyDescent="0.3">
      <c r="A233" s="18" t="s">
        <v>24</v>
      </c>
      <c r="B233" s="42"/>
      <c r="C233" s="43"/>
      <c r="D233" s="43"/>
      <c r="E233" s="44">
        <v>0</v>
      </c>
      <c r="F233" s="19">
        <v>0</v>
      </c>
      <c r="G233" s="80"/>
      <c r="H233" s="80"/>
      <c r="I233" s="81"/>
    </row>
    <row r="234" spans="1:10" ht="12" customHeight="1" x14ac:dyDescent="0.3">
      <c r="A234" s="50" t="s">
        <v>25</v>
      </c>
      <c r="B234" s="50"/>
      <c r="C234" s="55"/>
      <c r="D234" s="55"/>
      <c r="E234" s="51"/>
      <c r="F234" s="51">
        <v>0</v>
      </c>
      <c r="G234" s="80"/>
      <c r="H234" s="80"/>
      <c r="I234" s="81"/>
    </row>
    <row r="235" spans="1:10" ht="12" customHeight="1" x14ac:dyDescent="0.3">
      <c r="A235" s="50" t="s">
        <v>26</v>
      </c>
      <c r="B235" s="52"/>
      <c r="C235" s="53"/>
      <c r="D235" s="53"/>
      <c r="E235" s="54"/>
      <c r="F235" s="51">
        <v>0</v>
      </c>
      <c r="G235" s="80"/>
      <c r="H235" s="80"/>
      <c r="I235" s="81"/>
    </row>
    <row r="236" spans="1:10" ht="12" customHeight="1" x14ac:dyDescent="0.3">
      <c r="A236" s="50" t="s">
        <v>27</v>
      </c>
      <c r="B236"/>
      <c r="E236" s="54"/>
      <c r="F236" s="51">
        <v>7722</v>
      </c>
      <c r="G236" s="80"/>
      <c r="H236" s="80"/>
      <c r="I236" s="81"/>
    </row>
    <row r="237" spans="1:10" ht="13.5" customHeight="1" x14ac:dyDescent="0.3">
      <c r="A237" s="18" t="s">
        <v>28</v>
      </c>
      <c r="B237"/>
      <c r="E237" s="54" t="s">
        <v>10</v>
      </c>
      <c r="F237" s="18">
        <v>1</v>
      </c>
      <c r="G237" s="80"/>
      <c r="H237" s="80"/>
      <c r="I237" s="81"/>
    </row>
    <row r="238" spans="1:10" x14ac:dyDescent="0.3">
      <c r="A238" s="12" t="s">
        <v>29</v>
      </c>
      <c r="B238" s="36">
        <v>0</v>
      </c>
      <c r="C238" s="13">
        <v>84</v>
      </c>
      <c r="D238" s="13">
        <v>255</v>
      </c>
      <c r="E238" s="18"/>
      <c r="F238" s="15">
        <f>SUM(D238,E238,F219:F225,F227,C228,F228,F230,F233:F237,C238,E233,E237)</f>
        <v>8237</v>
      </c>
      <c r="G238" s="82"/>
      <c r="H238" s="82"/>
      <c r="I238" s="83"/>
    </row>
    <row r="239" spans="1:10" x14ac:dyDescent="0.3">
      <c r="A239" s="9" t="s">
        <v>2</v>
      </c>
      <c r="B239" s="76">
        <v>46065</v>
      </c>
      <c r="C239" s="77"/>
      <c r="D239" s="77"/>
      <c r="E239" s="78"/>
      <c r="F239" s="9" t="s">
        <v>3</v>
      </c>
      <c r="G239" s="11" t="s">
        <v>4</v>
      </c>
      <c r="H239" s="9">
        <v>1</v>
      </c>
      <c r="I239" s="9" t="s">
        <v>5</v>
      </c>
    </row>
    <row r="240" spans="1:10" x14ac:dyDescent="0.3">
      <c r="A240" s="9" t="s">
        <v>6</v>
      </c>
      <c r="B240" s="12"/>
      <c r="C240" s="13"/>
      <c r="D240" s="13"/>
      <c r="E240" s="13"/>
      <c r="F240" s="10">
        <v>0</v>
      </c>
      <c r="G240" s="9" t="s">
        <v>7</v>
      </c>
      <c r="H240" s="9"/>
      <c r="I240" s="9" t="s">
        <v>10</v>
      </c>
    </row>
    <row r="241" spans="1:10" x14ac:dyDescent="0.3">
      <c r="A241" s="9" t="s">
        <v>8</v>
      </c>
      <c r="B241" s="30"/>
      <c r="C241" s="20"/>
      <c r="D241" s="20"/>
      <c r="E241" s="20"/>
      <c r="F241" s="10">
        <v>0</v>
      </c>
      <c r="G241" s="22" t="s">
        <v>10</v>
      </c>
      <c r="H241" s="22" t="s">
        <v>10</v>
      </c>
      <c r="I241" s="22" t="s">
        <v>10</v>
      </c>
    </row>
    <row r="242" spans="1:10" x14ac:dyDescent="0.3">
      <c r="A242" s="9" t="s">
        <v>9</v>
      </c>
      <c r="B242" s="12"/>
      <c r="C242" s="13"/>
      <c r="D242" s="13"/>
      <c r="E242" s="13"/>
      <c r="F242" s="17">
        <v>0</v>
      </c>
      <c r="G242" s="18"/>
      <c r="H242" s="18" t="s">
        <v>10</v>
      </c>
      <c r="I242" s="18" t="s">
        <v>10</v>
      </c>
    </row>
    <row r="243" spans="1:10" x14ac:dyDescent="0.3">
      <c r="A243" s="9" t="s">
        <v>11</v>
      </c>
      <c r="B243" s="30"/>
      <c r="C243" s="16"/>
      <c r="D243" s="16"/>
      <c r="E243" s="16"/>
      <c r="F243" s="17">
        <v>0</v>
      </c>
      <c r="G243" s="18"/>
      <c r="H243" s="18" t="s">
        <v>10</v>
      </c>
      <c r="I243" s="18" t="s">
        <v>10</v>
      </c>
    </row>
    <row r="244" spans="1:10" ht="15" customHeight="1" x14ac:dyDescent="0.3">
      <c r="A244" s="9" t="s">
        <v>12</v>
      </c>
      <c r="B244" s="12"/>
      <c r="C244" s="13"/>
      <c r="D244" s="13"/>
      <c r="E244" s="13"/>
      <c r="F244" s="10">
        <v>0</v>
      </c>
      <c r="G244" s="79" t="s">
        <v>79</v>
      </c>
      <c r="H244" s="80"/>
      <c r="I244" s="81"/>
    </row>
    <row r="245" spans="1:10" x14ac:dyDescent="0.3">
      <c r="A245" s="12" t="s">
        <v>13</v>
      </c>
      <c r="B245" s="34"/>
      <c r="C245" s="16"/>
      <c r="D245" s="16"/>
      <c r="E245" s="16"/>
      <c r="F245" s="10">
        <v>0</v>
      </c>
      <c r="G245" s="79"/>
      <c r="H245" s="80"/>
      <c r="I245" s="81"/>
    </row>
    <row r="246" spans="1:10" x14ac:dyDescent="0.3">
      <c r="A246" s="14" t="s">
        <v>14</v>
      </c>
      <c r="B246" s="84"/>
      <c r="C246" s="85"/>
      <c r="D246" s="85"/>
      <c r="E246" s="86"/>
      <c r="F246" s="10">
        <v>0</v>
      </c>
      <c r="G246" s="79"/>
      <c r="H246" s="80"/>
      <c r="I246" s="81"/>
    </row>
    <row r="247" spans="1:10" ht="13.5" customHeight="1" x14ac:dyDescent="0.3">
      <c r="A247" s="12" t="s">
        <v>15</v>
      </c>
      <c r="B247" s="35"/>
      <c r="C247" s="25"/>
      <c r="D247" s="25"/>
      <c r="E247" s="26"/>
      <c r="F247" s="24">
        <v>0</v>
      </c>
      <c r="G247" s="80"/>
      <c r="H247" s="80"/>
      <c r="I247" s="81"/>
    </row>
    <row r="248" spans="1:10" ht="13.5" customHeight="1" x14ac:dyDescent="0.3">
      <c r="A248" s="12" t="s">
        <v>16</v>
      </c>
      <c r="B248" s="35"/>
      <c r="C248" s="25"/>
      <c r="D248" s="25"/>
      <c r="E248" s="26"/>
      <c r="F248" s="24">
        <v>0</v>
      </c>
      <c r="G248" s="80"/>
      <c r="H248" s="80"/>
      <c r="I248" s="81"/>
    </row>
    <row r="249" spans="1:10" ht="13.5" customHeight="1" x14ac:dyDescent="0.3">
      <c r="A249" s="12" t="s">
        <v>17</v>
      </c>
      <c r="B249" s="39" t="s">
        <v>18</v>
      </c>
      <c r="C249" s="56">
        <v>0</v>
      </c>
      <c r="D249" s="56"/>
      <c r="E249" s="56" t="s">
        <v>19</v>
      </c>
      <c r="F249" s="45">
        <v>0</v>
      </c>
      <c r="G249" s="80"/>
      <c r="H249" s="80"/>
      <c r="I249" s="81"/>
    </row>
    <row r="250" spans="1:10" ht="13.5" customHeight="1" x14ac:dyDescent="0.3">
      <c r="A250" s="12" t="s">
        <v>20</v>
      </c>
      <c r="B250" s="35"/>
      <c r="C250" s="25"/>
      <c r="D250" s="25"/>
      <c r="E250" s="26"/>
      <c r="F250" s="45">
        <f>SUM(F252,F253)</f>
        <v>0</v>
      </c>
      <c r="G250" s="80"/>
      <c r="H250" s="80"/>
      <c r="I250" s="81"/>
    </row>
    <row r="251" spans="1:10" ht="13.5" customHeight="1" x14ac:dyDescent="0.3">
      <c r="A251" s="12" t="s">
        <v>21</v>
      </c>
      <c r="B251" s="35"/>
      <c r="C251" s="25"/>
      <c r="D251" s="25"/>
      <c r="E251" s="26"/>
      <c r="F251" s="19">
        <v>170</v>
      </c>
      <c r="G251" s="80"/>
      <c r="H251" s="80"/>
      <c r="I251" s="81"/>
      <c r="J251" s="73">
        <v>0</v>
      </c>
    </row>
    <row r="252" spans="1:10" ht="13.5" customHeight="1" x14ac:dyDescent="0.3">
      <c r="A252" s="18" t="s">
        <v>22</v>
      </c>
      <c r="B252" s="42"/>
      <c r="C252" s="43"/>
      <c r="D252" s="43"/>
      <c r="E252" s="44"/>
      <c r="F252" s="19">
        <v>0</v>
      </c>
      <c r="G252" s="80"/>
      <c r="H252" s="80"/>
      <c r="I252" s="81"/>
      <c r="J252" s="73">
        <v>0</v>
      </c>
    </row>
    <row r="253" spans="1:10" ht="13.5" customHeight="1" x14ac:dyDescent="0.3">
      <c r="A253" s="18" t="s">
        <v>23</v>
      </c>
      <c r="B253" s="42"/>
      <c r="C253" s="43"/>
      <c r="D253" s="43"/>
      <c r="E253" s="44"/>
      <c r="F253" s="19">
        <v>0</v>
      </c>
      <c r="G253" s="80"/>
      <c r="H253" s="80"/>
      <c r="I253" s="81"/>
    </row>
    <row r="254" spans="1:10" ht="13.5" customHeight="1" x14ac:dyDescent="0.3">
      <c r="A254" s="18" t="s">
        <v>24</v>
      </c>
      <c r="B254" s="42"/>
      <c r="C254" s="43"/>
      <c r="D254" s="43"/>
      <c r="E254" s="44">
        <v>0</v>
      </c>
      <c r="F254" s="19">
        <v>0</v>
      </c>
      <c r="G254" s="80"/>
      <c r="H254" s="80"/>
      <c r="I254" s="81"/>
    </row>
    <row r="255" spans="1:10" ht="12" customHeight="1" x14ac:dyDescent="0.3">
      <c r="A255" s="50" t="s">
        <v>25</v>
      </c>
      <c r="B255" s="50"/>
      <c r="C255" s="55"/>
      <c r="D255" s="55"/>
      <c r="E255" s="51"/>
      <c r="F255" s="51">
        <v>0</v>
      </c>
      <c r="G255" s="80"/>
      <c r="H255" s="80"/>
      <c r="I255" s="81"/>
    </row>
    <row r="256" spans="1:10" ht="12" customHeight="1" x14ac:dyDescent="0.3">
      <c r="A256" s="50" t="s">
        <v>26</v>
      </c>
      <c r="B256" s="52"/>
      <c r="C256" s="53"/>
      <c r="D256" s="53"/>
      <c r="E256" s="54"/>
      <c r="F256" s="51">
        <v>0</v>
      </c>
      <c r="G256" s="80"/>
      <c r="H256" s="80"/>
      <c r="I256" s="81"/>
    </row>
    <row r="257" spans="1:9" ht="12" customHeight="1" x14ac:dyDescent="0.3">
      <c r="A257" s="50" t="s">
        <v>27</v>
      </c>
      <c r="B257"/>
      <c r="E257" s="54"/>
      <c r="F257" s="51">
        <v>7350</v>
      </c>
      <c r="G257" s="80"/>
      <c r="H257" s="80"/>
      <c r="I257" s="81"/>
    </row>
    <row r="258" spans="1:9" ht="13.5" customHeight="1" x14ac:dyDescent="0.3">
      <c r="A258" s="18" t="s">
        <v>28</v>
      </c>
      <c r="B258"/>
      <c r="E258" s="54"/>
      <c r="F258" s="18">
        <v>2</v>
      </c>
      <c r="G258" s="80"/>
      <c r="H258" s="80"/>
      <c r="I258" s="81"/>
    </row>
    <row r="259" spans="1:9" x14ac:dyDescent="0.3">
      <c r="A259" s="12" t="s">
        <v>29</v>
      </c>
      <c r="B259" s="36"/>
      <c r="C259" s="13">
        <v>312</v>
      </c>
      <c r="D259" s="13">
        <v>506</v>
      </c>
      <c r="E259" s="18"/>
      <c r="F259" s="15">
        <f>SUM(D259,E259,F240:F246,F248,C249,F249,F251,F254:F258,C259,E254,E258)</f>
        <v>8340</v>
      </c>
      <c r="G259" s="82"/>
      <c r="H259" s="82"/>
      <c r="I259" s="83"/>
    </row>
    <row r="260" spans="1:9" x14ac:dyDescent="0.3">
      <c r="A260" s="9" t="s">
        <v>2</v>
      </c>
      <c r="B260" s="76">
        <v>46035</v>
      </c>
      <c r="C260" s="77"/>
      <c r="D260" s="77"/>
      <c r="E260" s="78"/>
      <c r="F260" s="9" t="s">
        <v>3</v>
      </c>
      <c r="G260" s="11" t="s">
        <v>4</v>
      </c>
      <c r="H260" s="9">
        <v>1</v>
      </c>
      <c r="I260" s="9" t="s">
        <v>59</v>
      </c>
    </row>
    <row r="261" spans="1:9" x14ac:dyDescent="0.3">
      <c r="A261" s="9" t="s">
        <v>6</v>
      </c>
      <c r="B261" s="12"/>
      <c r="D261" s="13"/>
      <c r="E261" s="13"/>
      <c r="F261" s="10">
        <v>0</v>
      </c>
      <c r="G261" s="9" t="s">
        <v>7</v>
      </c>
      <c r="H261" s="9" t="s">
        <v>10</v>
      </c>
      <c r="I261" s="9" t="s">
        <v>10</v>
      </c>
    </row>
    <row r="262" spans="1:9" x14ac:dyDescent="0.3">
      <c r="A262" s="9" t="s">
        <v>8</v>
      </c>
      <c r="B262" s="30"/>
      <c r="C262" s="20"/>
      <c r="D262" s="20"/>
      <c r="E262" s="20"/>
      <c r="F262" s="10">
        <v>0</v>
      </c>
      <c r="G262" s="22"/>
      <c r="H262" s="22" t="s">
        <v>10</v>
      </c>
      <c r="I262" s="22" t="s">
        <v>10</v>
      </c>
    </row>
    <row r="263" spans="1:9" x14ac:dyDescent="0.3">
      <c r="A263" s="9" t="s">
        <v>9</v>
      </c>
      <c r="B263" s="12">
        <v>0</v>
      </c>
      <c r="C263" s="13"/>
      <c r="D263" s="13"/>
      <c r="E263" s="13"/>
      <c r="F263" s="17">
        <v>0</v>
      </c>
      <c r="G263" s="18"/>
      <c r="H263" s="18" t="s">
        <v>10</v>
      </c>
      <c r="I263" s="18" t="s">
        <v>10</v>
      </c>
    </row>
    <row r="264" spans="1:9" x14ac:dyDescent="0.3">
      <c r="A264" s="9" t="s">
        <v>11</v>
      </c>
      <c r="B264" s="30"/>
      <c r="C264" s="16"/>
      <c r="D264" s="16"/>
      <c r="E264" s="16"/>
      <c r="F264" s="17">
        <v>0</v>
      </c>
      <c r="G264" s="18"/>
      <c r="H264" s="18"/>
      <c r="I264" s="18" t="s">
        <v>10</v>
      </c>
    </row>
    <row r="265" spans="1:9" ht="15" customHeight="1" x14ac:dyDescent="0.3">
      <c r="A265" s="9" t="s">
        <v>12</v>
      </c>
      <c r="B265" s="12"/>
      <c r="C265" s="13"/>
      <c r="D265" s="13"/>
      <c r="E265" s="13"/>
      <c r="F265" s="10">
        <v>0</v>
      </c>
      <c r="G265" s="79" t="s">
        <v>80</v>
      </c>
      <c r="H265" s="80"/>
      <c r="I265" s="81"/>
    </row>
    <row r="266" spans="1:9" x14ac:dyDescent="0.3">
      <c r="A266" s="12" t="s">
        <v>13</v>
      </c>
      <c r="B266" s="34"/>
      <c r="C266" s="16"/>
      <c r="D266" s="16"/>
      <c r="E266" s="16"/>
      <c r="F266" s="10">
        <v>0</v>
      </c>
      <c r="G266" s="79"/>
      <c r="H266" s="80"/>
      <c r="I266" s="81"/>
    </row>
    <row r="267" spans="1:9" x14ac:dyDescent="0.3">
      <c r="A267" s="14" t="s">
        <v>14</v>
      </c>
      <c r="B267" s="84"/>
      <c r="C267" s="85"/>
      <c r="D267" s="85"/>
      <c r="E267" s="86"/>
      <c r="F267" s="10">
        <v>0</v>
      </c>
      <c r="G267" s="79"/>
      <c r="H267" s="80"/>
      <c r="I267" s="81"/>
    </row>
    <row r="268" spans="1:9" ht="13.5" customHeight="1" x14ac:dyDescent="0.3">
      <c r="A268" s="12" t="s">
        <v>15</v>
      </c>
      <c r="B268" s="35"/>
      <c r="C268" s="25"/>
      <c r="D268" s="25"/>
      <c r="E268" s="26"/>
      <c r="F268" s="24">
        <v>0</v>
      </c>
      <c r="G268" s="80"/>
      <c r="H268" s="80"/>
      <c r="I268" s="81"/>
    </row>
    <row r="269" spans="1:9" ht="13.5" customHeight="1" x14ac:dyDescent="0.3">
      <c r="A269" s="12" t="s">
        <v>16</v>
      </c>
      <c r="B269" s="35"/>
      <c r="C269" s="25"/>
      <c r="D269" s="25"/>
      <c r="E269" s="26"/>
      <c r="F269" s="24">
        <v>0</v>
      </c>
      <c r="G269" s="80"/>
      <c r="H269" s="80"/>
      <c r="I269" s="81"/>
    </row>
    <row r="270" spans="1:9" ht="13.5" customHeight="1" x14ac:dyDescent="0.3">
      <c r="A270" s="12" t="s">
        <v>17</v>
      </c>
      <c r="B270" s="39" t="s">
        <v>18</v>
      </c>
      <c r="C270" s="56">
        <v>0</v>
      </c>
      <c r="D270" s="56"/>
      <c r="E270" s="56" t="s">
        <v>19</v>
      </c>
      <c r="F270" s="45">
        <v>0</v>
      </c>
      <c r="G270" s="80"/>
      <c r="H270" s="80"/>
      <c r="I270" s="81"/>
    </row>
    <row r="271" spans="1:9" x14ac:dyDescent="0.3">
      <c r="A271" s="12" t="s">
        <v>20</v>
      </c>
      <c r="B271" s="35"/>
      <c r="C271" s="25"/>
      <c r="D271" s="25"/>
      <c r="E271" s="26"/>
      <c r="F271" s="45">
        <f>SUM(F274,F273)</f>
        <v>0</v>
      </c>
      <c r="G271" s="80"/>
      <c r="H271" s="80"/>
      <c r="I271" s="81"/>
    </row>
    <row r="272" spans="1:9" ht="13.5" customHeight="1" x14ac:dyDescent="0.3">
      <c r="A272" s="12" t="s">
        <v>21</v>
      </c>
      <c r="B272" s="35"/>
      <c r="C272" s="25"/>
      <c r="D272" s="25"/>
      <c r="E272" s="26"/>
      <c r="F272" s="19">
        <v>182</v>
      </c>
      <c r="G272" s="80"/>
      <c r="H272" s="80"/>
      <c r="I272" s="81"/>
    </row>
    <row r="273" spans="1:9" ht="13.5" customHeight="1" x14ac:dyDescent="0.3">
      <c r="A273" s="18" t="s">
        <v>22</v>
      </c>
      <c r="B273" s="42"/>
      <c r="C273" s="43"/>
      <c r="D273" s="43"/>
      <c r="E273" s="44"/>
      <c r="F273" s="19">
        <v>0</v>
      </c>
      <c r="G273" s="80"/>
      <c r="H273" s="80"/>
      <c r="I273" s="81"/>
    </row>
    <row r="274" spans="1:9" ht="13.5" customHeight="1" x14ac:dyDescent="0.3">
      <c r="A274" s="18" t="s">
        <v>23</v>
      </c>
      <c r="B274" s="42"/>
      <c r="C274" s="43"/>
      <c r="D274" s="43"/>
      <c r="E274" s="44"/>
      <c r="F274" s="19">
        <v>0</v>
      </c>
      <c r="G274" s="80"/>
      <c r="H274" s="80"/>
      <c r="I274" s="81"/>
    </row>
    <row r="275" spans="1:9" ht="13.5" customHeight="1" x14ac:dyDescent="0.3">
      <c r="A275" s="18" t="s">
        <v>24</v>
      </c>
      <c r="B275" s="42"/>
      <c r="C275" s="43"/>
      <c r="D275" s="43"/>
      <c r="E275" s="44">
        <v>0</v>
      </c>
      <c r="F275" s="19">
        <v>0</v>
      </c>
      <c r="G275" s="80"/>
      <c r="H275" s="80"/>
      <c r="I275" s="81"/>
    </row>
    <row r="276" spans="1:9" ht="12" customHeight="1" x14ac:dyDescent="0.3">
      <c r="A276" s="50" t="s">
        <v>25</v>
      </c>
      <c r="B276" s="50"/>
      <c r="C276" s="55"/>
      <c r="D276" s="55"/>
      <c r="E276" s="51"/>
      <c r="F276" s="51">
        <v>0</v>
      </c>
      <c r="G276" s="80"/>
      <c r="H276" s="80"/>
      <c r="I276" s="81"/>
    </row>
    <row r="277" spans="1:9" ht="12" customHeight="1" x14ac:dyDescent="0.3">
      <c r="A277" s="50" t="s">
        <v>26</v>
      </c>
      <c r="B277" s="52"/>
      <c r="C277" s="53"/>
      <c r="D277" s="53"/>
      <c r="E277" s="54"/>
      <c r="F277" s="51">
        <v>0</v>
      </c>
      <c r="G277" s="80"/>
      <c r="H277" s="80"/>
      <c r="I277" s="81"/>
    </row>
    <row r="278" spans="1:9" ht="12" customHeight="1" x14ac:dyDescent="0.3">
      <c r="A278" s="50" t="s">
        <v>27</v>
      </c>
      <c r="B278"/>
      <c r="E278" s="54"/>
      <c r="F278" s="51">
        <v>7621</v>
      </c>
      <c r="G278" s="80"/>
      <c r="H278" s="80"/>
      <c r="I278" s="81"/>
    </row>
    <row r="279" spans="1:9" ht="13.5" customHeight="1" x14ac:dyDescent="0.3">
      <c r="A279" s="18" t="s">
        <v>28</v>
      </c>
      <c r="B279"/>
      <c r="E279" s="54"/>
      <c r="F279" s="18">
        <v>3</v>
      </c>
      <c r="G279" s="80"/>
      <c r="H279" s="80"/>
      <c r="I279" s="81"/>
    </row>
    <row r="280" spans="1:9" x14ac:dyDescent="0.3">
      <c r="A280" s="12" t="s">
        <v>29</v>
      </c>
      <c r="B280" s="36"/>
      <c r="C280" s="13">
        <v>120</v>
      </c>
      <c r="D280" s="13">
        <v>231</v>
      </c>
      <c r="E280" s="18"/>
      <c r="F280" s="15">
        <f>SUM(D280,E280,F261:F267,F269,C270,F270,F272,F275:F279,F271,C280,E275,E279)</f>
        <v>8157</v>
      </c>
      <c r="G280" s="82"/>
      <c r="H280" s="82"/>
      <c r="I280" s="83"/>
    </row>
    <row r="281" spans="1:9" x14ac:dyDescent="0.3">
      <c r="A281" s="9" t="s">
        <v>2</v>
      </c>
      <c r="B281" s="76">
        <v>46067</v>
      </c>
      <c r="C281" s="77"/>
      <c r="D281" s="77"/>
      <c r="E281" s="78"/>
      <c r="F281" s="9" t="s">
        <v>3</v>
      </c>
      <c r="G281" s="11" t="s">
        <v>56</v>
      </c>
      <c r="H281" s="9">
        <v>1</v>
      </c>
      <c r="I281" s="9" t="s">
        <v>5</v>
      </c>
    </row>
    <row r="282" spans="1:9" x14ac:dyDescent="0.3">
      <c r="A282" s="9" t="s">
        <v>6</v>
      </c>
      <c r="B282" s="12"/>
      <c r="C282" s="13"/>
      <c r="D282" s="13"/>
      <c r="E282" s="13"/>
      <c r="F282" s="10">
        <v>0</v>
      </c>
      <c r="G282" s="9" t="s">
        <v>10</v>
      </c>
      <c r="H282" s="9" t="s">
        <v>10</v>
      </c>
      <c r="I282" s="9"/>
    </row>
    <row r="283" spans="1:9" x14ac:dyDescent="0.3">
      <c r="A283" s="9" t="s">
        <v>8</v>
      </c>
      <c r="B283" s="30"/>
      <c r="C283" s="20"/>
      <c r="D283" s="20"/>
      <c r="E283" s="20"/>
      <c r="F283" s="10">
        <v>0</v>
      </c>
      <c r="G283" s="22" t="s">
        <v>10</v>
      </c>
      <c r="H283" s="22" t="s">
        <v>10</v>
      </c>
      <c r="I283" s="22" t="s">
        <v>10</v>
      </c>
    </row>
    <row r="284" spans="1:9" x14ac:dyDescent="0.3">
      <c r="A284" s="9" t="s">
        <v>9</v>
      </c>
      <c r="B284" s="12"/>
      <c r="C284" s="13"/>
      <c r="D284" s="13"/>
      <c r="E284" s="13"/>
      <c r="F284" s="17">
        <v>0</v>
      </c>
      <c r="G284" s="18"/>
      <c r="H284" s="18" t="s">
        <v>10</v>
      </c>
      <c r="I284" s="18" t="s">
        <v>10</v>
      </c>
    </row>
    <row r="285" spans="1:9" x14ac:dyDescent="0.3">
      <c r="A285" s="9" t="s">
        <v>11</v>
      </c>
      <c r="B285" s="30"/>
      <c r="C285" s="16"/>
      <c r="D285" s="16"/>
      <c r="E285" s="16"/>
      <c r="F285" s="17">
        <v>0</v>
      </c>
      <c r="G285" s="18"/>
      <c r="H285" s="18" t="s">
        <v>10</v>
      </c>
      <c r="I285" s="18" t="s">
        <v>10</v>
      </c>
    </row>
    <row r="286" spans="1:9" ht="15" customHeight="1" x14ac:dyDescent="0.3">
      <c r="A286" s="9" t="s">
        <v>12</v>
      </c>
      <c r="B286" s="12"/>
      <c r="C286" s="13"/>
      <c r="D286" s="13"/>
      <c r="E286" s="13"/>
      <c r="F286" s="10">
        <v>0</v>
      </c>
      <c r="G286" s="79" t="s">
        <v>81</v>
      </c>
      <c r="H286" s="80"/>
      <c r="I286" s="81"/>
    </row>
    <row r="287" spans="1:9" x14ac:dyDescent="0.3">
      <c r="A287" s="12" t="s">
        <v>13</v>
      </c>
      <c r="B287" s="34"/>
      <c r="C287" s="16"/>
      <c r="D287" s="16"/>
      <c r="E287" s="16"/>
      <c r="F287" s="10">
        <v>0</v>
      </c>
      <c r="G287" s="79"/>
      <c r="H287" s="80"/>
      <c r="I287" s="81"/>
    </row>
    <row r="288" spans="1:9" x14ac:dyDescent="0.3">
      <c r="A288" s="14" t="s">
        <v>14</v>
      </c>
      <c r="B288" s="84"/>
      <c r="C288" s="85"/>
      <c r="D288" s="85"/>
      <c r="E288" s="86"/>
      <c r="F288" s="10">
        <v>0</v>
      </c>
      <c r="G288" s="79"/>
      <c r="H288" s="80"/>
      <c r="I288" s="81"/>
    </row>
    <row r="289" spans="1:10" ht="13.5" customHeight="1" x14ac:dyDescent="0.3">
      <c r="A289" s="12" t="s">
        <v>15</v>
      </c>
      <c r="B289" s="35"/>
      <c r="C289" s="25"/>
      <c r="D289" s="25"/>
      <c r="E289" s="26"/>
      <c r="F289" s="24">
        <v>0</v>
      </c>
      <c r="G289" s="80"/>
      <c r="H289" s="80"/>
      <c r="I289" s="81"/>
    </row>
    <row r="290" spans="1:10" ht="13.5" customHeight="1" x14ac:dyDescent="0.3">
      <c r="A290" s="12" t="s">
        <v>16</v>
      </c>
      <c r="B290" s="35"/>
      <c r="C290" s="25"/>
      <c r="D290" s="25"/>
      <c r="E290" s="26"/>
      <c r="F290" s="24">
        <v>0</v>
      </c>
      <c r="G290" s="80"/>
      <c r="H290" s="80"/>
      <c r="I290" s="81"/>
    </row>
    <row r="291" spans="1:10" ht="13.5" customHeight="1" x14ac:dyDescent="0.3">
      <c r="A291" s="12" t="s">
        <v>17</v>
      </c>
      <c r="B291" s="39" t="s">
        <v>18</v>
      </c>
      <c r="C291" s="56"/>
      <c r="D291" s="56"/>
      <c r="E291" s="56" t="s">
        <v>19</v>
      </c>
      <c r="F291" s="45">
        <v>0</v>
      </c>
      <c r="G291" s="80"/>
      <c r="H291" s="80"/>
      <c r="I291" s="81"/>
    </row>
    <row r="292" spans="1:10" ht="13.5" customHeight="1" x14ac:dyDescent="0.3">
      <c r="A292" s="12" t="s">
        <v>20</v>
      </c>
      <c r="B292" s="35"/>
      <c r="C292" s="25"/>
      <c r="D292" s="25"/>
      <c r="E292" s="26"/>
      <c r="F292" s="45">
        <f>SUM(F294,F295)</f>
        <v>1</v>
      </c>
      <c r="G292" s="80"/>
      <c r="H292" s="80"/>
      <c r="I292" s="81"/>
    </row>
    <row r="293" spans="1:10" ht="13.5" customHeight="1" x14ac:dyDescent="0.3">
      <c r="A293" s="12" t="s">
        <v>21</v>
      </c>
      <c r="B293" s="35"/>
      <c r="C293" s="25"/>
      <c r="D293" s="25"/>
      <c r="E293" s="26"/>
      <c r="F293" s="19">
        <v>181</v>
      </c>
      <c r="G293" s="80"/>
      <c r="H293" s="80"/>
      <c r="I293" s="81"/>
    </row>
    <row r="294" spans="1:10" ht="13.5" customHeight="1" x14ac:dyDescent="0.3">
      <c r="A294" s="18" t="s">
        <v>22</v>
      </c>
      <c r="B294" s="42"/>
      <c r="C294" s="43"/>
      <c r="D294" s="43"/>
      <c r="E294" s="44"/>
      <c r="F294" s="19">
        <v>1</v>
      </c>
      <c r="G294" s="80"/>
      <c r="H294" s="80"/>
      <c r="I294" s="81"/>
      <c r="J294" s="73">
        <v>0</v>
      </c>
    </row>
    <row r="295" spans="1:10" ht="13.5" customHeight="1" x14ac:dyDescent="0.3">
      <c r="A295" s="18" t="s">
        <v>23</v>
      </c>
      <c r="B295" s="42"/>
      <c r="C295" s="43"/>
      <c r="D295" s="43"/>
      <c r="E295" s="44"/>
      <c r="F295" s="19">
        <v>0</v>
      </c>
      <c r="G295" s="80"/>
      <c r="H295" s="80"/>
      <c r="I295" s="81"/>
    </row>
    <row r="296" spans="1:10" ht="13.5" customHeight="1" x14ac:dyDescent="0.3">
      <c r="A296" s="18" t="s">
        <v>24</v>
      </c>
      <c r="B296" s="42"/>
      <c r="C296" s="43"/>
      <c r="D296" s="43"/>
      <c r="E296" s="44">
        <v>0</v>
      </c>
      <c r="F296" s="19">
        <v>0</v>
      </c>
      <c r="G296" s="80"/>
      <c r="H296" s="80"/>
      <c r="I296" s="81"/>
    </row>
    <row r="297" spans="1:10" ht="12" customHeight="1" x14ac:dyDescent="0.3">
      <c r="A297" s="50" t="s">
        <v>25</v>
      </c>
      <c r="B297" s="50"/>
      <c r="C297" s="55"/>
      <c r="D297" s="55"/>
      <c r="E297" s="51"/>
      <c r="F297" s="51">
        <v>0</v>
      </c>
      <c r="G297" s="80"/>
      <c r="H297" s="80"/>
      <c r="I297" s="81"/>
    </row>
    <row r="298" spans="1:10" ht="12" customHeight="1" x14ac:dyDescent="0.3">
      <c r="A298" s="50" t="s">
        <v>26</v>
      </c>
      <c r="B298" s="52"/>
      <c r="C298" s="53"/>
      <c r="D298" s="53"/>
      <c r="E298" s="54"/>
      <c r="F298" s="51">
        <v>0</v>
      </c>
      <c r="G298" s="80"/>
      <c r="H298" s="80"/>
      <c r="I298" s="81"/>
    </row>
    <row r="299" spans="1:10" ht="12" customHeight="1" x14ac:dyDescent="0.3">
      <c r="A299" s="50" t="s">
        <v>27</v>
      </c>
      <c r="B299"/>
      <c r="E299" s="54"/>
      <c r="F299" s="51">
        <v>7646</v>
      </c>
      <c r="G299" s="80"/>
      <c r="H299" s="80"/>
      <c r="I299" s="81"/>
    </row>
    <row r="300" spans="1:10" ht="13.5" customHeight="1" x14ac:dyDescent="0.3">
      <c r="A300" s="18" t="s">
        <v>28</v>
      </c>
      <c r="B300"/>
      <c r="E300" s="54">
        <v>0</v>
      </c>
      <c r="F300" s="18">
        <v>3</v>
      </c>
      <c r="G300" s="80"/>
      <c r="H300" s="80"/>
      <c r="I300" s="81"/>
    </row>
    <row r="301" spans="1:10" x14ac:dyDescent="0.3">
      <c r="A301" s="12" t="s">
        <v>29</v>
      </c>
      <c r="B301" s="36"/>
      <c r="C301" s="13">
        <v>426</v>
      </c>
      <c r="D301" s="13">
        <v>333</v>
      </c>
      <c r="E301" s="18">
        <v>326</v>
      </c>
      <c r="F301" s="15">
        <f>SUM(F282:F291,F293:F300,E300,E301,D301,C301,E296,D291,C291)</f>
        <v>8916</v>
      </c>
      <c r="G301" s="82"/>
      <c r="H301" s="82"/>
      <c r="I301" s="83"/>
    </row>
    <row r="302" spans="1:10" x14ac:dyDescent="0.3">
      <c r="A302" s="9" t="s">
        <v>2</v>
      </c>
      <c r="B302" s="87">
        <v>46037</v>
      </c>
      <c r="C302" s="78"/>
      <c r="D302" s="78"/>
      <c r="E302" s="88"/>
      <c r="F302" s="11"/>
      <c r="G302" s="11" t="s">
        <v>4</v>
      </c>
      <c r="H302" s="9">
        <v>1</v>
      </c>
      <c r="I302" s="9" t="s">
        <v>5</v>
      </c>
    </row>
    <row r="303" spans="1:10" x14ac:dyDescent="0.3">
      <c r="A303" s="9" t="s">
        <v>6</v>
      </c>
      <c r="B303" s="12"/>
      <c r="C303" s="13"/>
      <c r="D303" s="13"/>
      <c r="E303" s="13"/>
      <c r="F303" s="10">
        <v>0</v>
      </c>
      <c r="G303" s="9" t="s">
        <v>7</v>
      </c>
      <c r="H303" s="9" t="s">
        <v>10</v>
      </c>
      <c r="I303" s="9"/>
    </row>
    <row r="304" spans="1:10" x14ac:dyDescent="0.3">
      <c r="A304" s="9" t="s">
        <v>8</v>
      </c>
      <c r="B304" s="30"/>
      <c r="C304" s="20"/>
      <c r="D304" s="20"/>
      <c r="E304" s="20"/>
      <c r="F304" s="10">
        <v>0</v>
      </c>
      <c r="G304" s="22"/>
      <c r="H304" s="22" t="s">
        <v>10</v>
      </c>
      <c r="I304" s="22" t="s">
        <v>10</v>
      </c>
    </row>
    <row r="305" spans="1:9" x14ac:dyDescent="0.3">
      <c r="A305" s="9" t="s">
        <v>9</v>
      </c>
      <c r="B305" s="12"/>
      <c r="C305" s="13"/>
      <c r="D305" s="13"/>
      <c r="E305" s="13"/>
      <c r="F305" s="17">
        <v>0</v>
      </c>
      <c r="G305" s="18"/>
      <c r="H305" s="18" t="s">
        <v>10</v>
      </c>
      <c r="I305" s="18" t="s">
        <v>10</v>
      </c>
    </row>
    <row r="306" spans="1:9" x14ac:dyDescent="0.3">
      <c r="A306" s="9" t="s">
        <v>11</v>
      </c>
      <c r="B306" s="30"/>
      <c r="C306" s="16"/>
      <c r="D306" s="16"/>
      <c r="E306" s="16"/>
      <c r="F306" s="17">
        <v>0</v>
      </c>
      <c r="G306" s="18"/>
      <c r="H306" s="18"/>
      <c r="I306" s="18" t="s">
        <v>10</v>
      </c>
    </row>
    <row r="307" spans="1:9" ht="15" customHeight="1" x14ac:dyDescent="0.3">
      <c r="A307" s="9" t="s">
        <v>12</v>
      </c>
      <c r="B307" s="12"/>
      <c r="C307" s="13"/>
      <c r="D307" s="13"/>
      <c r="E307" s="13"/>
      <c r="F307" s="10">
        <v>0</v>
      </c>
      <c r="G307" s="79" t="s">
        <v>82</v>
      </c>
      <c r="H307" s="80"/>
      <c r="I307" s="81"/>
    </row>
    <row r="308" spans="1:9" x14ac:dyDescent="0.3">
      <c r="A308" s="12" t="s">
        <v>13</v>
      </c>
      <c r="B308" s="34"/>
      <c r="C308" s="16"/>
      <c r="D308" s="16"/>
      <c r="E308" s="16"/>
      <c r="F308" s="10">
        <v>0</v>
      </c>
      <c r="G308" s="79"/>
      <c r="H308" s="80"/>
      <c r="I308" s="81"/>
    </row>
    <row r="309" spans="1:9" x14ac:dyDescent="0.3">
      <c r="A309" s="14" t="s">
        <v>14</v>
      </c>
      <c r="B309" s="84"/>
      <c r="C309" s="85"/>
      <c r="D309" s="85"/>
      <c r="E309" s="86"/>
      <c r="F309" s="10">
        <v>0</v>
      </c>
      <c r="G309" s="79"/>
      <c r="H309" s="80"/>
      <c r="I309" s="81"/>
    </row>
    <row r="310" spans="1:9" ht="13.5" customHeight="1" x14ac:dyDescent="0.3">
      <c r="A310" s="12" t="s">
        <v>15</v>
      </c>
      <c r="B310" s="35"/>
      <c r="C310" s="25"/>
      <c r="D310" s="25"/>
      <c r="E310" s="26"/>
      <c r="F310" s="24">
        <v>0</v>
      </c>
      <c r="G310" s="80"/>
      <c r="H310" s="80"/>
      <c r="I310" s="81"/>
    </row>
    <row r="311" spans="1:9" ht="13.5" customHeight="1" x14ac:dyDescent="0.3">
      <c r="A311" s="12" t="s">
        <v>16</v>
      </c>
      <c r="B311" s="35"/>
      <c r="C311" s="25"/>
      <c r="D311" s="25"/>
      <c r="E311" s="26"/>
      <c r="F311" s="24">
        <v>0</v>
      </c>
      <c r="G311" s="80"/>
      <c r="H311" s="80"/>
      <c r="I311" s="81"/>
    </row>
    <row r="312" spans="1:9" ht="13.5" customHeight="1" x14ac:dyDescent="0.3">
      <c r="A312" s="12" t="s">
        <v>17</v>
      </c>
      <c r="B312" s="39" t="s">
        <v>18</v>
      </c>
      <c r="C312" s="56"/>
      <c r="D312" s="56"/>
      <c r="E312" s="56" t="s">
        <v>19</v>
      </c>
      <c r="F312" s="45">
        <v>0</v>
      </c>
      <c r="G312" s="80"/>
      <c r="H312" s="80"/>
      <c r="I312" s="81"/>
    </row>
    <row r="313" spans="1:9" ht="13.5" customHeight="1" x14ac:dyDescent="0.3">
      <c r="A313" s="12" t="s">
        <v>20</v>
      </c>
      <c r="B313" s="35"/>
      <c r="C313" s="25"/>
      <c r="D313" s="25"/>
      <c r="E313" s="26"/>
      <c r="F313" s="45">
        <f>SUM(F315,F316)</f>
        <v>0</v>
      </c>
      <c r="G313" s="80"/>
      <c r="H313" s="80"/>
      <c r="I313" s="81"/>
    </row>
    <row r="314" spans="1:9" ht="14.25" customHeight="1" x14ac:dyDescent="0.3">
      <c r="A314" s="12" t="s">
        <v>21</v>
      </c>
      <c r="B314" s="35"/>
      <c r="C314" s="25"/>
      <c r="D314" s="25"/>
      <c r="E314" s="26"/>
      <c r="F314" s="19">
        <v>187</v>
      </c>
      <c r="G314" s="80"/>
      <c r="H314" s="80"/>
      <c r="I314" s="81"/>
    </row>
    <row r="315" spans="1:9" ht="13.5" customHeight="1" x14ac:dyDescent="0.3">
      <c r="A315" s="18" t="s">
        <v>22</v>
      </c>
      <c r="B315" s="42"/>
      <c r="C315" s="43"/>
      <c r="D315" s="43"/>
      <c r="E315" s="44"/>
      <c r="F315" s="19">
        <v>0</v>
      </c>
      <c r="G315" s="80"/>
      <c r="H315" s="80"/>
      <c r="I315" s="81"/>
    </row>
    <row r="316" spans="1:9" ht="13.5" customHeight="1" x14ac:dyDescent="0.3">
      <c r="A316" s="18" t="s">
        <v>23</v>
      </c>
      <c r="B316" s="42"/>
      <c r="C316" s="43"/>
      <c r="D316" s="43"/>
      <c r="E316" s="44"/>
      <c r="F316" s="19">
        <v>0</v>
      </c>
      <c r="G316" s="80"/>
      <c r="H316" s="80"/>
      <c r="I316" s="81"/>
    </row>
    <row r="317" spans="1:9" ht="13.5" customHeight="1" x14ac:dyDescent="0.3">
      <c r="A317" s="18" t="s">
        <v>24</v>
      </c>
      <c r="B317" s="42"/>
      <c r="C317" s="43"/>
      <c r="D317" s="43"/>
      <c r="E317" s="44" t="s">
        <v>10</v>
      </c>
      <c r="F317" s="19">
        <v>0</v>
      </c>
      <c r="G317" s="80"/>
      <c r="H317" s="80"/>
      <c r="I317" s="81"/>
    </row>
    <row r="318" spans="1:9" ht="12" customHeight="1" x14ac:dyDescent="0.3">
      <c r="A318" s="50" t="s">
        <v>25</v>
      </c>
      <c r="B318" s="50"/>
      <c r="C318" s="55"/>
      <c r="D318" s="55"/>
      <c r="E318" s="51"/>
      <c r="F318" s="51">
        <v>0</v>
      </c>
      <c r="G318" s="80"/>
      <c r="H318" s="80"/>
      <c r="I318" s="81"/>
    </row>
    <row r="319" spans="1:9" ht="12" customHeight="1" x14ac:dyDescent="0.3">
      <c r="A319" s="50" t="s">
        <v>26</v>
      </c>
      <c r="B319" s="52"/>
      <c r="C319" s="53"/>
      <c r="D319" s="53"/>
      <c r="E319" s="54"/>
      <c r="F319" s="51">
        <v>0</v>
      </c>
      <c r="G319" s="80"/>
      <c r="H319" s="80"/>
      <c r="I319" s="81"/>
    </row>
    <row r="320" spans="1:9" ht="12" customHeight="1" x14ac:dyDescent="0.3">
      <c r="A320" s="50" t="s">
        <v>27</v>
      </c>
      <c r="B320"/>
      <c r="E320" s="54"/>
      <c r="F320" s="51">
        <v>7466</v>
      </c>
      <c r="G320" s="80"/>
      <c r="H320" s="80"/>
      <c r="I320" s="81"/>
    </row>
    <row r="321" spans="1:9" ht="13.5" customHeight="1" x14ac:dyDescent="0.3">
      <c r="A321" s="18" t="s">
        <v>28</v>
      </c>
      <c r="B321"/>
      <c r="E321" s="54"/>
      <c r="F321" s="18">
        <v>0</v>
      </c>
      <c r="G321" s="80"/>
      <c r="H321" s="80"/>
      <c r="I321" s="81"/>
    </row>
    <row r="322" spans="1:9" x14ac:dyDescent="0.3">
      <c r="A322" s="12" t="s">
        <v>29</v>
      </c>
      <c r="B322" s="36"/>
      <c r="C322" s="13">
        <v>169</v>
      </c>
      <c r="D322" s="13">
        <v>240</v>
      </c>
      <c r="E322" s="18"/>
      <c r="F322" s="15">
        <f>SUM(D322,E322,F303:F309,F311,C312,F312,F314,F317:F321,C322,E317,E321)</f>
        <v>8062</v>
      </c>
      <c r="G322" s="82"/>
      <c r="H322" s="82"/>
      <c r="I322" s="83"/>
    </row>
    <row r="323" spans="1:9" x14ac:dyDescent="0.3">
      <c r="A323" s="9" t="s">
        <v>2</v>
      </c>
      <c r="B323" s="87">
        <v>46069</v>
      </c>
      <c r="C323" s="78"/>
      <c r="D323" s="78"/>
      <c r="E323" s="88"/>
      <c r="F323" s="11" t="s">
        <v>3</v>
      </c>
      <c r="G323" s="11" t="s">
        <v>47</v>
      </c>
      <c r="H323" s="9">
        <v>1</v>
      </c>
      <c r="I323" s="9" t="s">
        <v>5</v>
      </c>
    </row>
    <row r="324" spans="1:9" x14ac:dyDescent="0.3">
      <c r="A324" s="9" t="s">
        <v>6</v>
      </c>
      <c r="B324" s="12"/>
      <c r="C324" s="13"/>
      <c r="D324" s="13"/>
      <c r="E324" s="13"/>
      <c r="F324" s="10">
        <v>0</v>
      </c>
      <c r="G324" s="9" t="s">
        <v>7</v>
      </c>
      <c r="H324" s="9"/>
      <c r="I324" s="9" t="s">
        <v>10</v>
      </c>
    </row>
    <row r="325" spans="1:9" x14ac:dyDescent="0.3">
      <c r="A325" s="9" t="s">
        <v>8</v>
      </c>
      <c r="B325" s="30"/>
      <c r="C325" s="20"/>
      <c r="D325" s="20"/>
      <c r="E325" s="20"/>
      <c r="F325" s="10">
        <v>0</v>
      </c>
      <c r="G325" s="22"/>
      <c r="H325" s="22"/>
      <c r="I325" s="22" t="s">
        <v>10</v>
      </c>
    </row>
    <row r="326" spans="1:9" x14ac:dyDescent="0.3">
      <c r="A326" s="9" t="s">
        <v>9</v>
      </c>
      <c r="B326" s="12"/>
      <c r="C326" s="13"/>
      <c r="D326" s="13"/>
      <c r="E326" s="13"/>
      <c r="F326" s="17">
        <v>0</v>
      </c>
      <c r="G326" s="18"/>
      <c r="H326" s="18"/>
      <c r="I326" s="18" t="s">
        <v>10</v>
      </c>
    </row>
    <row r="327" spans="1:9" x14ac:dyDescent="0.3">
      <c r="A327" s="9" t="s">
        <v>11</v>
      </c>
      <c r="B327" s="30"/>
      <c r="C327" s="16"/>
      <c r="D327" s="16"/>
      <c r="E327" s="16"/>
      <c r="F327" s="17">
        <v>0</v>
      </c>
      <c r="G327" s="18"/>
      <c r="H327" s="18"/>
      <c r="I327" s="18" t="s">
        <v>10</v>
      </c>
    </row>
    <row r="328" spans="1:9" ht="15" customHeight="1" x14ac:dyDescent="0.3">
      <c r="A328" s="9" t="s">
        <v>12</v>
      </c>
      <c r="B328" s="12"/>
      <c r="C328" s="13"/>
      <c r="D328" s="13"/>
      <c r="E328" s="13"/>
      <c r="F328" s="10">
        <v>0</v>
      </c>
      <c r="G328" s="79" t="s">
        <v>83</v>
      </c>
      <c r="H328" s="80"/>
      <c r="I328" s="81"/>
    </row>
    <row r="329" spans="1:9" x14ac:dyDescent="0.3">
      <c r="A329" s="12" t="s">
        <v>13</v>
      </c>
      <c r="B329" s="34"/>
      <c r="C329" s="16"/>
      <c r="D329" s="16"/>
      <c r="E329" s="16"/>
      <c r="F329" s="10">
        <v>0</v>
      </c>
      <c r="G329" s="79"/>
      <c r="H329" s="80"/>
      <c r="I329" s="81"/>
    </row>
    <row r="330" spans="1:9" x14ac:dyDescent="0.3">
      <c r="A330" s="14" t="s">
        <v>14</v>
      </c>
      <c r="B330" s="84"/>
      <c r="C330" s="85"/>
      <c r="D330" s="85"/>
      <c r="E330" s="86"/>
      <c r="F330" s="10">
        <v>0</v>
      </c>
      <c r="G330" s="79"/>
      <c r="H330" s="80"/>
      <c r="I330" s="81"/>
    </row>
    <row r="331" spans="1:9" ht="13.5" customHeight="1" x14ac:dyDescent="0.3">
      <c r="A331" s="12" t="s">
        <v>15</v>
      </c>
      <c r="B331" s="35"/>
      <c r="C331" s="25"/>
      <c r="D331" s="25"/>
      <c r="E331" s="26"/>
      <c r="F331" s="24">
        <v>0</v>
      </c>
      <c r="G331" s="80"/>
      <c r="H331" s="80"/>
      <c r="I331" s="81"/>
    </row>
    <row r="332" spans="1:9" ht="13.5" customHeight="1" x14ac:dyDescent="0.3">
      <c r="A332" s="12" t="s">
        <v>16</v>
      </c>
      <c r="B332" s="35"/>
      <c r="C332" s="25"/>
      <c r="D332" s="25"/>
      <c r="E332" s="26"/>
      <c r="F332" s="24">
        <v>0</v>
      </c>
      <c r="G332" s="80"/>
      <c r="H332" s="80"/>
      <c r="I332" s="81"/>
    </row>
    <row r="333" spans="1:9" ht="13.5" customHeight="1" x14ac:dyDescent="0.3">
      <c r="A333" s="12" t="s">
        <v>17</v>
      </c>
      <c r="B333" s="39" t="s">
        <v>18</v>
      </c>
      <c r="C333" s="56">
        <v>0</v>
      </c>
      <c r="D333" s="56"/>
      <c r="E333" s="56" t="s">
        <v>19</v>
      </c>
      <c r="F333" s="45">
        <v>0</v>
      </c>
      <c r="G333" s="80"/>
      <c r="H333" s="80"/>
      <c r="I333" s="81"/>
    </row>
    <row r="334" spans="1:9" ht="13.5" customHeight="1" x14ac:dyDescent="0.3">
      <c r="A334" s="12" t="s">
        <v>20</v>
      </c>
      <c r="B334" s="35"/>
      <c r="C334" s="25"/>
      <c r="D334" s="25"/>
      <c r="E334" s="26"/>
      <c r="F334" s="45">
        <f>SUM(F336,F337)</f>
        <v>0</v>
      </c>
      <c r="G334" s="80"/>
      <c r="H334" s="80"/>
      <c r="I334" s="81"/>
    </row>
    <row r="335" spans="1:9" ht="13.5" customHeight="1" x14ac:dyDescent="0.3">
      <c r="A335" s="12" t="s">
        <v>21</v>
      </c>
      <c r="B335" s="35"/>
      <c r="C335" s="25"/>
      <c r="D335" s="25"/>
      <c r="E335" s="26"/>
      <c r="F335" s="19">
        <v>190</v>
      </c>
      <c r="G335" s="80"/>
      <c r="H335" s="80"/>
      <c r="I335" s="81"/>
    </row>
    <row r="336" spans="1:9" ht="13.5" customHeight="1" x14ac:dyDescent="0.3">
      <c r="A336" s="18" t="s">
        <v>22</v>
      </c>
      <c r="B336" s="42"/>
      <c r="C336" s="43"/>
      <c r="D336" s="43"/>
      <c r="E336" s="44"/>
      <c r="F336" s="19">
        <v>0</v>
      </c>
      <c r="G336" s="80"/>
      <c r="H336" s="80"/>
      <c r="I336" s="81"/>
    </row>
    <row r="337" spans="1:9" ht="13.5" customHeight="1" x14ac:dyDescent="0.3">
      <c r="A337" s="18" t="s">
        <v>23</v>
      </c>
      <c r="B337" s="42"/>
      <c r="C337" s="43"/>
      <c r="D337" s="43"/>
      <c r="E337" s="44"/>
      <c r="F337" s="19">
        <v>0</v>
      </c>
      <c r="G337" s="80"/>
      <c r="H337" s="80"/>
      <c r="I337" s="81"/>
    </row>
    <row r="338" spans="1:9" ht="13.5" customHeight="1" x14ac:dyDescent="0.3">
      <c r="A338" s="18" t="s">
        <v>24</v>
      </c>
      <c r="B338" s="42"/>
      <c r="C338" s="43"/>
      <c r="D338" s="43"/>
      <c r="E338" s="44">
        <v>0</v>
      </c>
      <c r="F338" s="19">
        <v>0</v>
      </c>
      <c r="G338" s="80"/>
      <c r="H338" s="80"/>
      <c r="I338" s="81"/>
    </row>
    <row r="339" spans="1:9" ht="12" customHeight="1" x14ac:dyDescent="0.3">
      <c r="A339" s="50" t="s">
        <v>25</v>
      </c>
      <c r="B339" s="50"/>
      <c r="C339" s="55"/>
      <c r="D339" s="55"/>
      <c r="E339" s="51"/>
      <c r="F339" s="51">
        <v>0</v>
      </c>
      <c r="G339" s="80"/>
      <c r="H339" s="80"/>
      <c r="I339" s="81"/>
    </row>
    <row r="340" spans="1:9" ht="12" customHeight="1" x14ac:dyDescent="0.3">
      <c r="A340" s="50" t="s">
        <v>26</v>
      </c>
      <c r="B340" s="52"/>
      <c r="C340" s="53"/>
      <c r="D340" s="53"/>
      <c r="E340" s="54"/>
      <c r="F340" s="51">
        <v>0</v>
      </c>
      <c r="G340" s="80"/>
      <c r="H340" s="80"/>
      <c r="I340" s="81"/>
    </row>
    <row r="341" spans="1:9" ht="12" customHeight="1" x14ac:dyDescent="0.3">
      <c r="A341" s="50" t="s">
        <v>27</v>
      </c>
      <c r="B341"/>
      <c r="E341" s="54"/>
      <c r="F341" s="51">
        <v>7799</v>
      </c>
      <c r="G341" s="80"/>
      <c r="H341" s="80"/>
      <c r="I341" s="81"/>
    </row>
    <row r="342" spans="1:9" ht="13.5" customHeight="1" x14ac:dyDescent="0.3">
      <c r="A342" s="18" t="s">
        <v>28</v>
      </c>
      <c r="B342"/>
      <c r="E342" s="54">
        <v>0</v>
      </c>
      <c r="F342" s="18">
        <v>0</v>
      </c>
      <c r="G342" s="80"/>
      <c r="H342" s="80"/>
      <c r="I342" s="81"/>
    </row>
    <row r="343" spans="1:9" x14ac:dyDescent="0.3">
      <c r="A343" s="12" t="s">
        <v>29</v>
      </c>
      <c r="B343" s="36"/>
      <c r="C343" s="13">
        <v>145</v>
      </c>
      <c r="D343" s="13">
        <v>123</v>
      </c>
      <c r="E343" s="18"/>
      <c r="F343" s="15">
        <f>SUM(C343,D343,E343,E342,F342,F341,F340,F339,F338,F335,F333,C333,E338,F332,F330,F329,F328,F327,F326,F325,F324)</f>
        <v>8257</v>
      </c>
      <c r="G343" s="82"/>
      <c r="H343" s="82"/>
      <c r="I343" s="83"/>
    </row>
    <row r="344" spans="1:9" x14ac:dyDescent="0.3">
      <c r="A344" s="9" t="s">
        <v>2</v>
      </c>
      <c r="B344" s="76">
        <v>46070</v>
      </c>
      <c r="C344" s="78"/>
      <c r="D344" s="78"/>
      <c r="E344" s="78"/>
      <c r="F344" s="11" t="s">
        <v>3</v>
      </c>
      <c r="G344" s="11" t="s">
        <v>4</v>
      </c>
      <c r="H344" s="9">
        <v>1</v>
      </c>
      <c r="I344" s="9" t="s">
        <v>5</v>
      </c>
    </row>
    <row r="345" spans="1:9" x14ac:dyDescent="0.3">
      <c r="A345" s="9" t="s">
        <v>6</v>
      </c>
      <c r="B345" s="12"/>
      <c r="C345" s="13"/>
      <c r="D345" s="13"/>
      <c r="E345" s="13"/>
      <c r="F345" s="10">
        <v>0</v>
      </c>
      <c r="G345" s="9" t="s">
        <v>7</v>
      </c>
      <c r="H345" s="9" t="s">
        <v>10</v>
      </c>
      <c r="I345" s="9" t="s">
        <v>10</v>
      </c>
    </row>
    <row r="346" spans="1:9" x14ac:dyDescent="0.3">
      <c r="A346" s="9" t="s">
        <v>8</v>
      </c>
      <c r="B346" s="30"/>
      <c r="C346" s="20"/>
      <c r="D346" s="20"/>
      <c r="E346" s="20"/>
      <c r="F346" s="10">
        <v>0</v>
      </c>
      <c r="G346" s="22"/>
      <c r="H346" s="22" t="s">
        <v>10</v>
      </c>
      <c r="I346" s="22" t="s">
        <v>10</v>
      </c>
    </row>
    <row r="347" spans="1:9" x14ac:dyDescent="0.3">
      <c r="A347" s="9" t="s">
        <v>9</v>
      </c>
      <c r="B347" s="12"/>
      <c r="C347" s="13"/>
      <c r="D347" s="13"/>
      <c r="E347" s="13"/>
      <c r="F347" s="17">
        <v>0</v>
      </c>
      <c r="G347" s="18"/>
      <c r="H347" s="18"/>
      <c r="I347" s="18" t="s">
        <v>10</v>
      </c>
    </row>
    <row r="348" spans="1:9" x14ac:dyDescent="0.3">
      <c r="A348" s="9" t="s">
        <v>11</v>
      </c>
      <c r="B348" s="30"/>
      <c r="C348" s="16"/>
      <c r="D348" s="16"/>
      <c r="E348" s="16"/>
      <c r="F348" s="17">
        <v>0</v>
      </c>
      <c r="G348" s="18"/>
      <c r="H348" s="18"/>
      <c r="I348" s="18" t="s">
        <v>10</v>
      </c>
    </row>
    <row r="349" spans="1:9" ht="15" customHeight="1" x14ac:dyDescent="0.3">
      <c r="A349" s="9" t="s">
        <v>12</v>
      </c>
      <c r="B349" s="12"/>
      <c r="C349" s="13"/>
      <c r="D349" s="13"/>
      <c r="E349" s="13"/>
      <c r="F349" s="10">
        <v>0</v>
      </c>
      <c r="G349" s="79" t="s">
        <v>84</v>
      </c>
      <c r="H349" s="80"/>
      <c r="I349" s="81"/>
    </row>
    <row r="350" spans="1:9" x14ac:dyDescent="0.3">
      <c r="A350" s="12" t="s">
        <v>13</v>
      </c>
      <c r="B350" s="34"/>
      <c r="C350" s="16"/>
      <c r="D350" s="16"/>
      <c r="E350" s="16"/>
      <c r="F350" s="10">
        <v>0</v>
      </c>
      <c r="G350" s="79"/>
      <c r="H350" s="80"/>
      <c r="I350" s="81"/>
    </row>
    <row r="351" spans="1:9" x14ac:dyDescent="0.3">
      <c r="A351" s="14" t="s">
        <v>14</v>
      </c>
      <c r="B351" s="84"/>
      <c r="C351" s="85"/>
      <c r="D351" s="85"/>
      <c r="E351" s="86"/>
      <c r="F351" s="10">
        <v>0</v>
      </c>
      <c r="G351" s="79"/>
      <c r="H351" s="80"/>
      <c r="I351" s="81"/>
    </row>
    <row r="352" spans="1:9" ht="13.5" customHeight="1" x14ac:dyDescent="0.3">
      <c r="A352" s="12" t="s">
        <v>15</v>
      </c>
      <c r="B352" s="35"/>
      <c r="C352" s="25"/>
      <c r="D352" s="25"/>
      <c r="E352" s="26"/>
      <c r="F352" s="24">
        <v>0</v>
      </c>
      <c r="G352" s="80"/>
      <c r="H352" s="80"/>
      <c r="I352" s="81"/>
    </row>
    <row r="353" spans="1:9" ht="13.5" customHeight="1" x14ac:dyDescent="0.3">
      <c r="A353" s="12" t="s">
        <v>16</v>
      </c>
      <c r="B353" s="35"/>
      <c r="C353" s="25"/>
      <c r="D353" s="25"/>
      <c r="E353" s="26"/>
      <c r="F353" s="24">
        <v>0</v>
      </c>
      <c r="G353" s="80"/>
      <c r="H353" s="80"/>
      <c r="I353" s="81"/>
    </row>
    <row r="354" spans="1:9" ht="13.5" customHeight="1" x14ac:dyDescent="0.3">
      <c r="A354" s="12" t="s">
        <v>17</v>
      </c>
      <c r="B354" s="39" t="s">
        <v>18</v>
      </c>
      <c r="C354" s="56">
        <v>0</v>
      </c>
      <c r="D354" s="56"/>
      <c r="E354" s="56" t="s">
        <v>19</v>
      </c>
      <c r="F354" s="45">
        <v>0</v>
      </c>
      <c r="G354" s="80"/>
      <c r="H354" s="80"/>
      <c r="I354" s="81"/>
    </row>
    <row r="355" spans="1:9" ht="13.5" customHeight="1" x14ac:dyDescent="0.3">
      <c r="A355" s="12" t="s">
        <v>20</v>
      </c>
      <c r="B355" s="35"/>
      <c r="C355" s="25"/>
      <c r="D355" s="25"/>
      <c r="E355" s="26"/>
      <c r="F355" s="45">
        <f>SUM(F357,F358)</f>
        <v>0</v>
      </c>
      <c r="G355" s="80"/>
      <c r="H355" s="80"/>
      <c r="I355" s="81"/>
    </row>
    <row r="356" spans="1:9" ht="13.5" customHeight="1" x14ac:dyDescent="0.3">
      <c r="A356" s="12" t="s">
        <v>21</v>
      </c>
      <c r="B356" s="35"/>
      <c r="C356" s="25"/>
      <c r="D356" s="25"/>
      <c r="E356" s="26"/>
      <c r="F356" s="19">
        <v>176</v>
      </c>
      <c r="G356" s="80"/>
      <c r="H356" s="80"/>
      <c r="I356" s="81"/>
    </row>
    <row r="357" spans="1:9" ht="13.5" customHeight="1" x14ac:dyDescent="0.3">
      <c r="A357" s="18" t="s">
        <v>22</v>
      </c>
      <c r="B357" s="42"/>
      <c r="C357" s="43"/>
      <c r="D357" s="43"/>
      <c r="E357" s="44"/>
      <c r="F357" s="19">
        <v>0</v>
      </c>
      <c r="G357" s="80"/>
      <c r="H357" s="80"/>
      <c r="I357" s="81"/>
    </row>
    <row r="358" spans="1:9" ht="13.5" customHeight="1" x14ac:dyDescent="0.3">
      <c r="A358" s="18" t="s">
        <v>23</v>
      </c>
      <c r="B358" s="42"/>
      <c r="C358" s="43"/>
      <c r="D358" s="43"/>
      <c r="E358" s="44"/>
      <c r="F358" s="19">
        <v>0</v>
      </c>
      <c r="G358" s="80"/>
      <c r="H358" s="80"/>
      <c r="I358" s="81"/>
    </row>
    <row r="359" spans="1:9" ht="13.5" customHeight="1" x14ac:dyDescent="0.3">
      <c r="A359" s="18" t="s">
        <v>24</v>
      </c>
      <c r="B359" s="42"/>
      <c r="C359" s="43"/>
      <c r="D359" s="43"/>
      <c r="E359" s="44">
        <v>0</v>
      </c>
      <c r="F359" s="19">
        <v>0</v>
      </c>
      <c r="G359" s="80"/>
      <c r="H359" s="80"/>
      <c r="I359" s="81"/>
    </row>
    <row r="360" spans="1:9" ht="12" customHeight="1" x14ac:dyDescent="0.3">
      <c r="A360" s="50" t="s">
        <v>25</v>
      </c>
      <c r="B360" s="50"/>
      <c r="C360" s="55"/>
      <c r="D360" s="55"/>
      <c r="E360" s="51"/>
      <c r="F360" s="51">
        <v>0</v>
      </c>
      <c r="G360" s="80"/>
      <c r="H360" s="80"/>
      <c r="I360" s="81"/>
    </row>
    <row r="361" spans="1:9" ht="12" customHeight="1" x14ac:dyDescent="0.3">
      <c r="A361" s="50" t="s">
        <v>26</v>
      </c>
      <c r="B361" s="52"/>
      <c r="C361" s="53"/>
      <c r="D361" s="53"/>
      <c r="E361" s="54"/>
      <c r="F361" s="51">
        <v>0</v>
      </c>
      <c r="G361" s="80"/>
      <c r="H361" s="80"/>
      <c r="I361" s="81"/>
    </row>
    <row r="362" spans="1:9" ht="12" customHeight="1" x14ac:dyDescent="0.3">
      <c r="A362" s="50" t="s">
        <v>27</v>
      </c>
      <c r="B362"/>
      <c r="E362" s="54"/>
      <c r="F362" s="51">
        <v>7635</v>
      </c>
      <c r="G362" s="80"/>
      <c r="H362" s="80"/>
      <c r="I362" s="81"/>
    </row>
    <row r="363" spans="1:9" ht="13.5" customHeight="1" x14ac:dyDescent="0.3">
      <c r="A363" s="18" t="s">
        <v>28</v>
      </c>
      <c r="B363"/>
      <c r="E363" s="54">
        <v>0</v>
      </c>
      <c r="F363" s="18">
        <v>0</v>
      </c>
      <c r="G363" s="80"/>
      <c r="H363" s="80"/>
      <c r="I363" s="81"/>
    </row>
    <row r="364" spans="1:9" x14ac:dyDescent="0.3">
      <c r="A364" s="12" t="s">
        <v>29</v>
      </c>
      <c r="B364" s="36"/>
      <c r="C364" s="13">
        <v>252</v>
      </c>
      <c r="D364" s="13">
        <v>193</v>
      </c>
      <c r="E364" s="18"/>
      <c r="F364" s="19">
        <f>SUM(D364,F345:F351,F353,C354,F354,F356,E364,F359:F363,C364, E359,E363)</f>
        <v>8256</v>
      </c>
      <c r="G364" s="82"/>
      <c r="H364" s="82"/>
      <c r="I364" s="83"/>
    </row>
    <row r="365" spans="1:9" x14ac:dyDescent="0.3">
      <c r="A365" s="9" t="s">
        <v>2</v>
      </c>
      <c r="B365" s="76">
        <v>46071</v>
      </c>
      <c r="C365" s="77"/>
      <c r="D365" s="77"/>
      <c r="E365" s="78"/>
      <c r="F365" s="9" t="s">
        <v>3</v>
      </c>
      <c r="G365" s="11" t="s">
        <v>4</v>
      </c>
      <c r="H365" s="9">
        <v>1</v>
      </c>
      <c r="I365" s="9" t="s">
        <v>5</v>
      </c>
    </row>
    <row r="366" spans="1:9" x14ac:dyDescent="0.3">
      <c r="A366" s="9" t="s">
        <v>6</v>
      </c>
      <c r="B366" s="12"/>
      <c r="C366" s="13"/>
      <c r="D366" s="13"/>
      <c r="E366" s="13"/>
      <c r="F366" s="10">
        <v>0</v>
      </c>
      <c r="G366" s="9" t="s">
        <v>7</v>
      </c>
      <c r="H366" s="9"/>
      <c r="I366" s="9" t="s">
        <v>10</v>
      </c>
    </row>
    <row r="367" spans="1:9" x14ac:dyDescent="0.3">
      <c r="A367" s="9" t="s">
        <v>8</v>
      </c>
      <c r="B367" s="30"/>
      <c r="C367" s="20"/>
      <c r="D367" s="20"/>
      <c r="E367" s="20"/>
      <c r="F367" s="10">
        <v>0</v>
      </c>
      <c r="G367" s="22"/>
      <c r="H367" s="22"/>
      <c r="I367" s="22" t="s">
        <v>10</v>
      </c>
    </row>
    <row r="368" spans="1:9" x14ac:dyDescent="0.3">
      <c r="A368" s="9" t="s">
        <v>9</v>
      </c>
      <c r="B368" s="12"/>
      <c r="C368" s="13"/>
      <c r="D368" s="13"/>
      <c r="E368" s="13"/>
      <c r="F368" s="17">
        <v>0</v>
      </c>
      <c r="G368" s="18"/>
      <c r="H368" s="18"/>
      <c r="I368" s="18" t="s">
        <v>10</v>
      </c>
    </row>
    <row r="369" spans="1:10" x14ac:dyDescent="0.3">
      <c r="A369" s="9" t="s">
        <v>11</v>
      </c>
      <c r="B369" s="30"/>
      <c r="C369" s="16"/>
      <c r="D369" s="16"/>
      <c r="E369" s="16"/>
      <c r="F369" s="17">
        <v>0</v>
      </c>
      <c r="G369" s="18"/>
      <c r="H369" s="18" t="s">
        <v>10</v>
      </c>
      <c r="I369" s="18" t="s">
        <v>10</v>
      </c>
    </row>
    <row r="370" spans="1:10" ht="15" customHeight="1" x14ac:dyDescent="0.3">
      <c r="A370" s="9" t="s">
        <v>12</v>
      </c>
      <c r="B370" s="12"/>
      <c r="C370" s="13"/>
      <c r="D370" s="13"/>
      <c r="E370" s="13"/>
      <c r="F370" s="10">
        <v>0</v>
      </c>
      <c r="G370" s="79" t="s">
        <v>85</v>
      </c>
      <c r="H370" s="80"/>
      <c r="I370" s="81"/>
    </row>
    <row r="371" spans="1:10" x14ac:dyDescent="0.3">
      <c r="A371" s="12" t="s">
        <v>13</v>
      </c>
      <c r="B371" s="34"/>
      <c r="C371" s="16"/>
      <c r="D371" s="16"/>
      <c r="E371" s="16"/>
      <c r="F371" s="10">
        <v>0</v>
      </c>
      <c r="G371" s="79"/>
      <c r="H371" s="80"/>
      <c r="I371" s="81"/>
    </row>
    <row r="372" spans="1:10" x14ac:dyDescent="0.3">
      <c r="A372" s="14" t="s">
        <v>14</v>
      </c>
      <c r="B372" s="84"/>
      <c r="C372" s="85"/>
      <c r="D372" s="85"/>
      <c r="E372" s="86"/>
      <c r="F372" s="10">
        <v>0</v>
      </c>
      <c r="G372" s="79"/>
      <c r="H372" s="80"/>
      <c r="I372" s="81"/>
    </row>
    <row r="373" spans="1:10" ht="13.5" customHeight="1" x14ac:dyDescent="0.3">
      <c r="A373" s="12" t="s">
        <v>15</v>
      </c>
      <c r="B373" s="35"/>
      <c r="C373" s="25"/>
      <c r="D373" s="25"/>
      <c r="E373" s="26"/>
      <c r="F373" s="24">
        <v>0</v>
      </c>
      <c r="G373" s="80"/>
      <c r="H373" s="80"/>
      <c r="I373" s="81"/>
    </row>
    <row r="374" spans="1:10" ht="13.5" customHeight="1" x14ac:dyDescent="0.3">
      <c r="A374" s="12" t="s">
        <v>16</v>
      </c>
      <c r="B374" s="35"/>
      <c r="C374" s="25"/>
      <c r="D374" s="25"/>
      <c r="E374" s="26"/>
      <c r="F374" s="24">
        <v>0</v>
      </c>
      <c r="G374" s="80"/>
      <c r="H374" s="80"/>
      <c r="I374" s="81"/>
    </row>
    <row r="375" spans="1:10" ht="13.5" customHeight="1" x14ac:dyDescent="0.3">
      <c r="A375" s="12" t="s">
        <v>17</v>
      </c>
      <c r="B375" s="39" t="s">
        <v>18</v>
      </c>
      <c r="C375" s="56"/>
      <c r="D375" s="56"/>
      <c r="E375" s="56" t="s">
        <v>19</v>
      </c>
      <c r="F375" s="45">
        <v>0</v>
      </c>
      <c r="G375" s="80"/>
      <c r="H375" s="80"/>
      <c r="I375" s="81"/>
    </row>
    <row r="376" spans="1:10" ht="13.5" customHeight="1" x14ac:dyDescent="0.3">
      <c r="A376" s="12" t="s">
        <v>20</v>
      </c>
      <c r="B376" s="35"/>
      <c r="C376" s="25"/>
      <c r="D376" s="25"/>
      <c r="E376" s="26"/>
      <c r="F376" s="45">
        <f>SUM(F378,F379)</f>
        <v>1</v>
      </c>
      <c r="G376" s="80"/>
      <c r="H376" s="80"/>
      <c r="I376" s="81"/>
    </row>
    <row r="377" spans="1:10" ht="13.5" customHeight="1" x14ac:dyDescent="0.3">
      <c r="A377" s="12" t="s">
        <v>21</v>
      </c>
      <c r="B377" s="35"/>
      <c r="C377" s="25"/>
      <c r="D377" s="25"/>
      <c r="E377" s="26"/>
      <c r="F377" s="19">
        <v>176</v>
      </c>
      <c r="G377" s="80"/>
      <c r="H377" s="80"/>
      <c r="I377" s="81"/>
      <c r="J377" s="73"/>
    </row>
    <row r="378" spans="1:10" ht="13.5" customHeight="1" x14ac:dyDescent="0.3">
      <c r="A378" s="18" t="s">
        <v>22</v>
      </c>
      <c r="B378" s="42"/>
      <c r="C378" s="43"/>
      <c r="D378" s="43"/>
      <c r="E378" s="44"/>
      <c r="F378" s="19">
        <v>0</v>
      </c>
      <c r="G378" s="80"/>
      <c r="H378" s="80"/>
      <c r="I378" s="81"/>
      <c r="J378" s="73"/>
    </row>
    <row r="379" spans="1:10" ht="13.5" customHeight="1" x14ac:dyDescent="0.3">
      <c r="A379" s="18" t="s">
        <v>23</v>
      </c>
      <c r="B379" s="42"/>
      <c r="C379" s="43"/>
      <c r="D379" s="43"/>
      <c r="E379" s="44"/>
      <c r="F379" s="19">
        <v>1</v>
      </c>
      <c r="G379" s="80"/>
      <c r="H379" s="80"/>
      <c r="I379" s="81"/>
    </row>
    <row r="380" spans="1:10" ht="13.5" customHeight="1" x14ac:dyDescent="0.3">
      <c r="A380" s="18" t="s">
        <v>24</v>
      </c>
      <c r="B380" s="42"/>
      <c r="C380" s="43"/>
      <c r="D380" s="43"/>
      <c r="E380" s="44">
        <v>0</v>
      </c>
      <c r="F380" s="19">
        <v>0</v>
      </c>
      <c r="G380" s="80"/>
      <c r="H380" s="80"/>
      <c r="I380" s="81"/>
    </row>
    <row r="381" spans="1:10" ht="12" customHeight="1" x14ac:dyDescent="0.3">
      <c r="A381" s="50" t="s">
        <v>25</v>
      </c>
      <c r="B381" s="50"/>
      <c r="C381" s="55"/>
      <c r="D381" s="55"/>
      <c r="E381" s="51"/>
      <c r="F381" s="51">
        <v>0</v>
      </c>
      <c r="G381" s="80"/>
      <c r="H381" s="80"/>
      <c r="I381" s="81"/>
    </row>
    <row r="382" spans="1:10" ht="12" customHeight="1" x14ac:dyDescent="0.3">
      <c r="A382" s="50" t="s">
        <v>26</v>
      </c>
      <c r="B382" s="52"/>
      <c r="C382" s="53"/>
      <c r="D382" s="53"/>
      <c r="E382" s="54"/>
      <c r="F382" s="51">
        <v>0</v>
      </c>
      <c r="G382" s="80"/>
      <c r="H382" s="80"/>
      <c r="I382" s="81"/>
    </row>
    <row r="383" spans="1:10" ht="12" customHeight="1" x14ac:dyDescent="0.3">
      <c r="A383" s="50" t="s">
        <v>27</v>
      </c>
      <c r="B383"/>
      <c r="E383" s="54"/>
      <c r="F383" s="51">
        <v>7338</v>
      </c>
      <c r="G383" s="80"/>
      <c r="H383" s="80"/>
      <c r="I383" s="81"/>
    </row>
    <row r="384" spans="1:10" ht="13.5" customHeight="1" x14ac:dyDescent="0.3">
      <c r="A384" s="18" t="s">
        <v>28</v>
      </c>
      <c r="B384"/>
      <c r="E384" s="54" t="s">
        <v>10</v>
      </c>
      <c r="F384" s="18">
        <v>1</v>
      </c>
      <c r="G384" s="80"/>
      <c r="H384" s="80"/>
      <c r="I384" s="81"/>
    </row>
    <row r="385" spans="1:9" x14ac:dyDescent="0.3">
      <c r="A385" s="104" t="s">
        <v>29</v>
      </c>
      <c r="B385" s="105"/>
      <c r="C385" s="13">
        <v>367</v>
      </c>
      <c r="D385" s="13">
        <v>57</v>
      </c>
      <c r="E385" s="65"/>
      <c r="F385" s="19">
        <f>SUM(F366:F377,F380:F384,C385:E385,E384,E380,D375,C375)</f>
        <v>7940</v>
      </c>
      <c r="G385" s="82"/>
      <c r="H385" s="82"/>
      <c r="I385" s="83"/>
    </row>
    <row r="386" spans="1:9" x14ac:dyDescent="0.3">
      <c r="A386" s="9" t="s">
        <v>2</v>
      </c>
      <c r="B386" s="76">
        <v>46072</v>
      </c>
      <c r="C386" s="77"/>
      <c r="D386" s="77"/>
      <c r="E386" s="78"/>
      <c r="F386" s="11" t="s">
        <v>3</v>
      </c>
      <c r="G386" s="11" t="s">
        <v>4</v>
      </c>
      <c r="H386" s="9">
        <v>1</v>
      </c>
      <c r="I386" s="9" t="s">
        <v>5</v>
      </c>
    </row>
    <row r="387" spans="1:9" x14ac:dyDescent="0.3">
      <c r="A387" s="9" t="s">
        <v>6</v>
      </c>
      <c r="B387" s="12"/>
      <c r="C387" s="13"/>
      <c r="D387" s="13"/>
      <c r="E387" s="13"/>
      <c r="F387" s="10">
        <v>0</v>
      </c>
      <c r="G387" s="22" t="s">
        <v>7</v>
      </c>
      <c r="H387" s="22" t="s">
        <v>10</v>
      </c>
      <c r="I387" s="9" t="s">
        <v>10</v>
      </c>
    </row>
    <row r="388" spans="1:9" ht="16.95" customHeight="1" x14ac:dyDescent="0.3">
      <c r="A388" s="9" t="s">
        <v>8</v>
      </c>
      <c r="B388" s="30"/>
      <c r="C388" s="20"/>
      <c r="D388" s="20"/>
      <c r="E388" s="20"/>
      <c r="F388" s="17">
        <v>0</v>
      </c>
      <c r="G388" s="70" t="s">
        <v>10</v>
      </c>
      <c r="H388" s="70"/>
      <c r="I388" s="69" t="s">
        <v>10</v>
      </c>
    </row>
    <row r="389" spans="1:9" x14ac:dyDescent="0.3">
      <c r="A389" s="9" t="s">
        <v>9</v>
      </c>
      <c r="B389" s="12"/>
      <c r="C389" s="13"/>
      <c r="D389" s="13"/>
      <c r="E389" s="13"/>
      <c r="F389" s="17">
        <v>0</v>
      </c>
      <c r="G389" s="18"/>
      <c r="H389" s="18" t="s">
        <v>10</v>
      </c>
      <c r="I389" s="18" t="s">
        <v>10</v>
      </c>
    </row>
    <row r="390" spans="1:9" x14ac:dyDescent="0.3">
      <c r="A390" s="9" t="s">
        <v>11</v>
      </c>
      <c r="B390" s="30"/>
      <c r="C390" s="16"/>
      <c r="D390" s="16"/>
      <c r="E390" s="16"/>
      <c r="F390" s="17">
        <v>0</v>
      </c>
      <c r="G390" s="18"/>
      <c r="H390" s="18"/>
      <c r="I390" s="18" t="s">
        <v>10</v>
      </c>
    </row>
    <row r="391" spans="1:9" ht="15" customHeight="1" x14ac:dyDescent="0.3">
      <c r="A391" s="9" t="s">
        <v>12</v>
      </c>
      <c r="B391" s="12"/>
      <c r="C391" s="13"/>
      <c r="D391" s="13"/>
      <c r="E391" s="13"/>
      <c r="F391" s="10">
        <v>0</v>
      </c>
      <c r="G391" s="79" t="s">
        <v>86</v>
      </c>
      <c r="H391" s="80"/>
      <c r="I391" s="81"/>
    </row>
    <row r="392" spans="1:9" x14ac:dyDescent="0.3">
      <c r="A392" s="12" t="s">
        <v>13</v>
      </c>
      <c r="B392" s="34"/>
      <c r="C392" s="16"/>
      <c r="D392" s="16"/>
      <c r="E392" s="16"/>
      <c r="F392" s="10">
        <v>0</v>
      </c>
      <c r="G392" s="79"/>
      <c r="H392" s="80"/>
      <c r="I392" s="81"/>
    </row>
    <row r="393" spans="1:9" x14ac:dyDescent="0.3">
      <c r="A393" s="14" t="s">
        <v>14</v>
      </c>
      <c r="B393" s="84"/>
      <c r="C393" s="85"/>
      <c r="D393" s="85"/>
      <c r="E393" s="86"/>
      <c r="F393" s="10">
        <v>0</v>
      </c>
      <c r="G393" s="79"/>
      <c r="H393" s="80"/>
      <c r="I393" s="81"/>
    </row>
    <row r="394" spans="1:9" ht="13.5" customHeight="1" x14ac:dyDescent="0.3">
      <c r="A394" s="12" t="s">
        <v>15</v>
      </c>
      <c r="B394" s="35"/>
      <c r="C394" s="25"/>
      <c r="D394" s="25"/>
      <c r="E394" s="26"/>
      <c r="F394" s="24">
        <v>0</v>
      </c>
      <c r="G394" s="80"/>
      <c r="H394" s="80"/>
      <c r="I394" s="81"/>
    </row>
    <row r="395" spans="1:9" ht="13.5" customHeight="1" x14ac:dyDescent="0.3">
      <c r="A395" s="12" t="s">
        <v>16</v>
      </c>
      <c r="B395" s="35"/>
      <c r="C395" s="25"/>
      <c r="D395" s="25"/>
      <c r="E395" s="26"/>
      <c r="F395" s="24">
        <v>0</v>
      </c>
      <c r="G395" s="80"/>
      <c r="H395" s="80"/>
      <c r="I395" s="81"/>
    </row>
    <row r="396" spans="1:9" ht="13.5" customHeight="1" x14ac:dyDescent="0.3">
      <c r="A396" s="12" t="s">
        <v>17</v>
      </c>
      <c r="B396" s="39" t="s">
        <v>18</v>
      </c>
      <c r="C396" s="56"/>
      <c r="D396" s="56"/>
      <c r="E396" s="56" t="s">
        <v>19</v>
      </c>
      <c r="F396" s="45">
        <v>0</v>
      </c>
      <c r="G396" s="80"/>
      <c r="H396" s="80"/>
      <c r="I396" s="81"/>
    </row>
    <row r="397" spans="1:9" ht="13.5" customHeight="1" x14ac:dyDescent="0.3">
      <c r="A397" s="12" t="s">
        <v>20</v>
      </c>
      <c r="B397" s="35"/>
      <c r="C397" s="25"/>
      <c r="D397" s="25"/>
      <c r="E397" s="26"/>
      <c r="F397" s="45">
        <f>SUM(F399:F400)</f>
        <v>0</v>
      </c>
      <c r="G397" s="80"/>
      <c r="H397" s="80"/>
      <c r="I397" s="81"/>
    </row>
    <row r="398" spans="1:9" ht="13.5" customHeight="1" x14ac:dyDescent="0.3">
      <c r="A398" s="12" t="s">
        <v>21</v>
      </c>
      <c r="B398" s="35"/>
      <c r="C398" s="25"/>
      <c r="D398" s="25"/>
      <c r="E398" s="26"/>
      <c r="F398" s="19">
        <v>190</v>
      </c>
      <c r="G398" s="80"/>
      <c r="H398" s="80"/>
      <c r="I398" s="81"/>
    </row>
    <row r="399" spans="1:9" ht="13.5" customHeight="1" x14ac:dyDescent="0.3">
      <c r="A399" s="18" t="s">
        <v>22</v>
      </c>
      <c r="B399" s="42"/>
      <c r="C399" s="43"/>
      <c r="D399" s="43"/>
      <c r="E399" s="44"/>
      <c r="F399" s="19">
        <v>0</v>
      </c>
      <c r="G399" s="80"/>
      <c r="H399" s="80"/>
      <c r="I399" s="81"/>
    </row>
    <row r="400" spans="1:9" ht="13.5" customHeight="1" x14ac:dyDescent="0.3">
      <c r="A400" s="18" t="s">
        <v>23</v>
      </c>
      <c r="B400" s="42"/>
      <c r="C400" s="43"/>
      <c r="D400" s="43"/>
      <c r="E400" s="44"/>
      <c r="F400" s="19">
        <v>0</v>
      </c>
      <c r="G400" s="80"/>
      <c r="H400" s="80"/>
      <c r="I400" s="81"/>
    </row>
    <row r="401" spans="1:9" ht="13.5" customHeight="1" x14ac:dyDescent="0.3">
      <c r="A401" s="18" t="s">
        <v>24</v>
      </c>
      <c r="B401" s="42"/>
      <c r="C401" s="43"/>
      <c r="D401" s="43"/>
      <c r="E401" s="44">
        <v>0</v>
      </c>
      <c r="F401" s="19">
        <v>0</v>
      </c>
      <c r="G401" s="80"/>
      <c r="H401" s="80"/>
      <c r="I401" s="81"/>
    </row>
    <row r="402" spans="1:9" ht="12" customHeight="1" x14ac:dyDescent="0.3">
      <c r="A402" s="50" t="s">
        <v>25</v>
      </c>
      <c r="B402" s="50"/>
      <c r="C402" s="55"/>
      <c r="D402" s="55"/>
      <c r="E402" s="51"/>
      <c r="F402" s="51">
        <v>0</v>
      </c>
      <c r="G402" s="80"/>
      <c r="H402" s="80"/>
      <c r="I402" s="81"/>
    </row>
    <row r="403" spans="1:9" ht="12" customHeight="1" x14ac:dyDescent="0.3">
      <c r="A403" s="50" t="s">
        <v>26</v>
      </c>
      <c r="B403" s="52"/>
      <c r="C403" s="53"/>
      <c r="D403" s="53"/>
      <c r="E403" s="54"/>
      <c r="F403" s="51">
        <v>0</v>
      </c>
      <c r="G403" s="80"/>
      <c r="H403" s="80"/>
      <c r="I403" s="81"/>
    </row>
    <row r="404" spans="1:9" ht="12" customHeight="1" x14ac:dyDescent="0.3">
      <c r="A404" s="50" t="s">
        <v>27</v>
      </c>
      <c r="B404"/>
      <c r="E404" s="54"/>
      <c r="F404" s="51">
        <v>7396</v>
      </c>
      <c r="G404" s="80"/>
      <c r="H404" s="80"/>
      <c r="I404" s="81"/>
    </row>
    <row r="405" spans="1:9" ht="13.5" customHeight="1" x14ac:dyDescent="0.3">
      <c r="A405" s="18" t="s">
        <v>28</v>
      </c>
      <c r="B405"/>
      <c r="E405" s="54"/>
      <c r="F405" s="18">
        <v>0</v>
      </c>
      <c r="G405" s="80"/>
      <c r="H405" s="80"/>
      <c r="I405" s="81"/>
    </row>
    <row r="406" spans="1:9" x14ac:dyDescent="0.3">
      <c r="A406" s="12" t="s">
        <v>29</v>
      </c>
      <c r="B406" s="36"/>
      <c r="C406" s="13">
        <v>181</v>
      </c>
      <c r="D406" s="13">
        <v>601</v>
      </c>
      <c r="E406" s="18"/>
      <c r="F406" s="15">
        <f>SUM(D406,F387:F393,F395,C396,F396,F398,E406,F401:F405,C406,E401,E405)</f>
        <v>8368</v>
      </c>
      <c r="G406" s="82"/>
      <c r="H406" s="82"/>
      <c r="I406" s="83"/>
    </row>
    <row r="407" spans="1:9" x14ac:dyDescent="0.3">
      <c r="A407" s="9" t="s">
        <v>2</v>
      </c>
      <c r="B407" s="76">
        <v>46073</v>
      </c>
      <c r="C407" s="77"/>
      <c r="D407" s="77"/>
      <c r="E407" s="78"/>
      <c r="F407" s="9" t="s">
        <v>3</v>
      </c>
      <c r="G407" s="67" t="s">
        <v>4</v>
      </c>
      <c r="H407" s="22">
        <v>1</v>
      </c>
      <c r="I407" s="22" t="s">
        <v>5</v>
      </c>
    </row>
    <row r="408" spans="1:9" x14ac:dyDescent="0.3">
      <c r="A408" s="9" t="s">
        <v>6</v>
      </c>
      <c r="B408" s="12"/>
      <c r="C408" s="13"/>
      <c r="D408" s="13"/>
      <c r="E408" s="13"/>
      <c r="F408" s="17">
        <v>0</v>
      </c>
      <c r="G408" s="18" t="s">
        <v>7</v>
      </c>
      <c r="H408" s="18" t="s">
        <v>10</v>
      </c>
      <c r="I408" s="18" t="s">
        <v>10</v>
      </c>
    </row>
    <row r="409" spans="1:9" x14ac:dyDescent="0.3">
      <c r="A409" s="9" t="s">
        <v>8</v>
      </c>
      <c r="B409" s="30"/>
      <c r="C409" s="20"/>
      <c r="D409" s="20"/>
      <c r="E409" s="20"/>
      <c r="F409" s="17">
        <v>0</v>
      </c>
      <c r="G409" s="68" t="s">
        <v>10</v>
      </c>
      <c r="H409" s="68"/>
      <c r="I409" s="18"/>
    </row>
    <row r="410" spans="1:9" x14ac:dyDescent="0.3">
      <c r="A410" s="9" t="s">
        <v>9</v>
      </c>
      <c r="B410" s="12"/>
      <c r="C410" s="13"/>
      <c r="D410" s="13"/>
      <c r="E410" s="13"/>
      <c r="F410" s="17">
        <v>0</v>
      </c>
      <c r="G410" s="68"/>
      <c r="H410" s="68"/>
      <c r="I410" s="18"/>
    </row>
    <row r="411" spans="1:9" x14ac:dyDescent="0.3">
      <c r="A411" s="9" t="s">
        <v>11</v>
      </c>
      <c r="B411" s="30"/>
      <c r="C411" s="16"/>
      <c r="D411" s="16"/>
      <c r="E411" s="16"/>
      <c r="F411" s="17">
        <v>0</v>
      </c>
      <c r="G411" s="18"/>
      <c r="H411" s="18" t="s">
        <v>10</v>
      </c>
      <c r="I411" s="18" t="s">
        <v>10</v>
      </c>
    </row>
    <row r="412" spans="1:9" ht="15" customHeight="1" x14ac:dyDescent="0.3">
      <c r="A412" s="9" t="s">
        <v>12</v>
      </c>
      <c r="B412" s="12"/>
      <c r="C412" s="13"/>
      <c r="D412" s="13"/>
      <c r="E412" s="13"/>
      <c r="F412" s="10">
        <v>0</v>
      </c>
      <c r="G412" s="79" t="s">
        <v>87</v>
      </c>
      <c r="H412" s="80"/>
      <c r="I412" s="81"/>
    </row>
    <row r="413" spans="1:9" x14ac:dyDescent="0.3">
      <c r="A413" s="12" t="s">
        <v>13</v>
      </c>
      <c r="B413" s="34"/>
      <c r="C413" s="16"/>
      <c r="D413" s="16"/>
      <c r="E413" s="16"/>
      <c r="F413" s="10">
        <v>0</v>
      </c>
      <c r="G413" s="79"/>
      <c r="H413" s="80"/>
      <c r="I413" s="81"/>
    </row>
    <row r="414" spans="1:9" x14ac:dyDescent="0.3">
      <c r="A414" s="14" t="s">
        <v>14</v>
      </c>
      <c r="B414" s="84"/>
      <c r="C414" s="85"/>
      <c r="D414" s="85"/>
      <c r="E414" s="86"/>
      <c r="F414" s="10">
        <v>0</v>
      </c>
      <c r="G414" s="79"/>
      <c r="H414" s="80"/>
      <c r="I414" s="81"/>
    </row>
    <row r="415" spans="1:9" ht="13.5" customHeight="1" x14ac:dyDescent="0.3">
      <c r="A415" s="12" t="s">
        <v>15</v>
      </c>
      <c r="B415" s="35"/>
      <c r="C415" s="25"/>
      <c r="D415" s="25"/>
      <c r="E415" s="26"/>
      <c r="F415" s="24">
        <v>0</v>
      </c>
      <c r="G415" s="80"/>
      <c r="H415" s="80"/>
      <c r="I415" s="81"/>
    </row>
    <row r="416" spans="1:9" ht="13.5" customHeight="1" x14ac:dyDescent="0.3">
      <c r="A416" s="12" t="s">
        <v>16</v>
      </c>
      <c r="B416" s="35"/>
      <c r="C416" s="25"/>
      <c r="D416" s="25"/>
      <c r="E416" s="26"/>
      <c r="F416" s="24">
        <v>0</v>
      </c>
      <c r="G416" s="80"/>
      <c r="H416" s="80"/>
      <c r="I416" s="81"/>
    </row>
    <row r="417" spans="1:9" ht="13.5" customHeight="1" x14ac:dyDescent="0.3">
      <c r="A417" s="12" t="s">
        <v>17</v>
      </c>
      <c r="B417" s="39" t="s">
        <v>18</v>
      </c>
      <c r="C417" s="56">
        <v>0</v>
      </c>
      <c r="D417" s="56"/>
      <c r="E417" s="56" t="s">
        <v>19</v>
      </c>
      <c r="F417" s="45">
        <v>0</v>
      </c>
      <c r="G417" s="80"/>
      <c r="H417" s="80"/>
      <c r="I417" s="81"/>
    </row>
    <row r="418" spans="1:9" ht="13.5" customHeight="1" x14ac:dyDescent="0.3">
      <c r="A418" s="12" t="s">
        <v>20</v>
      </c>
      <c r="B418" s="35"/>
      <c r="C418" s="25"/>
      <c r="D418" s="25"/>
      <c r="E418" s="26"/>
      <c r="F418" s="45">
        <f>SUM(F420,F421)</f>
        <v>1</v>
      </c>
      <c r="G418" s="80"/>
      <c r="H418" s="80"/>
      <c r="I418" s="81"/>
    </row>
    <row r="419" spans="1:9" ht="13.5" customHeight="1" x14ac:dyDescent="0.3">
      <c r="A419" s="12" t="s">
        <v>21</v>
      </c>
      <c r="B419" s="35"/>
      <c r="C419" s="25"/>
      <c r="D419" s="25"/>
      <c r="E419" s="26"/>
      <c r="F419" s="19">
        <v>0</v>
      </c>
      <c r="G419" s="80"/>
      <c r="H419" s="80"/>
      <c r="I419" s="81"/>
    </row>
    <row r="420" spans="1:9" ht="13.5" customHeight="1" x14ac:dyDescent="0.3">
      <c r="A420" s="18" t="s">
        <v>22</v>
      </c>
      <c r="B420" s="42"/>
      <c r="C420" s="43"/>
      <c r="D420" s="43"/>
      <c r="E420" s="44"/>
      <c r="F420" s="19">
        <v>0</v>
      </c>
      <c r="G420" s="80"/>
      <c r="H420" s="80"/>
      <c r="I420" s="81"/>
    </row>
    <row r="421" spans="1:9" ht="13.5" customHeight="1" x14ac:dyDescent="0.3">
      <c r="A421" s="18" t="s">
        <v>23</v>
      </c>
      <c r="B421" s="42"/>
      <c r="C421" s="43"/>
      <c r="D421" s="43"/>
      <c r="E421" s="44"/>
      <c r="F421" s="19">
        <v>1</v>
      </c>
      <c r="G421" s="80"/>
      <c r="H421" s="80"/>
      <c r="I421" s="81"/>
    </row>
    <row r="422" spans="1:9" ht="13.5" customHeight="1" x14ac:dyDescent="0.3">
      <c r="A422" s="18" t="s">
        <v>24</v>
      </c>
      <c r="B422" s="42"/>
      <c r="C422" s="43"/>
      <c r="D422" s="43"/>
      <c r="E422" s="44">
        <v>0</v>
      </c>
      <c r="F422" s="19">
        <v>0</v>
      </c>
      <c r="G422" s="80"/>
      <c r="H422" s="80"/>
      <c r="I422" s="81"/>
    </row>
    <row r="423" spans="1:9" ht="12" customHeight="1" x14ac:dyDescent="0.3">
      <c r="A423" s="50" t="s">
        <v>25</v>
      </c>
      <c r="B423" s="50"/>
      <c r="C423" s="55"/>
      <c r="D423" s="55"/>
      <c r="E423" s="51"/>
      <c r="F423" s="51">
        <v>0</v>
      </c>
      <c r="G423" s="80"/>
      <c r="H423" s="80"/>
      <c r="I423" s="81"/>
    </row>
    <row r="424" spans="1:9" ht="12" customHeight="1" x14ac:dyDescent="0.3">
      <c r="A424" s="50" t="s">
        <v>26</v>
      </c>
      <c r="B424" s="52"/>
      <c r="C424" s="53"/>
      <c r="D424" s="53"/>
      <c r="E424" s="54"/>
      <c r="F424" s="51">
        <v>0</v>
      </c>
      <c r="G424" s="80"/>
      <c r="H424" s="80"/>
      <c r="I424" s="81"/>
    </row>
    <row r="425" spans="1:9" ht="12" customHeight="1" x14ac:dyDescent="0.3">
      <c r="A425" s="50" t="s">
        <v>27</v>
      </c>
      <c r="B425"/>
      <c r="E425" s="54"/>
      <c r="F425" s="51">
        <v>7229</v>
      </c>
      <c r="G425" s="80"/>
      <c r="H425" s="80"/>
      <c r="I425" s="81"/>
    </row>
    <row r="426" spans="1:9" ht="13.5" customHeight="1" x14ac:dyDescent="0.3">
      <c r="A426" s="18" t="s">
        <v>28</v>
      </c>
      <c r="B426"/>
      <c r="E426" s="54" t="s">
        <v>10</v>
      </c>
      <c r="F426" s="18">
        <v>1</v>
      </c>
      <c r="G426" s="80"/>
      <c r="H426" s="80"/>
      <c r="I426" s="81"/>
    </row>
    <row r="427" spans="1:9" x14ac:dyDescent="0.3">
      <c r="A427" s="12" t="s">
        <v>29</v>
      </c>
      <c r="B427" s="36"/>
      <c r="C427" s="13">
        <v>127</v>
      </c>
      <c r="D427" s="13">
        <v>315</v>
      </c>
      <c r="E427" s="18"/>
      <c r="F427" s="15">
        <f>SUM(D427,F408:F414,F416,C417,F417,F419,E427,F422:F426,C427,E422,E426)</f>
        <v>7672</v>
      </c>
      <c r="G427" s="82"/>
      <c r="H427" s="82"/>
      <c r="I427" s="83"/>
    </row>
    <row r="428" spans="1:9" x14ac:dyDescent="0.3">
      <c r="A428" s="9" t="s">
        <v>2</v>
      </c>
      <c r="B428" s="87">
        <v>46043</v>
      </c>
      <c r="C428" s="78"/>
      <c r="D428" s="78"/>
      <c r="E428" s="88"/>
      <c r="F428" s="9" t="s">
        <v>3</v>
      </c>
      <c r="G428" s="11" t="s">
        <v>4</v>
      </c>
      <c r="H428" s="9">
        <v>1</v>
      </c>
      <c r="I428" s="9" t="s">
        <v>5</v>
      </c>
    </row>
    <row r="429" spans="1:9" x14ac:dyDescent="0.3">
      <c r="A429" s="9" t="s">
        <v>6</v>
      </c>
      <c r="B429" s="12"/>
      <c r="C429" s="13"/>
      <c r="D429" s="13"/>
      <c r="E429" s="13"/>
      <c r="F429" s="10">
        <v>0</v>
      </c>
      <c r="G429" s="9"/>
      <c r="H429" s="9" t="s">
        <v>10</v>
      </c>
      <c r="I429" s="9" t="s">
        <v>10</v>
      </c>
    </row>
    <row r="430" spans="1:9" x14ac:dyDescent="0.3">
      <c r="A430" s="9" t="s">
        <v>8</v>
      </c>
      <c r="B430" s="30"/>
      <c r="C430" s="20"/>
      <c r="D430" s="20"/>
      <c r="E430" s="20"/>
      <c r="F430" s="10">
        <v>0</v>
      </c>
      <c r="G430" s="22"/>
      <c r="H430" s="22"/>
      <c r="I430" s="22" t="s">
        <v>10</v>
      </c>
    </row>
    <row r="431" spans="1:9" x14ac:dyDescent="0.3">
      <c r="A431" s="9" t="s">
        <v>9</v>
      </c>
      <c r="B431" s="12"/>
      <c r="C431" s="13"/>
      <c r="D431" s="13"/>
      <c r="E431" s="13"/>
      <c r="F431" s="17">
        <v>0</v>
      </c>
      <c r="G431" s="18"/>
      <c r="H431" s="18"/>
      <c r="I431" s="18" t="s">
        <v>10</v>
      </c>
    </row>
    <row r="432" spans="1:9" x14ac:dyDescent="0.3">
      <c r="A432" s="9" t="s">
        <v>11</v>
      </c>
      <c r="B432" s="30"/>
      <c r="C432" s="16"/>
      <c r="D432" s="16"/>
      <c r="E432" s="16"/>
      <c r="F432" s="17">
        <v>0</v>
      </c>
      <c r="G432" s="18"/>
      <c r="H432" s="18"/>
      <c r="I432" s="18" t="s">
        <v>10</v>
      </c>
    </row>
    <row r="433" spans="1:9" ht="15" customHeight="1" x14ac:dyDescent="0.3">
      <c r="A433" s="9" t="s">
        <v>12</v>
      </c>
      <c r="B433" s="12"/>
      <c r="C433" s="13"/>
      <c r="D433" s="13"/>
      <c r="E433" s="13"/>
      <c r="F433" s="10">
        <v>0</v>
      </c>
      <c r="G433" s="79" t="s">
        <v>88</v>
      </c>
      <c r="H433" s="80"/>
      <c r="I433" s="81"/>
    </row>
    <row r="434" spans="1:9" x14ac:dyDescent="0.3">
      <c r="A434" s="12" t="s">
        <v>13</v>
      </c>
      <c r="B434" s="34"/>
      <c r="C434" s="16"/>
      <c r="D434" s="16"/>
      <c r="E434" s="16"/>
      <c r="F434" s="10">
        <v>0</v>
      </c>
      <c r="G434" s="79"/>
      <c r="H434" s="80"/>
      <c r="I434" s="81"/>
    </row>
    <row r="435" spans="1:9" x14ac:dyDescent="0.3">
      <c r="A435" s="14" t="s">
        <v>14</v>
      </c>
      <c r="B435" s="84"/>
      <c r="C435" s="85"/>
      <c r="D435" s="85"/>
      <c r="E435" s="86"/>
      <c r="F435" s="10">
        <v>0</v>
      </c>
      <c r="G435" s="79"/>
      <c r="H435" s="80"/>
      <c r="I435" s="81"/>
    </row>
    <row r="436" spans="1:9" ht="13.5" customHeight="1" x14ac:dyDescent="0.3">
      <c r="A436" s="12" t="s">
        <v>15</v>
      </c>
      <c r="B436" s="35"/>
      <c r="C436" s="25"/>
      <c r="D436" s="25"/>
      <c r="E436" s="26"/>
      <c r="F436" s="24">
        <v>0</v>
      </c>
      <c r="G436" s="80"/>
      <c r="H436" s="80"/>
      <c r="I436" s="81"/>
    </row>
    <row r="437" spans="1:9" ht="13.5" customHeight="1" x14ac:dyDescent="0.3">
      <c r="A437" s="12" t="s">
        <v>16</v>
      </c>
      <c r="B437" s="35"/>
      <c r="C437" s="25"/>
      <c r="D437" s="25"/>
      <c r="E437" s="26"/>
      <c r="F437" s="24">
        <v>0</v>
      </c>
      <c r="G437" s="80"/>
      <c r="H437" s="80"/>
      <c r="I437" s="81"/>
    </row>
    <row r="438" spans="1:9" ht="13.5" customHeight="1" x14ac:dyDescent="0.3">
      <c r="A438" s="12" t="s">
        <v>17</v>
      </c>
      <c r="B438" s="39" t="s">
        <v>18</v>
      </c>
      <c r="C438" s="56">
        <v>0</v>
      </c>
      <c r="D438" s="56"/>
      <c r="E438" s="56" t="s">
        <v>19</v>
      </c>
      <c r="F438" s="45">
        <v>0</v>
      </c>
      <c r="G438" s="80"/>
      <c r="H438" s="80"/>
      <c r="I438" s="81"/>
    </row>
    <row r="439" spans="1:9" ht="13.5" customHeight="1" x14ac:dyDescent="0.3">
      <c r="A439" s="12" t="s">
        <v>20</v>
      </c>
      <c r="B439" s="35"/>
      <c r="C439" s="25"/>
      <c r="D439" s="25"/>
      <c r="E439" s="26"/>
      <c r="F439" s="45">
        <f>SUM(F441,F442)</f>
        <v>0</v>
      </c>
      <c r="G439" s="80"/>
      <c r="H439" s="80"/>
      <c r="I439" s="81"/>
    </row>
    <row r="440" spans="1:9" ht="13.5" customHeight="1" x14ac:dyDescent="0.3">
      <c r="A440" s="12" t="s">
        <v>21</v>
      </c>
      <c r="B440" s="35"/>
      <c r="C440" s="25"/>
      <c r="D440" s="25"/>
      <c r="E440" s="26"/>
      <c r="F440" s="19">
        <v>193</v>
      </c>
      <c r="G440" s="80"/>
      <c r="H440" s="80"/>
      <c r="I440" s="81"/>
    </row>
    <row r="441" spans="1:9" ht="13.5" customHeight="1" x14ac:dyDescent="0.3">
      <c r="A441" s="18" t="s">
        <v>22</v>
      </c>
      <c r="B441" s="42"/>
      <c r="C441" s="43"/>
      <c r="D441" s="43"/>
      <c r="E441" s="44"/>
      <c r="F441" s="19">
        <v>0</v>
      </c>
      <c r="G441" s="80"/>
      <c r="H441" s="80"/>
      <c r="I441" s="81"/>
    </row>
    <row r="442" spans="1:9" ht="13.5" customHeight="1" x14ac:dyDescent="0.3">
      <c r="A442" s="18" t="s">
        <v>23</v>
      </c>
      <c r="B442" s="42"/>
      <c r="C442" s="43"/>
      <c r="D442" s="43"/>
      <c r="E442" s="44"/>
      <c r="F442" s="19">
        <v>0</v>
      </c>
      <c r="G442" s="80"/>
      <c r="H442" s="80"/>
      <c r="I442" s="81"/>
    </row>
    <row r="443" spans="1:9" ht="13.5" customHeight="1" x14ac:dyDescent="0.3">
      <c r="A443" s="18" t="s">
        <v>24</v>
      </c>
      <c r="B443" s="42"/>
      <c r="C443" s="43"/>
      <c r="D443" s="43"/>
      <c r="E443" s="44">
        <v>0</v>
      </c>
      <c r="F443" s="19">
        <v>0</v>
      </c>
      <c r="G443" s="80"/>
      <c r="H443" s="80"/>
      <c r="I443" s="81"/>
    </row>
    <row r="444" spans="1:9" ht="12" customHeight="1" x14ac:dyDescent="0.3">
      <c r="A444" s="50" t="s">
        <v>25</v>
      </c>
      <c r="B444" s="50"/>
      <c r="C444" s="55"/>
      <c r="D444" s="55"/>
      <c r="E444" s="51"/>
      <c r="F444" s="51">
        <v>0</v>
      </c>
      <c r="G444" s="80"/>
      <c r="H444" s="80"/>
      <c r="I444" s="81"/>
    </row>
    <row r="445" spans="1:9" ht="12" customHeight="1" x14ac:dyDescent="0.3">
      <c r="A445" s="50" t="s">
        <v>26</v>
      </c>
      <c r="B445" s="52"/>
      <c r="C445" s="53"/>
      <c r="D445" s="53"/>
      <c r="E445" s="54"/>
      <c r="F445" s="51">
        <v>0</v>
      </c>
      <c r="G445" s="80"/>
      <c r="H445" s="80"/>
      <c r="I445" s="81"/>
    </row>
    <row r="446" spans="1:9" ht="12" customHeight="1" x14ac:dyDescent="0.3">
      <c r="A446" s="50" t="s">
        <v>27</v>
      </c>
      <c r="B446"/>
      <c r="E446" s="54"/>
      <c r="F446" s="51">
        <v>7424</v>
      </c>
      <c r="G446" s="80"/>
      <c r="H446" s="80"/>
      <c r="I446" s="81"/>
    </row>
    <row r="447" spans="1:9" ht="13.5" customHeight="1" x14ac:dyDescent="0.3">
      <c r="A447" s="18" t="s">
        <v>28</v>
      </c>
      <c r="B447"/>
      <c r="E447" s="54">
        <v>0</v>
      </c>
      <c r="F447" s="18">
        <v>0</v>
      </c>
      <c r="G447" s="80"/>
      <c r="H447" s="80"/>
      <c r="I447" s="81"/>
    </row>
    <row r="448" spans="1:9" x14ac:dyDescent="0.3">
      <c r="A448" s="12" t="s">
        <v>29</v>
      </c>
      <c r="B448" s="36"/>
      <c r="C448" s="13">
        <v>84</v>
      </c>
      <c r="D448" s="13">
        <v>65</v>
      </c>
      <c r="E448" s="18" t="s">
        <v>10</v>
      </c>
      <c r="F448" s="15">
        <f>SUM(D448,F429:F435,F437,C438,F438,F440,E448,F443:F447,C448, E443,E447)</f>
        <v>7766</v>
      </c>
      <c r="G448" s="82"/>
      <c r="H448" s="82"/>
      <c r="I448" s="83"/>
    </row>
    <row r="449" spans="1:10" x14ac:dyDescent="0.3">
      <c r="A449" s="9" t="s">
        <v>2</v>
      </c>
      <c r="B449" s="76">
        <v>46075</v>
      </c>
      <c r="C449" s="77"/>
      <c r="D449" s="77"/>
      <c r="E449" s="78"/>
      <c r="F449" s="9" t="s">
        <v>3</v>
      </c>
      <c r="G449" s="11" t="s">
        <v>4</v>
      </c>
      <c r="H449" s="9">
        <v>1</v>
      </c>
      <c r="I449" s="9" t="s">
        <v>5</v>
      </c>
    </row>
    <row r="450" spans="1:10" x14ac:dyDescent="0.3">
      <c r="A450" s="9" t="s">
        <v>6</v>
      </c>
      <c r="B450" s="12"/>
      <c r="C450" s="13"/>
      <c r="D450" s="13"/>
      <c r="E450" s="13"/>
      <c r="F450" s="10">
        <v>0</v>
      </c>
      <c r="G450" s="9" t="s">
        <v>7</v>
      </c>
      <c r="H450" s="9"/>
      <c r="I450" s="9" t="s">
        <v>10</v>
      </c>
    </row>
    <row r="451" spans="1:10" x14ac:dyDescent="0.3">
      <c r="A451" s="9" t="s">
        <v>8</v>
      </c>
      <c r="B451" s="30"/>
      <c r="C451" s="20"/>
      <c r="D451" s="20"/>
      <c r="E451" s="20"/>
      <c r="F451" s="10">
        <v>0</v>
      </c>
      <c r="G451" s="22"/>
      <c r="H451" s="22" t="s">
        <v>10</v>
      </c>
      <c r="I451" s="22" t="s">
        <v>10</v>
      </c>
    </row>
    <row r="452" spans="1:10" x14ac:dyDescent="0.3">
      <c r="A452" s="9" t="s">
        <v>9</v>
      </c>
      <c r="B452" s="12"/>
      <c r="C452" s="13"/>
      <c r="D452" s="13"/>
      <c r="E452" s="13"/>
      <c r="F452" s="17">
        <v>0</v>
      </c>
      <c r="G452" s="18"/>
      <c r="H452" s="18"/>
      <c r="I452" s="18" t="s">
        <v>10</v>
      </c>
    </row>
    <row r="453" spans="1:10" x14ac:dyDescent="0.3">
      <c r="A453" s="9" t="s">
        <v>11</v>
      </c>
      <c r="B453" s="30"/>
      <c r="C453" s="16"/>
      <c r="D453" s="16"/>
      <c r="E453" s="16"/>
      <c r="F453" s="17">
        <v>0</v>
      </c>
      <c r="G453" s="18"/>
      <c r="H453" s="18"/>
      <c r="I453" s="18" t="s">
        <v>10</v>
      </c>
    </row>
    <row r="454" spans="1:10" ht="15" customHeight="1" x14ac:dyDescent="0.3">
      <c r="A454" s="9" t="s">
        <v>12</v>
      </c>
      <c r="B454" s="12"/>
      <c r="C454" s="13"/>
      <c r="D454" s="13"/>
      <c r="E454" s="13"/>
      <c r="F454" s="10">
        <v>0</v>
      </c>
      <c r="G454" s="79" t="s">
        <v>89</v>
      </c>
      <c r="H454" s="80"/>
      <c r="I454" s="81"/>
    </row>
    <row r="455" spans="1:10" x14ac:dyDescent="0.3">
      <c r="A455" s="12" t="s">
        <v>13</v>
      </c>
      <c r="B455" s="34"/>
      <c r="C455" s="16"/>
      <c r="D455" s="16"/>
      <c r="E455" s="16"/>
      <c r="F455" s="10">
        <v>0</v>
      </c>
      <c r="G455" s="79"/>
      <c r="H455" s="80"/>
      <c r="I455" s="81"/>
    </row>
    <row r="456" spans="1:10" x14ac:dyDescent="0.3">
      <c r="A456" s="14" t="s">
        <v>14</v>
      </c>
      <c r="B456" s="84"/>
      <c r="C456" s="85"/>
      <c r="D456" s="85"/>
      <c r="E456" s="86"/>
      <c r="F456" s="10">
        <v>0</v>
      </c>
      <c r="G456" s="79"/>
      <c r="H456" s="80"/>
      <c r="I456" s="81"/>
    </row>
    <row r="457" spans="1:10" ht="13.5" customHeight="1" x14ac:dyDescent="0.3">
      <c r="A457" s="12" t="s">
        <v>15</v>
      </c>
      <c r="B457" s="35"/>
      <c r="C457" s="25"/>
      <c r="D457" s="25"/>
      <c r="E457" s="26"/>
      <c r="F457" s="24">
        <v>0</v>
      </c>
      <c r="G457" s="80"/>
      <c r="H457" s="80"/>
      <c r="I457" s="81"/>
    </row>
    <row r="458" spans="1:10" ht="13.5" customHeight="1" x14ac:dyDescent="0.3">
      <c r="A458" s="12" t="s">
        <v>16</v>
      </c>
      <c r="B458" s="35"/>
      <c r="C458" s="25"/>
      <c r="D458" s="25"/>
      <c r="E458" s="26"/>
      <c r="F458" s="24">
        <v>0</v>
      </c>
      <c r="G458" s="80"/>
      <c r="H458" s="80"/>
      <c r="I458" s="81"/>
    </row>
    <row r="459" spans="1:10" ht="13.5" customHeight="1" x14ac:dyDescent="0.3">
      <c r="A459" s="12" t="s">
        <v>17</v>
      </c>
      <c r="B459" s="39" t="s">
        <v>18</v>
      </c>
      <c r="C459" s="56"/>
      <c r="D459" s="56"/>
      <c r="E459" s="56" t="s">
        <v>19</v>
      </c>
      <c r="F459" s="45">
        <v>0</v>
      </c>
      <c r="G459" s="80"/>
      <c r="H459" s="80"/>
      <c r="I459" s="81"/>
    </row>
    <row r="460" spans="1:10" ht="13.5" customHeight="1" x14ac:dyDescent="0.3">
      <c r="A460" s="12" t="s">
        <v>20</v>
      </c>
      <c r="B460" s="35"/>
      <c r="C460" s="25"/>
      <c r="D460" s="25"/>
      <c r="E460" s="26"/>
      <c r="F460" s="45">
        <v>0</v>
      </c>
      <c r="G460" s="80"/>
      <c r="H460" s="80"/>
      <c r="I460" s="81"/>
    </row>
    <row r="461" spans="1:10" ht="13.5" customHeight="1" x14ac:dyDescent="0.3">
      <c r="A461" s="12" t="s">
        <v>21</v>
      </c>
      <c r="B461" s="35"/>
      <c r="C461" s="25"/>
      <c r="D461" s="25"/>
      <c r="E461" s="26"/>
      <c r="F461" s="19">
        <v>183</v>
      </c>
      <c r="G461" s="80"/>
      <c r="H461" s="80"/>
      <c r="I461" s="81"/>
      <c r="J461" s="73">
        <v>0</v>
      </c>
    </row>
    <row r="462" spans="1:10" ht="13.5" customHeight="1" x14ac:dyDescent="0.3">
      <c r="A462" s="18" t="s">
        <v>22</v>
      </c>
      <c r="B462" s="42"/>
      <c r="C462" s="43"/>
      <c r="D462" s="43"/>
      <c r="E462" s="44"/>
      <c r="F462" s="19">
        <v>0</v>
      </c>
      <c r="G462" s="80"/>
      <c r="H462" s="80"/>
      <c r="I462" s="81"/>
    </row>
    <row r="463" spans="1:10" ht="13.5" customHeight="1" x14ac:dyDescent="0.3">
      <c r="A463" s="18" t="s">
        <v>23</v>
      </c>
      <c r="B463" s="42"/>
      <c r="C463" s="43"/>
      <c r="D463" s="43"/>
      <c r="E463" s="44"/>
      <c r="F463" s="19">
        <v>0</v>
      </c>
      <c r="G463" s="80"/>
      <c r="H463" s="80"/>
      <c r="I463" s="81"/>
    </row>
    <row r="464" spans="1:10" ht="13.5" customHeight="1" x14ac:dyDescent="0.3">
      <c r="A464" s="18" t="s">
        <v>24</v>
      </c>
      <c r="B464" s="42"/>
      <c r="C464" s="43"/>
      <c r="D464" s="43"/>
      <c r="E464" s="44"/>
      <c r="F464" s="19">
        <v>0</v>
      </c>
      <c r="G464" s="80"/>
      <c r="H464" s="80"/>
      <c r="I464" s="81"/>
    </row>
    <row r="465" spans="1:9" ht="12" customHeight="1" x14ac:dyDescent="0.3">
      <c r="A465" s="50" t="s">
        <v>25</v>
      </c>
      <c r="B465" s="50"/>
      <c r="C465" s="55"/>
      <c r="D465" s="55"/>
      <c r="E465" s="51"/>
      <c r="F465" s="51">
        <v>0</v>
      </c>
      <c r="G465" s="80"/>
      <c r="H465" s="80"/>
      <c r="I465" s="81"/>
    </row>
    <row r="466" spans="1:9" ht="12" customHeight="1" x14ac:dyDescent="0.3">
      <c r="A466" s="50" t="s">
        <v>26</v>
      </c>
      <c r="B466" s="52"/>
      <c r="C466" s="53"/>
      <c r="D466" s="53"/>
      <c r="E466" s="54"/>
      <c r="F466" s="51">
        <v>0</v>
      </c>
      <c r="G466" s="80"/>
      <c r="H466" s="80"/>
      <c r="I466" s="81"/>
    </row>
    <row r="467" spans="1:9" ht="12" customHeight="1" x14ac:dyDescent="0.3">
      <c r="A467" s="50" t="s">
        <v>27</v>
      </c>
      <c r="B467"/>
      <c r="E467" s="54"/>
      <c r="F467" s="51">
        <v>7443</v>
      </c>
      <c r="G467" s="80"/>
      <c r="H467" s="80"/>
      <c r="I467" s="81"/>
    </row>
    <row r="468" spans="1:9" ht="13.5" customHeight="1" x14ac:dyDescent="0.3">
      <c r="A468" s="18" t="s">
        <v>28</v>
      </c>
      <c r="B468"/>
      <c r="E468" s="54"/>
      <c r="F468" s="18">
        <v>0</v>
      </c>
      <c r="G468" s="80"/>
      <c r="H468" s="80"/>
      <c r="I468" s="81"/>
    </row>
    <row r="469" spans="1:9" x14ac:dyDescent="0.3">
      <c r="A469" s="12" t="s">
        <v>29</v>
      </c>
      <c r="B469" s="36"/>
      <c r="C469" s="13">
        <v>421</v>
      </c>
      <c r="D469" s="13">
        <v>327</v>
      </c>
      <c r="E469" s="18"/>
      <c r="F469" s="23">
        <f>SUM(D469,F450:F456,F458,C459,F459,F461,E469,F464:F468,C469, E464,E468)</f>
        <v>8374</v>
      </c>
      <c r="G469" s="82"/>
      <c r="H469" s="82"/>
      <c r="I469" s="83"/>
    </row>
    <row r="470" spans="1:9" x14ac:dyDescent="0.3">
      <c r="A470" s="9" t="s">
        <v>2</v>
      </c>
      <c r="B470" s="76">
        <v>46076</v>
      </c>
      <c r="C470" s="77"/>
      <c r="D470" s="77"/>
      <c r="E470" s="78"/>
      <c r="F470" s="9" t="s">
        <v>3</v>
      </c>
      <c r="G470" s="11" t="s">
        <v>4</v>
      </c>
      <c r="H470" s="9">
        <v>1</v>
      </c>
      <c r="I470" s="9" t="s">
        <v>59</v>
      </c>
    </row>
    <row r="471" spans="1:9" x14ac:dyDescent="0.3">
      <c r="A471" s="9" t="s">
        <v>6</v>
      </c>
      <c r="B471" s="12"/>
      <c r="C471" s="13"/>
      <c r="D471" s="13"/>
      <c r="E471" s="13"/>
      <c r="F471" s="10">
        <v>0</v>
      </c>
      <c r="G471" s="9" t="s">
        <v>7</v>
      </c>
      <c r="H471" s="9" t="s">
        <v>10</v>
      </c>
      <c r="I471" s="9" t="s">
        <v>10</v>
      </c>
    </row>
    <row r="472" spans="1:9" x14ac:dyDescent="0.3">
      <c r="A472" s="9" t="s">
        <v>8</v>
      </c>
      <c r="B472" s="30"/>
      <c r="C472" s="20"/>
      <c r="D472" s="20"/>
      <c r="E472" s="20"/>
      <c r="F472" s="10">
        <v>0</v>
      </c>
      <c r="G472" s="22"/>
      <c r="H472" s="22" t="s">
        <v>10</v>
      </c>
      <c r="I472" s="22" t="s">
        <v>10</v>
      </c>
    </row>
    <row r="473" spans="1:9" x14ac:dyDescent="0.3">
      <c r="A473" s="9" t="s">
        <v>9</v>
      </c>
      <c r="B473" s="12"/>
      <c r="C473" s="13"/>
      <c r="D473" s="13"/>
      <c r="E473" s="13"/>
      <c r="F473" s="17">
        <v>0</v>
      </c>
      <c r="G473" s="18"/>
      <c r="H473" s="18" t="s">
        <v>10</v>
      </c>
      <c r="I473" s="18" t="s">
        <v>10</v>
      </c>
    </row>
    <row r="474" spans="1:9" x14ac:dyDescent="0.3">
      <c r="A474" s="9" t="s">
        <v>11</v>
      </c>
      <c r="B474" s="30"/>
      <c r="C474" s="16"/>
      <c r="D474" s="16"/>
      <c r="E474" s="16"/>
      <c r="F474" s="17">
        <v>0</v>
      </c>
      <c r="G474" s="18"/>
      <c r="H474" s="18" t="s">
        <v>10</v>
      </c>
      <c r="I474" s="18" t="s">
        <v>10</v>
      </c>
    </row>
    <row r="475" spans="1:9" ht="15" customHeight="1" x14ac:dyDescent="0.3">
      <c r="A475" s="9" t="s">
        <v>12</v>
      </c>
      <c r="B475" s="12"/>
      <c r="C475" s="13"/>
      <c r="D475" s="13"/>
      <c r="E475" s="13"/>
      <c r="F475" s="10">
        <v>0</v>
      </c>
      <c r="G475" s="79" t="s">
        <v>90</v>
      </c>
      <c r="H475" s="80"/>
      <c r="I475" s="81"/>
    </row>
    <row r="476" spans="1:9" x14ac:dyDescent="0.3">
      <c r="A476" s="12" t="s">
        <v>13</v>
      </c>
      <c r="B476" s="34"/>
      <c r="C476" s="16"/>
      <c r="D476" s="16"/>
      <c r="E476" s="16"/>
      <c r="F476" s="10">
        <v>1</v>
      </c>
      <c r="G476" s="79"/>
      <c r="H476" s="80"/>
      <c r="I476" s="81"/>
    </row>
    <row r="477" spans="1:9" x14ac:dyDescent="0.3">
      <c r="A477" s="14" t="s">
        <v>14</v>
      </c>
      <c r="B477" s="84"/>
      <c r="C477" s="85"/>
      <c r="D477" s="85"/>
      <c r="E477" s="86"/>
      <c r="F477" s="10">
        <v>0</v>
      </c>
      <c r="G477" s="79"/>
      <c r="H477" s="80"/>
      <c r="I477" s="81"/>
    </row>
    <row r="478" spans="1:9" ht="13.5" customHeight="1" x14ac:dyDescent="0.3">
      <c r="A478" s="12" t="s">
        <v>15</v>
      </c>
      <c r="B478" s="35"/>
      <c r="C478" s="25"/>
      <c r="D478" s="25"/>
      <c r="E478" s="26"/>
      <c r="F478" s="24">
        <v>0</v>
      </c>
      <c r="G478" s="80"/>
      <c r="H478" s="80"/>
      <c r="I478" s="81"/>
    </row>
    <row r="479" spans="1:9" ht="13.5" customHeight="1" x14ac:dyDescent="0.3">
      <c r="A479" s="12" t="s">
        <v>16</v>
      </c>
      <c r="B479" s="35"/>
      <c r="C479" s="25"/>
      <c r="D479" s="25"/>
      <c r="E479" s="26"/>
      <c r="F479" s="24">
        <v>0</v>
      </c>
      <c r="G479" s="80"/>
      <c r="H479" s="80"/>
      <c r="I479" s="81"/>
    </row>
    <row r="480" spans="1:9" ht="13.5" customHeight="1" x14ac:dyDescent="0.3">
      <c r="A480" s="12" t="s">
        <v>17</v>
      </c>
      <c r="B480" s="39" t="s">
        <v>18</v>
      </c>
      <c r="C480" s="56"/>
      <c r="D480" s="56"/>
      <c r="E480" s="56" t="s">
        <v>19</v>
      </c>
      <c r="F480" s="45">
        <v>0</v>
      </c>
      <c r="G480" s="80"/>
      <c r="H480" s="80"/>
      <c r="I480" s="81"/>
    </row>
    <row r="481" spans="1:10" ht="13.5" customHeight="1" x14ac:dyDescent="0.3">
      <c r="A481" s="12" t="s">
        <v>20</v>
      </c>
      <c r="B481" s="35"/>
      <c r="C481" s="25"/>
      <c r="D481" s="25"/>
      <c r="E481" s="26"/>
      <c r="F481" s="45">
        <f>SUM(F483,F484)</f>
        <v>1</v>
      </c>
      <c r="G481" s="80"/>
      <c r="H481" s="80"/>
      <c r="I481" s="81"/>
    </row>
    <row r="482" spans="1:10" ht="13.5" customHeight="1" x14ac:dyDescent="0.3">
      <c r="A482" s="12" t="s">
        <v>21</v>
      </c>
      <c r="B482" s="35"/>
      <c r="C482" s="25"/>
      <c r="D482" s="25"/>
      <c r="E482" s="26"/>
      <c r="F482" s="19">
        <v>176</v>
      </c>
      <c r="G482" s="80"/>
      <c r="H482" s="80"/>
      <c r="I482" s="81"/>
      <c r="J482" s="73"/>
    </row>
    <row r="483" spans="1:10" ht="13.5" customHeight="1" x14ac:dyDescent="0.3">
      <c r="A483" s="18" t="s">
        <v>22</v>
      </c>
      <c r="B483" s="42"/>
      <c r="C483" s="43"/>
      <c r="D483" s="43"/>
      <c r="E483" s="44"/>
      <c r="F483" s="19">
        <v>1</v>
      </c>
      <c r="G483" s="80"/>
      <c r="H483" s="80"/>
      <c r="I483" s="81"/>
    </row>
    <row r="484" spans="1:10" ht="13.5" customHeight="1" x14ac:dyDescent="0.3">
      <c r="A484" s="18" t="s">
        <v>23</v>
      </c>
      <c r="B484" s="42"/>
      <c r="C484" s="43"/>
      <c r="D484" s="43"/>
      <c r="E484" s="44"/>
      <c r="F484" s="19">
        <v>0</v>
      </c>
      <c r="G484" s="80"/>
      <c r="H484" s="80"/>
      <c r="I484" s="81"/>
    </row>
    <row r="485" spans="1:10" ht="13.5" customHeight="1" x14ac:dyDescent="0.3">
      <c r="A485" s="18" t="s">
        <v>24</v>
      </c>
      <c r="B485" s="42"/>
      <c r="D485" s="43"/>
      <c r="E485" s="44">
        <v>0</v>
      </c>
      <c r="F485" s="19">
        <v>0</v>
      </c>
      <c r="G485" s="80"/>
      <c r="H485" s="80"/>
      <c r="I485" s="81"/>
    </row>
    <row r="486" spans="1:10" ht="12" customHeight="1" x14ac:dyDescent="0.3">
      <c r="A486" s="50" t="s">
        <v>25</v>
      </c>
      <c r="B486" s="50"/>
      <c r="C486" s="55"/>
      <c r="D486" s="55"/>
      <c r="E486" s="51"/>
      <c r="F486" s="51">
        <v>0</v>
      </c>
      <c r="G486" s="80"/>
      <c r="H486" s="80"/>
      <c r="I486" s="81"/>
    </row>
    <row r="487" spans="1:10" ht="12" customHeight="1" x14ac:dyDescent="0.3">
      <c r="A487" s="50" t="s">
        <v>26</v>
      </c>
      <c r="B487" s="52"/>
      <c r="C487" s="53"/>
      <c r="D487" s="53"/>
      <c r="E487" s="54"/>
      <c r="F487" s="51">
        <v>0</v>
      </c>
      <c r="G487" s="80"/>
      <c r="H487" s="80"/>
      <c r="I487" s="81"/>
    </row>
    <row r="488" spans="1:10" ht="12" customHeight="1" x14ac:dyDescent="0.3">
      <c r="A488" s="50" t="s">
        <v>27</v>
      </c>
      <c r="B488"/>
      <c r="E488" s="54"/>
      <c r="F488" s="51">
        <v>7661</v>
      </c>
      <c r="G488" s="80"/>
      <c r="H488" s="80"/>
      <c r="I488" s="81"/>
    </row>
    <row r="489" spans="1:10" ht="13.5" customHeight="1" x14ac:dyDescent="0.3">
      <c r="A489" s="18" t="s">
        <v>28</v>
      </c>
      <c r="B489"/>
      <c r="E489" s="54"/>
      <c r="F489" s="18">
        <v>3</v>
      </c>
      <c r="G489" s="80"/>
      <c r="H489" s="80"/>
      <c r="I489" s="81"/>
    </row>
    <row r="490" spans="1:10" x14ac:dyDescent="0.3">
      <c r="A490" s="12" t="s">
        <v>29</v>
      </c>
      <c r="B490" s="36"/>
      <c r="C490" s="13">
        <v>79</v>
      </c>
      <c r="D490" s="13">
        <v>182</v>
      </c>
      <c r="E490" s="18"/>
      <c r="F490" s="15">
        <f>SUM(D490,F471:F477,F479,C480,F480,F482,E490,F485:F489,C490, E485,E489)</f>
        <v>8102</v>
      </c>
      <c r="G490" s="82"/>
      <c r="H490" s="82"/>
      <c r="I490" s="83"/>
    </row>
    <row r="491" spans="1:10" x14ac:dyDescent="0.3">
      <c r="A491" s="9" t="s">
        <v>2</v>
      </c>
      <c r="B491" s="76">
        <v>46077</v>
      </c>
      <c r="C491" s="77"/>
      <c r="D491" s="77"/>
      <c r="E491" s="78"/>
      <c r="F491" s="9" t="s">
        <v>3</v>
      </c>
      <c r="G491" s="11" t="s">
        <v>4</v>
      </c>
      <c r="H491" s="9">
        <v>1</v>
      </c>
      <c r="I491" s="9" t="s">
        <v>59</v>
      </c>
    </row>
    <row r="492" spans="1:10" x14ac:dyDescent="0.3">
      <c r="A492" s="9" t="s">
        <v>6</v>
      </c>
      <c r="B492" s="12"/>
      <c r="C492" s="13"/>
      <c r="D492" s="13"/>
      <c r="E492" s="13"/>
      <c r="F492" s="10">
        <v>0</v>
      </c>
      <c r="G492" s="9" t="s">
        <v>7</v>
      </c>
      <c r="H492" s="9" t="s">
        <v>10</v>
      </c>
      <c r="I492" s="9" t="s">
        <v>10</v>
      </c>
    </row>
    <row r="493" spans="1:10" x14ac:dyDescent="0.3">
      <c r="A493" s="9" t="s">
        <v>8</v>
      </c>
      <c r="B493" s="30"/>
      <c r="C493" s="20"/>
      <c r="D493" s="20"/>
      <c r="E493" s="20"/>
      <c r="F493" s="10">
        <v>0</v>
      </c>
      <c r="G493" s="22"/>
      <c r="H493" s="22" t="s">
        <v>10</v>
      </c>
      <c r="I493" s="22" t="s">
        <v>10</v>
      </c>
    </row>
    <row r="494" spans="1:10" ht="13.5" customHeight="1" x14ac:dyDescent="0.3">
      <c r="A494" s="9" t="s">
        <v>9</v>
      </c>
      <c r="B494" s="12"/>
      <c r="C494" s="13"/>
      <c r="D494" s="13"/>
      <c r="E494" s="13"/>
      <c r="F494" s="17">
        <v>0</v>
      </c>
      <c r="G494" s="18"/>
      <c r="H494" s="18" t="s">
        <v>10</v>
      </c>
      <c r="I494" s="18" t="s">
        <v>10</v>
      </c>
    </row>
    <row r="495" spans="1:10" x14ac:dyDescent="0.3">
      <c r="A495" s="9" t="s">
        <v>11</v>
      </c>
      <c r="B495" s="30"/>
      <c r="C495" s="16"/>
      <c r="D495" s="16"/>
      <c r="E495" s="16"/>
      <c r="F495" s="17">
        <v>0</v>
      </c>
      <c r="G495" s="18"/>
      <c r="H495" s="18"/>
      <c r="I495" s="18" t="s">
        <v>10</v>
      </c>
    </row>
    <row r="496" spans="1:10" ht="15" customHeight="1" x14ac:dyDescent="0.3">
      <c r="A496" s="9" t="s">
        <v>12</v>
      </c>
      <c r="B496" s="12"/>
      <c r="C496" s="13"/>
      <c r="D496" s="13"/>
      <c r="E496" s="13"/>
      <c r="F496" s="10">
        <v>0</v>
      </c>
      <c r="G496" s="79" t="s">
        <v>91</v>
      </c>
      <c r="H496" s="80"/>
      <c r="I496" s="81"/>
    </row>
    <row r="497" spans="1:10" x14ac:dyDescent="0.3">
      <c r="A497" s="12" t="s">
        <v>13</v>
      </c>
      <c r="B497" s="34"/>
      <c r="C497" s="43"/>
      <c r="D497" s="16"/>
      <c r="E497" s="16"/>
      <c r="F497" s="10">
        <v>0</v>
      </c>
      <c r="G497" s="79"/>
      <c r="H497" s="80"/>
      <c r="I497" s="81"/>
    </row>
    <row r="498" spans="1:10" x14ac:dyDescent="0.3">
      <c r="A498" s="14" t="s">
        <v>14</v>
      </c>
      <c r="B498" s="84"/>
      <c r="C498" s="85"/>
      <c r="D498" s="85"/>
      <c r="E498" s="86"/>
      <c r="F498" s="10">
        <v>0</v>
      </c>
      <c r="G498" s="79"/>
      <c r="H498" s="80"/>
      <c r="I498" s="81"/>
    </row>
    <row r="499" spans="1:10" ht="13.5" customHeight="1" x14ac:dyDescent="0.3">
      <c r="A499" s="12" t="s">
        <v>15</v>
      </c>
      <c r="B499" s="35"/>
      <c r="C499" s="25"/>
      <c r="D499" s="25"/>
      <c r="E499" s="26"/>
      <c r="F499" s="24">
        <v>0</v>
      </c>
      <c r="G499" s="80"/>
      <c r="H499" s="80"/>
      <c r="I499" s="81"/>
    </row>
    <row r="500" spans="1:10" ht="13.5" customHeight="1" x14ac:dyDescent="0.3">
      <c r="A500" s="12" t="s">
        <v>16</v>
      </c>
      <c r="B500" s="35"/>
      <c r="C500" s="25"/>
      <c r="D500" s="25"/>
      <c r="E500" s="26"/>
      <c r="F500" s="24">
        <v>0</v>
      </c>
      <c r="G500" s="80"/>
      <c r="H500" s="80"/>
      <c r="I500" s="81"/>
    </row>
    <row r="501" spans="1:10" ht="13.5" customHeight="1" x14ac:dyDescent="0.3">
      <c r="A501" s="12" t="s">
        <v>17</v>
      </c>
      <c r="B501" s="39" t="s">
        <v>18</v>
      </c>
      <c r="C501" s="56">
        <v>0</v>
      </c>
      <c r="D501" s="56"/>
      <c r="E501" s="56" t="s">
        <v>19</v>
      </c>
      <c r="F501" s="45">
        <v>0</v>
      </c>
      <c r="G501" s="80"/>
      <c r="H501" s="80"/>
      <c r="I501" s="81"/>
    </row>
    <row r="502" spans="1:10" ht="13.5" customHeight="1" x14ac:dyDescent="0.3">
      <c r="A502" s="12" t="s">
        <v>20</v>
      </c>
      <c r="B502" s="35"/>
      <c r="C502" s="25"/>
      <c r="D502" s="25"/>
      <c r="E502" s="26"/>
      <c r="F502" s="45">
        <f>SUM(F504,F505)</f>
        <v>0</v>
      </c>
      <c r="G502" s="80"/>
      <c r="H502" s="80"/>
      <c r="I502" s="81"/>
    </row>
    <row r="503" spans="1:10" ht="13.5" customHeight="1" x14ac:dyDescent="0.3">
      <c r="A503" s="12" t="s">
        <v>21</v>
      </c>
      <c r="B503" s="35"/>
      <c r="C503" s="25"/>
      <c r="D503" s="25"/>
      <c r="E503" s="26"/>
      <c r="F503" s="19">
        <v>183</v>
      </c>
      <c r="G503" s="80"/>
      <c r="H503" s="80"/>
      <c r="I503" s="81"/>
      <c r="J503" s="73"/>
    </row>
    <row r="504" spans="1:10" ht="13.5" customHeight="1" x14ac:dyDescent="0.3">
      <c r="A504" s="18" t="s">
        <v>22</v>
      </c>
      <c r="B504" s="42"/>
      <c r="C504" s="43"/>
      <c r="D504" s="43"/>
      <c r="E504" s="44"/>
      <c r="F504" s="19">
        <v>0</v>
      </c>
      <c r="G504" s="80"/>
      <c r="H504" s="80"/>
      <c r="I504" s="81"/>
    </row>
    <row r="505" spans="1:10" ht="13.5" customHeight="1" x14ac:dyDescent="0.3">
      <c r="A505" s="18" t="s">
        <v>23</v>
      </c>
      <c r="B505" s="42"/>
      <c r="C505" s="43"/>
      <c r="D505" s="43"/>
      <c r="E505" s="44"/>
      <c r="F505" s="19">
        <v>0</v>
      </c>
      <c r="G505" s="80"/>
      <c r="H505" s="80"/>
      <c r="I505" s="81"/>
    </row>
    <row r="506" spans="1:10" ht="13.5" customHeight="1" x14ac:dyDescent="0.3">
      <c r="A506" s="18" t="s">
        <v>24</v>
      </c>
      <c r="B506" s="42"/>
      <c r="C506" s="43"/>
      <c r="D506" s="43"/>
      <c r="E506" s="44">
        <v>0</v>
      </c>
      <c r="F506" s="19">
        <v>0</v>
      </c>
      <c r="G506" s="80"/>
      <c r="H506" s="80"/>
      <c r="I506" s="81"/>
    </row>
    <row r="507" spans="1:10" ht="12" customHeight="1" x14ac:dyDescent="0.3">
      <c r="A507" s="50" t="s">
        <v>25</v>
      </c>
      <c r="B507" s="50"/>
      <c r="C507" s="55"/>
      <c r="D507" s="55"/>
      <c r="E507" s="51"/>
      <c r="F507" s="51">
        <v>0</v>
      </c>
      <c r="G507" s="80"/>
      <c r="H507" s="80"/>
      <c r="I507" s="81"/>
    </row>
    <row r="508" spans="1:10" ht="12" customHeight="1" x14ac:dyDescent="0.3">
      <c r="A508" s="50" t="s">
        <v>26</v>
      </c>
      <c r="B508" s="52"/>
      <c r="C508" s="53"/>
      <c r="D508" s="53"/>
      <c r="E508" s="54"/>
      <c r="F508" s="51">
        <v>0</v>
      </c>
      <c r="G508" s="80"/>
      <c r="H508" s="80"/>
      <c r="I508" s="81"/>
    </row>
    <row r="509" spans="1:10" ht="12" customHeight="1" x14ac:dyDescent="0.3">
      <c r="A509" s="50" t="s">
        <v>27</v>
      </c>
      <c r="B509"/>
      <c r="E509" s="54"/>
      <c r="F509" s="51">
        <v>7457</v>
      </c>
      <c r="G509" s="80"/>
      <c r="H509" s="80"/>
      <c r="I509" s="81"/>
    </row>
    <row r="510" spans="1:10" ht="13.5" customHeight="1" x14ac:dyDescent="0.3">
      <c r="A510" s="18" t="s">
        <v>28</v>
      </c>
      <c r="B510"/>
      <c r="E510" s="54">
        <v>0</v>
      </c>
      <c r="F510" s="18">
        <v>0</v>
      </c>
      <c r="G510" s="80"/>
      <c r="H510" s="80"/>
      <c r="I510" s="81"/>
    </row>
    <row r="511" spans="1:10" x14ac:dyDescent="0.3">
      <c r="A511" s="12" t="s">
        <v>29</v>
      </c>
      <c r="B511" s="36"/>
      <c r="C511" s="13">
        <v>239</v>
      </c>
      <c r="D511" s="13">
        <v>423</v>
      </c>
      <c r="E511" s="18"/>
      <c r="F511" s="15">
        <f>SUM(D511,F492:F498,F500,C501,F501,F503,E511,F506:F510,C511, E506,E510)</f>
        <v>8302</v>
      </c>
      <c r="G511" s="82"/>
      <c r="H511" s="82"/>
      <c r="I511" s="83"/>
    </row>
    <row r="512" spans="1:10" x14ac:dyDescent="0.3">
      <c r="A512" s="9" t="s">
        <v>2</v>
      </c>
      <c r="B512" s="87">
        <v>46047</v>
      </c>
      <c r="C512" s="78"/>
      <c r="D512" s="78"/>
      <c r="E512" s="88"/>
      <c r="F512" s="9" t="s">
        <v>10</v>
      </c>
      <c r="G512" s="11" t="s">
        <v>47</v>
      </c>
      <c r="H512" s="58">
        <v>1</v>
      </c>
      <c r="I512" s="58" t="s">
        <v>5</v>
      </c>
    </row>
    <row r="513" spans="1:10" x14ac:dyDescent="0.3">
      <c r="A513" s="9" t="s">
        <v>6</v>
      </c>
      <c r="B513" s="12"/>
      <c r="C513" s="13"/>
      <c r="D513" s="13"/>
      <c r="E513" s="13"/>
      <c r="F513" s="10">
        <v>0</v>
      </c>
      <c r="G513" s="9" t="s">
        <v>7</v>
      </c>
      <c r="H513" s="58" t="s">
        <v>10</v>
      </c>
      <c r="I513" s="58"/>
    </row>
    <row r="514" spans="1:10" x14ac:dyDescent="0.3">
      <c r="A514" s="9" t="s">
        <v>8</v>
      </c>
      <c r="B514" s="30"/>
      <c r="C514" s="20"/>
      <c r="D514" s="20"/>
      <c r="E514" s="20"/>
      <c r="F514" s="10">
        <v>0</v>
      </c>
      <c r="G514" s="22"/>
      <c r="H514" s="71" t="s">
        <v>10</v>
      </c>
      <c r="I514" s="71" t="s">
        <v>10</v>
      </c>
    </row>
    <row r="515" spans="1:10" x14ac:dyDescent="0.3">
      <c r="A515" s="9" t="s">
        <v>9</v>
      </c>
      <c r="B515" s="12"/>
      <c r="C515" s="13"/>
      <c r="D515" s="13"/>
      <c r="E515" s="13"/>
      <c r="F515" s="17">
        <v>0</v>
      </c>
      <c r="G515" s="18"/>
      <c r="H515" s="72"/>
      <c r="I515" s="72" t="s">
        <v>10</v>
      </c>
    </row>
    <row r="516" spans="1:10" x14ac:dyDescent="0.3">
      <c r="A516" s="9" t="s">
        <v>11</v>
      </c>
      <c r="B516" s="30"/>
      <c r="C516" s="16"/>
      <c r="D516" s="16"/>
      <c r="E516" s="16"/>
      <c r="F516" s="17">
        <v>0</v>
      </c>
      <c r="G516" s="18"/>
      <c r="H516" s="72"/>
      <c r="I516" s="72" t="s">
        <v>10</v>
      </c>
    </row>
    <row r="517" spans="1:10" ht="15" customHeight="1" x14ac:dyDescent="0.3">
      <c r="A517" s="9" t="s">
        <v>12</v>
      </c>
      <c r="B517" s="12"/>
      <c r="C517" s="13"/>
      <c r="D517" s="13"/>
      <c r="E517" s="13"/>
      <c r="F517" s="10">
        <v>0</v>
      </c>
      <c r="G517" s="79" t="s">
        <v>92</v>
      </c>
      <c r="H517" s="80"/>
      <c r="I517" s="81"/>
    </row>
    <row r="518" spans="1:10" x14ac:dyDescent="0.3">
      <c r="A518" s="12" t="s">
        <v>13</v>
      </c>
      <c r="B518" s="34"/>
      <c r="C518" s="16"/>
      <c r="D518" s="16"/>
      <c r="E518" s="16" t="s">
        <v>30</v>
      </c>
      <c r="F518" s="10">
        <v>0</v>
      </c>
      <c r="G518" s="79"/>
      <c r="H518" s="80"/>
      <c r="I518" s="81"/>
    </row>
    <row r="519" spans="1:10" x14ac:dyDescent="0.3">
      <c r="A519" s="14" t="s">
        <v>14</v>
      </c>
      <c r="B519" s="84"/>
      <c r="C519" s="85"/>
      <c r="D519" s="85"/>
      <c r="E519" s="86"/>
      <c r="F519" s="10">
        <v>0</v>
      </c>
      <c r="G519" s="79"/>
      <c r="H519" s="80"/>
      <c r="I519" s="81"/>
    </row>
    <row r="520" spans="1:10" ht="13.5" customHeight="1" x14ac:dyDescent="0.3">
      <c r="A520" s="12" t="s">
        <v>15</v>
      </c>
      <c r="B520" s="35"/>
      <c r="C520" s="25"/>
      <c r="D520" s="25"/>
      <c r="E520" s="26"/>
      <c r="F520" s="24">
        <v>2</v>
      </c>
      <c r="G520" s="80"/>
      <c r="H520" s="80"/>
      <c r="I520" s="81"/>
    </row>
    <row r="521" spans="1:10" ht="13.5" customHeight="1" x14ac:dyDescent="0.3">
      <c r="A521" s="12" t="s">
        <v>16</v>
      </c>
      <c r="B521" s="35"/>
      <c r="C521" s="25"/>
      <c r="D521" s="25"/>
      <c r="E521" s="26"/>
      <c r="F521" s="24">
        <v>2</v>
      </c>
      <c r="G521" s="80"/>
      <c r="H521" s="80"/>
      <c r="I521" s="81"/>
    </row>
    <row r="522" spans="1:10" ht="13.5" customHeight="1" x14ac:dyDescent="0.3">
      <c r="A522" s="12" t="s">
        <v>17</v>
      </c>
      <c r="B522" s="39" t="s">
        <v>18</v>
      </c>
      <c r="C522" s="56">
        <v>0</v>
      </c>
      <c r="D522" s="56"/>
      <c r="E522" s="56" t="s">
        <v>19</v>
      </c>
      <c r="F522" s="45">
        <v>0</v>
      </c>
      <c r="G522" s="80"/>
      <c r="H522" s="80"/>
      <c r="I522" s="81"/>
    </row>
    <row r="523" spans="1:10" ht="13.5" customHeight="1" x14ac:dyDescent="0.3">
      <c r="A523" s="12" t="s">
        <v>20</v>
      </c>
      <c r="B523" s="35"/>
      <c r="C523" s="25"/>
      <c r="D523" s="25"/>
      <c r="E523" s="26"/>
      <c r="F523" s="45">
        <f>SUM(F525:F526)</f>
        <v>0</v>
      </c>
      <c r="G523" s="80"/>
      <c r="H523" s="80"/>
      <c r="I523" s="81"/>
    </row>
    <row r="524" spans="1:10" ht="13.5" customHeight="1" x14ac:dyDescent="0.3">
      <c r="A524" s="12" t="s">
        <v>21</v>
      </c>
      <c r="B524" s="35"/>
      <c r="C524" s="25"/>
      <c r="D524" s="25"/>
      <c r="E524" s="26"/>
      <c r="F524" s="19">
        <v>169</v>
      </c>
      <c r="G524" s="80"/>
      <c r="H524" s="80"/>
      <c r="I524" s="81"/>
      <c r="J524" s="73"/>
    </row>
    <row r="525" spans="1:10" ht="13.5" customHeight="1" x14ac:dyDescent="0.3">
      <c r="A525" s="18" t="s">
        <v>22</v>
      </c>
      <c r="B525" s="42"/>
      <c r="C525" s="43"/>
      <c r="D525" s="43"/>
      <c r="E525" s="44"/>
      <c r="F525" s="19">
        <v>0</v>
      </c>
      <c r="G525" s="80"/>
      <c r="H525" s="80"/>
      <c r="I525" s="81"/>
    </row>
    <row r="526" spans="1:10" ht="13.5" customHeight="1" x14ac:dyDescent="0.3">
      <c r="A526" s="18" t="s">
        <v>23</v>
      </c>
      <c r="B526" s="42"/>
      <c r="C526" s="43"/>
      <c r="D526" s="43"/>
      <c r="E526" s="44"/>
      <c r="F526" s="19">
        <v>0</v>
      </c>
      <c r="G526" s="80"/>
      <c r="H526" s="80"/>
      <c r="I526" s="81"/>
    </row>
    <row r="527" spans="1:10" ht="13.5" customHeight="1" x14ac:dyDescent="0.3">
      <c r="A527" s="18" t="s">
        <v>24</v>
      </c>
      <c r="B527" s="42"/>
      <c r="C527" s="43"/>
      <c r="D527" s="43"/>
      <c r="E527" s="44"/>
      <c r="F527" s="19">
        <v>0</v>
      </c>
      <c r="G527" s="80"/>
      <c r="H527" s="80"/>
      <c r="I527" s="81"/>
    </row>
    <row r="528" spans="1:10" ht="12" customHeight="1" x14ac:dyDescent="0.3">
      <c r="A528" s="50" t="s">
        <v>25</v>
      </c>
      <c r="B528" s="50"/>
      <c r="C528" s="55"/>
      <c r="D528" s="55"/>
      <c r="E528" s="51"/>
      <c r="F528" s="51">
        <v>0</v>
      </c>
      <c r="G528" s="80"/>
      <c r="H528" s="80"/>
      <c r="I528" s="81"/>
    </row>
    <row r="529" spans="1:9" ht="12" customHeight="1" x14ac:dyDescent="0.3">
      <c r="A529" s="50" t="s">
        <v>26</v>
      </c>
      <c r="B529" s="52"/>
      <c r="C529" s="53"/>
      <c r="D529" s="53"/>
      <c r="E529" s="54"/>
      <c r="F529" s="51">
        <v>0</v>
      </c>
      <c r="G529" s="80"/>
      <c r="H529" s="80"/>
      <c r="I529" s="81"/>
    </row>
    <row r="530" spans="1:9" ht="12" customHeight="1" x14ac:dyDescent="0.3">
      <c r="A530" s="50" t="s">
        <v>27</v>
      </c>
      <c r="B530"/>
      <c r="E530" s="54"/>
      <c r="F530" s="51">
        <v>7423</v>
      </c>
      <c r="G530" s="80"/>
      <c r="H530" s="80"/>
      <c r="I530" s="81"/>
    </row>
    <row r="531" spans="1:9" ht="13.5" customHeight="1" x14ac:dyDescent="0.3">
      <c r="A531" s="18" t="s">
        <v>28</v>
      </c>
      <c r="B531"/>
      <c r="E531" s="54" t="s">
        <v>10</v>
      </c>
      <c r="F531" s="18">
        <v>4</v>
      </c>
      <c r="G531" s="80"/>
      <c r="H531" s="80"/>
      <c r="I531" s="81"/>
    </row>
    <row r="532" spans="1:9" x14ac:dyDescent="0.3">
      <c r="A532" s="12" t="s">
        <v>29</v>
      </c>
      <c r="B532" s="36"/>
      <c r="C532" s="13">
        <v>167</v>
      </c>
      <c r="D532" s="13">
        <v>351</v>
      </c>
      <c r="E532" s="18"/>
      <c r="F532" s="15">
        <f>SUM(D532,F513:F519,F521,C522,F522,F524,E532,F527:F531,C532,E531)</f>
        <v>8116</v>
      </c>
      <c r="G532" s="82"/>
      <c r="H532" s="82"/>
      <c r="I532" s="83"/>
    </row>
    <row r="533" spans="1:9" x14ac:dyDescent="0.3">
      <c r="A533" s="9" t="s">
        <v>2</v>
      </c>
      <c r="B533" s="76">
        <v>46079</v>
      </c>
      <c r="C533" s="77"/>
      <c r="D533" s="77"/>
      <c r="E533" s="78"/>
      <c r="F533" s="9" t="s">
        <v>3</v>
      </c>
      <c r="G533" s="11" t="s">
        <v>4</v>
      </c>
      <c r="H533" s="9">
        <v>1</v>
      </c>
      <c r="I533" s="9" t="s">
        <v>5</v>
      </c>
    </row>
    <row r="534" spans="1:9" x14ac:dyDescent="0.3">
      <c r="A534" s="9" t="s">
        <v>6</v>
      </c>
      <c r="B534" s="12"/>
      <c r="C534" s="13"/>
      <c r="D534" s="13"/>
      <c r="E534" s="13"/>
      <c r="F534" s="10">
        <v>0</v>
      </c>
      <c r="G534" s="9" t="s">
        <v>7</v>
      </c>
      <c r="H534" s="9"/>
      <c r="I534" s="9" t="s">
        <v>10</v>
      </c>
    </row>
    <row r="535" spans="1:9" x14ac:dyDescent="0.3">
      <c r="A535" s="9" t="s">
        <v>8</v>
      </c>
      <c r="B535" s="30"/>
      <c r="C535" s="20"/>
      <c r="D535" s="20"/>
      <c r="E535" s="20"/>
      <c r="F535" s="10">
        <v>0</v>
      </c>
      <c r="G535" s="22"/>
      <c r="H535" s="22"/>
      <c r="I535" s="22" t="s">
        <v>10</v>
      </c>
    </row>
    <row r="536" spans="1:9" x14ac:dyDescent="0.3">
      <c r="A536" s="9" t="s">
        <v>9</v>
      </c>
      <c r="B536" s="12"/>
      <c r="C536" s="13"/>
      <c r="D536" s="13"/>
      <c r="E536" s="13"/>
      <c r="F536" s="17">
        <v>0</v>
      </c>
      <c r="G536" s="18"/>
      <c r="H536" s="18"/>
      <c r="I536" s="18" t="s">
        <v>10</v>
      </c>
    </row>
    <row r="537" spans="1:9" x14ac:dyDescent="0.3">
      <c r="A537" s="9" t="s">
        <v>11</v>
      </c>
      <c r="B537" s="30"/>
      <c r="C537" s="16"/>
      <c r="D537" s="16"/>
      <c r="E537" s="16"/>
      <c r="F537" s="17">
        <v>0</v>
      </c>
      <c r="G537" s="18"/>
      <c r="H537" s="18"/>
      <c r="I537" s="18" t="s">
        <v>10</v>
      </c>
    </row>
    <row r="538" spans="1:9" ht="15" customHeight="1" x14ac:dyDescent="0.3">
      <c r="A538" s="9" t="s">
        <v>12</v>
      </c>
      <c r="B538" s="12"/>
      <c r="C538" s="13"/>
      <c r="D538" s="13"/>
      <c r="E538" s="13"/>
      <c r="F538" s="10">
        <v>0</v>
      </c>
      <c r="G538" s="79" t="s">
        <v>93</v>
      </c>
      <c r="H538" s="80"/>
      <c r="I538" s="81"/>
    </row>
    <row r="539" spans="1:9" x14ac:dyDescent="0.3">
      <c r="A539" s="12" t="s">
        <v>13</v>
      </c>
      <c r="B539" s="34"/>
      <c r="C539" s="16"/>
      <c r="D539" s="16"/>
      <c r="E539" s="16"/>
      <c r="F539" s="10">
        <v>0</v>
      </c>
      <c r="G539" s="79"/>
      <c r="H539" s="80"/>
      <c r="I539" s="81"/>
    </row>
    <row r="540" spans="1:9" x14ac:dyDescent="0.3">
      <c r="A540" s="14" t="s">
        <v>14</v>
      </c>
      <c r="B540" s="84"/>
      <c r="C540" s="85"/>
      <c r="D540" s="85"/>
      <c r="E540" s="86"/>
      <c r="F540" s="10">
        <v>0</v>
      </c>
      <c r="G540" s="79"/>
      <c r="H540" s="80"/>
      <c r="I540" s="81"/>
    </row>
    <row r="541" spans="1:9" ht="13.5" customHeight="1" x14ac:dyDescent="0.3">
      <c r="A541" s="12" t="s">
        <v>15</v>
      </c>
      <c r="B541" s="35"/>
      <c r="C541" s="25"/>
      <c r="D541" s="25"/>
      <c r="E541" s="26"/>
      <c r="F541" s="24">
        <v>0</v>
      </c>
      <c r="G541" s="80"/>
      <c r="H541" s="80"/>
      <c r="I541" s="81"/>
    </row>
    <row r="542" spans="1:9" ht="13.5" customHeight="1" x14ac:dyDescent="0.3">
      <c r="A542" s="12" t="s">
        <v>16</v>
      </c>
      <c r="B542" s="35"/>
      <c r="C542" s="25"/>
      <c r="D542" s="25"/>
      <c r="E542" s="26"/>
      <c r="F542" s="24">
        <v>0</v>
      </c>
      <c r="G542" s="80"/>
      <c r="H542" s="80"/>
      <c r="I542" s="81"/>
    </row>
    <row r="543" spans="1:9" ht="13.5" customHeight="1" x14ac:dyDescent="0.3">
      <c r="A543" s="12" t="s">
        <v>17</v>
      </c>
      <c r="B543" s="39" t="s">
        <v>18</v>
      </c>
      <c r="C543" s="56">
        <v>0</v>
      </c>
      <c r="D543" s="56"/>
      <c r="E543" s="56" t="s">
        <v>19</v>
      </c>
      <c r="F543" s="45">
        <v>0</v>
      </c>
      <c r="G543" s="80"/>
      <c r="H543" s="80"/>
      <c r="I543" s="81"/>
    </row>
    <row r="544" spans="1:9" ht="13.5" customHeight="1" x14ac:dyDescent="0.3">
      <c r="A544" s="12" t="s">
        <v>20</v>
      </c>
      <c r="B544" s="35"/>
      <c r="C544" s="25"/>
      <c r="D544" s="25"/>
      <c r="E544" s="26"/>
      <c r="F544" s="45">
        <f>SUM(F546,F547)</f>
        <v>0</v>
      </c>
      <c r="G544" s="80"/>
      <c r="H544" s="80"/>
      <c r="I544" s="81"/>
    </row>
    <row r="545" spans="1:9" ht="13.5" customHeight="1" x14ac:dyDescent="0.3">
      <c r="A545" s="12" t="s">
        <v>21</v>
      </c>
      <c r="B545" s="35"/>
      <c r="C545" s="25"/>
      <c r="D545" s="25"/>
      <c r="E545" s="26"/>
      <c r="F545" s="19">
        <v>183</v>
      </c>
      <c r="G545" s="80"/>
      <c r="H545" s="80"/>
      <c r="I545" s="81"/>
    </row>
    <row r="546" spans="1:9" ht="13.5" customHeight="1" x14ac:dyDescent="0.3">
      <c r="A546" s="18" t="s">
        <v>22</v>
      </c>
      <c r="B546" s="42"/>
      <c r="C546" s="43"/>
      <c r="D546" s="43"/>
      <c r="E546" s="44"/>
      <c r="F546" s="19">
        <v>0</v>
      </c>
      <c r="G546" s="80"/>
      <c r="H546" s="80"/>
      <c r="I546" s="81"/>
    </row>
    <row r="547" spans="1:9" ht="13.5" customHeight="1" x14ac:dyDescent="0.3">
      <c r="A547" s="18" t="s">
        <v>23</v>
      </c>
      <c r="B547" s="42"/>
      <c r="C547" s="43"/>
      <c r="D547" s="43"/>
      <c r="E547" s="44"/>
      <c r="F547" s="19">
        <v>0</v>
      </c>
      <c r="G547" s="80"/>
      <c r="H547" s="80"/>
      <c r="I547" s="81"/>
    </row>
    <row r="548" spans="1:9" ht="13.5" customHeight="1" x14ac:dyDescent="0.3">
      <c r="A548" s="18" t="s">
        <v>24</v>
      </c>
      <c r="B548" s="42"/>
      <c r="C548" s="43"/>
      <c r="D548" s="43"/>
      <c r="E548" s="44" t="s">
        <v>10</v>
      </c>
      <c r="F548" s="19">
        <v>0</v>
      </c>
      <c r="G548" s="80"/>
      <c r="H548" s="80"/>
      <c r="I548" s="81"/>
    </row>
    <row r="549" spans="1:9" ht="12" customHeight="1" x14ac:dyDescent="0.3">
      <c r="A549" s="50" t="s">
        <v>25</v>
      </c>
      <c r="B549" s="50"/>
      <c r="C549" s="55"/>
      <c r="D549" s="55"/>
      <c r="E549" s="51"/>
      <c r="F549" s="51">
        <v>0</v>
      </c>
      <c r="G549" s="80"/>
      <c r="H549" s="80"/>
      <c r="I549" s="81"/>
    </row>
    <row r="550" spans="1:9" ht="12" customHeight="1" x14ac:dyDescent="0.3">
      <c r="A550" s="50" t="s">
        <v>26</v>
      </c>
      <c r="B550" s="52"/>
      <c r="C550" s="53"/>
      <c r="D550" s="53"/>
      <c r="E550" s="54"/>
      <c r="F550" s="51">
        <v>0</v>
      </c>
      <c r="G550" s="80"/>
      <c r="H550" s="80"/>
      <c r="I550" s="81"/>
    </row>
    <row r="551" spans="1:9" ht="12" customHeight="1" x14ac:dyDescent="0.3">
      <c r="A551" s="50" t="s">
        <v>27</v>
      </c>
      <c r="B551"/>
      <c r="E551" s="54"/>
      <c r="F551" s="51">
        <v>7649</v>
      </c>
      <c r="G551" s="80"/>
      <c r="H551" s="80"/>
      <c r="I551" s="81"/>
    </row>
    <row r="552" spans="1:9" ht="13.5" customHeight="1" x14ac:dyDescent="0.3">
      <c r="A552" s="18" t="s">
        <v>28</v>
      </c>
      <c r="B552"/>
      <c r="E552" s="54">
        <v>0</v>
      </c>
      <c r="F552" s="18">
        <v>0</v>
      </c>
      <c r="G552" s="80"/>
      <c r="H552" s="80"/>
      <c r="I552" s="81"/>
    </row>
    <row r="553" spans="1:9" x14ac:dyDescent="0.3">
      <c r="A553" s="12" t="s">
        <v>29</v>
      </c>
      <c r="B553" s="36"/>
      <c r="C553" s="13">
        <v>143</v>
      </c>
      <c r="D553" s="13">
        <v>257</v>
      </c>
      <c r="E553" s="18"/>
      <c r="F553" s="15">
        <f>SUM(D553,E553,F534:F540,F542,C543,F543,F545,F548:F552,C553,E548,E552)</f>
        <v>8232</v>
      </c>
      <c r="G553" s="82"/>
      <c r="H553" s="82"/>
      <c r="I553" s="83"/>
    </row>
    <row r="554" spans="1:9" x14ac:dyDescent="0.3">
      <c r="A554" s="9" t="s">
        <v>2</v>
      </c>
      <c r="B554" s="76">
        <v>46049</v>
      </c>
      <c r="C554" s="77"/>
      <c r="D554" s="77"/>
      <c r="E554" s="78"/>
      <c r="F554" s="9" t="s">
        <v>3</v>
      </c>
      <c r="G554" s="11" t="s">
        <v>4</v>
      </c>
      <c r="H554" s="9">
        <v>1</v>
      </c>
      <c r="I554" s="9" t="s">
        <v>5</v>
      </c>
    </row>
    <row r="555" spans="1:9" x14ac:dyDescent="0.3">
      <c r="A555" s="9" t="s">
        <v>6</v>
      </c>
      <c r="B555" s="12"/>
      <c r="C555" s="13"/>
      <c r="D555" s="13"/>
      <c r="E555" s="13"/>
      <c r="F555" s="10">
        <v>0</v>
      </c>
      <c r="G555" s="9" t="s">
        <v>7</v>
      </c>
      <c r="H555" s="58" t="s">
        <v>10</v>
      </c>
      <c r="I555" s="58" t="s">
        <v>10</v>
      </c>
    </row>
    <row r="556" spans="1:9" x14ac:dyDescent="0.3">
      <c r="A556" s="9" t="s">
        <v>8</v>
      </c>
      <c r="B556" s="30"/>
      <c r="C556" s="20"/>
      <c r="D556" s="20"/>
      <c r="E556" s="20"/>
      <c r="F556" s="10">
        <v>0</v>
      </c>
      <c r="G556" s="22"/>
      <c r="H556" s="22" t="s">
        <v>10</v>
      </c>
      <c r="I556" s="22" t="s">
        <v>10</v>
      </c>
    </row>
    <row r="557" spans="1:9" x14ac:dyDescent="0.3">
      <c r="A557" s="9" t="s">
        <v>9</v>
      </c>
      <c r="B557" s="12"/>
      <c r="C557" s="13"/>
      <c r="D557" s="13"/>
      <c r="E557" s="13"/>
      <c r="F557" s="17">
        <v>0</v>
      </c>
      <c r="G557" s="18"/>
      <c r="H557" s="18"/>
      <c r="I557" s="18" t="s">
        <v>10</v>
      </c>
    </row>
    <row r="558" spans="1:9" x14ac:dyDescent="0.3">
      <c r="A558" s="9" t="s">
        <v>11</v>
      </c>
      <c r="B558" s="30"/>
      <c r="C558" s="16"/>
      <c r="D558" s="16"/>
      <c r="E558" s="16"/>
      <c r="F558" s="17">
        <v>0</v>
      </c>
      <c r="G558" s="18"/>
      <c r="H558" s="18"/>
      <c r="I558" s="18" t="s">
        <v>10</v>
      </c>
    </row>
    <row r="559" spans="1:9" ht="15" customHeight="1" x14ac:dyDescent="0.3">
      <c r="A559" s="9" t="s">
        <v>12</v>
      </c>
      <c r="B559" s="12"/>
      <c r="C559" s="13"/>
      <c r="D559" s="13"/>
      <c r="E559" s="13"/>
      <c r="F559" s="10">
        <v>0</v>
      </c>
      <c r="G559" s="79" t="s">
        <v>94</v>
      </c>
      <c r="H559" s="80"/>
      <c r="I559" s="81"/>
    </row>
    <row r="560" spans="1:9" x14ac:dyDescent="0.3">
      <c r="A560" s="12" t="s">
        <v>13</v>
      </c>
      <c r="B560" s="34"/>
      <c r="C560" s="16"/>
      <c r="D560" s="16"/>
      <c r="E560" s="16"/>
      <c r="F560" s="10">
        <v>1</v>
      </c>
      <c r="G560" s="79"/>
      <c r="H560" s="80"/>
      <c r="I560" s="81"/>
    </row>
    <row r="561" spans="1:10" ht="16.5" customHeight="1" x14ac:dyDescent="0.3">
      <c r="A561" s="14" t="s">
        <v>14</v>
      </c>
      <c r="B561" s="84"/>
      <c r="C561" s="85"/>
      <c r="D561" s="85"/>
      <c r="E561" s="86"/>
      <c r="F561" s="10">
        <v>0</v>
      </c>
      <c r="G561" s="79"/>
      <c r="H561" s="80"/>
      <c r="I561" s="81"/>
    </row>
    <row r="562" spans="1:10" ht="13.5" customHeight="1" x14ac:dyDescent="0.3">
      <c r="A562" s="12" t="s">
        <v>15</v>
      </c>
      <c r="B562" s="35"/>
      <c r="C562" s="25"/>
      <c r="D562" s="25"/>
      <c r="E562" s="26"/>
      <c r="F562" s="24">
        <v>0</v>
      </c>
      <c r="G562" s="80"/>
      <c r="H562" s="80"/>
      <c r="I562" s="81"/>
    </row>
    <row r="563" spans="1:10" ht="13.5" customHeight="1" x14ac:dyDescent="0.3">
      <c r="A563" s="12" t="s">
        <v>16</v>
      </c>
      <c r="B563" s="35"/>
      <c r="C563" s="25"/>
      <c r="D563" s="25"/>
      <c r="E563" s="26"/>
      <c r="F563" s="24">
        <v>0</v>
      </c>
      <c r="G563" s="80"/>
      <c r="H563" s="80"/>
      <c r="I563" s="81"/>
    </row>
    <row r="564" spans="1:10" ht="13.5" customHeight="1" x14ac:dyDescent="0.3">
      <c r="A564" s="12" t="s">
        <v>17</v>
      </c>
      <c r="B564" s="39" t="s">
        <v>18</v>
      </c>
      <c r="C564" s="56"/>
      <c r="D564" s="56"/>
      <c r="E564" s="56" t="s">
        <v>19</v>
      </c>
      <c r="F564" s="45">
        <v>0</v>
      </c>
      <c r="G564" s="80"/>
      <c r="H564" s="80"/>
      <c r="I564" s="81"/>
    </row>
    <row r="565" spans="1:10" ht="13.5" customHeight="1" x14ac:dyDescent="0.3">
      <c r="A565" s="12" t="s">
        <v>20</v>
      </c>
      <c r="B565" s="35"/>
      <c r="C565" s="25"/>
      <c r="D565" s="25"/>
      <c r="E565" s="26"/>
      <c r="F565" s="45">
        <f>SUM(F567,F568)</f>
        <v>1</v>
      </c>
      <c r="G565" s="80"/>
      <c r="H565" s="80"/>
      <c r="I565" s="81"/>
    </row>
    <row r="566" spans="1:10" ht="13.5" customHeight="1" x14ac:dyDescent="0.3">
      <c r="A566" s="12" t="s">
        <v>21</v>
      </c>
      <c r="B566" s="35"/>
      <c r="C566" s="25"/>
      <c r="D566" s="25"/>
      <c r="E566" s="26"/>
      <c r="F566" s="19">
        <v>192</v>
      </c>
      <c r="G566" s="80"/>
      <c r="H566" s="80"/>
      <c r="I566" s="81"/>
    </row>
    <row r="567" spans="1:10" ht="13.5" customHeight="1" x14ac:dyDescent="0.3">
      <c r="A567" s="18" t="s">
        <v>22</v>
      </c>
      <c r="B567" s="42"/>
      <c r="C567" s="43"/>
      <c r="D567" s="43"/>
      <c r="E567" s="44"/>
      <c r="F567" s="19">
        <v>0</v>
      </c>
      <c r="G567" s="80"/>
      <c r="H567" s="80"/>
      <c r="I567" s="81"/>
    </row>
    <row r="568" spans="1:10" ht="13.5" customHeight="1" x14ac:dyDescent="0.3">
      <c r="A568" s="18" t="s">
        <v>23</v>
      </c>
      <c r="B568" s="42"/>
      <c r="C568" s="43"/>
      <c r="D568" s="43"/>
      <c r="E568" s="44"/>
      <c r="F568" s="19">
        <v>1</v>
      </c>
      <c r="G568" s="80"/>
      <c r="H568" s="80"/>
      <c r="I568" s="81"/>
    </row>
    <row r="569" spans="1:10" ht="13.5" customHeight="1" x14ac:dyDescent="0.3">
      <c r="A569" s="18" t="s">
        <v>24</v>
      </c>
      <c r="B569" s="42"/>
      <c r="C569" s="43"/>
      <c r="D569" s="43"/>
      <c r="E569" s="44">
        <v>0</v>
      </c>
      <c r="F569" s="19">
        <v>0</v>
      </c>
      <c r="G569" s="80"/>
      <c r="H569" s="80"/>
      <c r="I569" s="81"/>
      <c r="J569" s="73"/>
    </row>
    <row r="570" spans="1:10" ht="12" customHeight="1" x14ac:dyDescent="0.3">
      <c r="A570" s="50" t="s">
        <v>25</v>
      </c>
      <c r="B570" s="50"/>
      <c r="C570" s="55"/>
      <c r="D570" s="55"/>
      <c r="E570" s="51"/>
      <c r="F570" s="51">
        <v>0</v>
      </c>
      <c r="G570" s="80"/>
      <c r="H570" s="80"/>
      <c r="I570" s="81"/>
    </row>
    <row r="571" spans="1:10" ht="12" customHeight="1" x14ac:dyDescent="0.3">
      <c r="A571" s="50" t="s">
        <v>26</v>
      </c>
      <c r="B571" s="52"/>
      <c r="C571" s="53"/>
      <c r="D571" s="53"/>
      <c r="E571" s="54"/>
      <c r="F571" s="51">
        <v>0</v>
      </c>
      <c r="G571" s="80"/>
      <c r="H571" s="80"/>
      <c r="I571" s="81"/>
    </row>
    <row r="572" spans="1:10" ht="12" customHeight="1" x14ac:dyDescent="0.3">
      <c r="A572" s="50" t="s">
        <v>27</v>
      </c>
      <c r="B572"/>
      <c r="E572" s="54"/>
      <c r="F572" s="51">
        <v>7337</v>
      </c>
      <c r="G572" s="80"/>
      <c r="H572" s="80"/>
      <c r="I572" s="81"/>
    </row>
    <row r="573" spans="1:10" ht="13.5" customHeight="1" x14ac:dyDescent="0.3">
      <c r="A573" s="18" t="s">
        <v>28</v>
      </c>
      <c r="B573"/>
      <c r="E573" s="54">
        <v>0</v>
      </c>
      <c r="F573" s="18">
        <v>1</v>
      </c>
      <c r="G573" s="80"/>
      <c r="H573" s="80"/>
      <c r="I573" s="81"/>
    </row>
    <row r="574" spans="1:10" x14ac:dyDescent="0.3">
      <c r="A574" s="12" t="s">
        <v>29</v>
      </c>
      <c r="B574" s="36"/>
      <c r="C574" s="13">
        <v>346</v>
      </c>
      <c r="D574" s="13">
        <v>423</v>
      </c>
      <c r="E574" s="18"/>
      <c r="F574" s="23">
        <f>SUM(F555:F573,E574,D574,C574,E569,C564,E573)</f>
        <v>8302</v>
      </c>
      <c r="G574" s="82"/>
      <c r="H574" s="82"/>
      <c r="I574" s="83"/>
    </row>
    <row r="575" spans="1:10" x14ac:dyDescent="0.3">
      <c r="A575" s="9" t="s">
        <v>2</v>
      </c>
      <c r="B575" s="87">
        <v>45716</v>
      </c>
      <c r="C575" s="78"/>
      <c r="D575" s="78"/>
      <c r="E575" s="88"/>
      <c r="F575" s="9" t="s">
        <v>10</v>
      </c>
      <c r="G575" s="11" t="s">
        <v>4</v>
      </c>
      <c r="H575" s="9">
        <v>1</v>
      </c>
      <c r="I575" s="9" t="s">
        <v>59</v>
      </c>
    </row>
    <row r="576" spans="1:10" x14ac:dyDescent="0.3">
      <c r="A576" s="9" t="s">
        <v>6</v>
      </c>
      <c r="B576" s="12"/>
      <c r="C576" s="13"/>
      <c r="D576" s="13"/>
      <c r="E576" s="13"/>
      <c r="F576" s="10">
        <v>0</v>
      </c>
      <c r="G576" s="9" t="s">
        <v>7</v>
      </c>
      <c r="H576" s="58"/>
      <c r="I576" s="9"/>
    </row>
    <row r="577" spans="1:9" x14ac:dyDescent="0.3">
      <c r="A577" s="9" t="s">
        <v>8</v>
      </c>
      <c r="B577" s="30"/>
      <c r="C577" s="20"/>
      <c r="D577" s="20"/>
      <c r="E577" s="20"/>
      <c r="F577" s="10">
        <v>0</v>
      </c>
      <c r="G577" s="22"/>
      <c r="H577" s="22"/>
      <c r="I577" s="22" t="s">
        <v>10</v>
      </c>
    </row>
    <row r="578" spans="1:9" x14ac:dyDescent="0.3">
      <c r="A578" s="9" t="s">
        <v>9</v>
      </c>
      <c r="B578" s="12"/>
      <c r="C578" s="13"/>
      <c r="D578" s="13"/>
      <c r="E578" s="13"/>
      <c r="F578" s="17">
        <v>0</v>
      </c>
      <c r="G578" s="18"/>
      <c r="H578" s="18"/>
      <c r="I578" s="18" t="s">
        <v>10</v>
      </c>
    </row>
    <row r="579" spans="1:9" x14ac:dyDescent="0.3">
      <c r="A579" s="9" t="s">
        <v>11</v>
      </c>
      <c r="B579" s="30"/>
      <c r="C579" s="16"/>
      <c r="D579" s="16"/>
      <c r="E579" s="16"/>
      <c r="F579" s="17">
        <v>0</v>
      </c>
      <c r="G579" s="18"/>
      <c r="H579" s="18"/>
      <c r="I579" s="18" t="s">
        <v>10</v>
      </c>
    </row>
    <row r="580" spans="1:9" ht="15" customHeight="1" x14ac:dyDescent="0.3">
      <c r="A580" s="9" t="s">
        <v>12</v>
      </c>
      <c r="B580" s="12"/>
      <c r="C580" s="13"/>
      <c r="D580" s="13"/>
      <c r="E580" s="13"/>
      <c r="F580" s="10">
        <v>0</v>
      </c>
      <c r="G580" s="79" t="s">
        <v>95</v>
      </c>
      <c r="H580" s="80"/>
      <c r="I580" s="81"/>
    </row>
    <row r="581" spans="1:9" x14ac:dyDescent="0.3">
      <c r="A581" s="12" t="s">
        <v>13</v>
      </c>
      <c r="B581" s="34"/>
      <c r="C581" s="16"/>
      <c r="D581" s="16"/>
      <c r="E581" s="16"/>
      <c r="F581" s="10">
        <v>0</v>
      </c>
      <c r="G581" s="79"/>
      <c r="H581" s="80"/>
      <c r="I581" s="81"/>
    </row>
    <row r="582" spans="1:9" x14ac:dyDescent="0.3">
      <c r="A582" s="14" t="s">
        <v>14</v>
      </c>
      <c r="B582" s="84"/>
      <c r="C582" s="85"/>
      <c r="D582" s="85"/>
      <c r="E582" s="86"/>
      <c r="F582" s="10">
        <v>0</v>
      </c>
      <c r="G582" s="79"/>
      <c r="H582" s="80"/>
      <c r="I582" s="81"/>
    </row>
    <row r="583" spans="1:9" ht="13.5" customHeight="1" x14ac:dyDescent="0.3">
      <c r="A583" s="12" t="s">
        <v>15</v>
      </c>
      <c r="B583" s="35"/>
      <c r="C583" s="25"/>
      <c r="D583" s="25"/>
      <c r="E583" s="26"/>
      <c r="F583" s="24">
        <v>0</v>
      </c>
      <c r="G583" s="80"/>
      <c r="H583" s="80"/>
      <c r="I583" s="81"/>
    </row>
    <row r="584" spans="1:9" ht="13.5" customHeight="1" x14ac:dyDescent="0.3">
      <c r="A584" s="12" t="s">
        <v>16</v>
      </c>
      <c r="B584" s="35"/>
      <c r="C584" s="25"/>
      <c r="D584" s="25"/>
      <c r="E584" s="26"/>
      <c r="F584" s="24">
        <v>0</v>
      </c>
      <c r="G584" s="80"/>
      <c r="H584" s="80"/>
      <c r="I584" s="81"/>
    </row>
    <row r="585" spans="1:9" ht="13.5" customHeight="1" x14ac:dyDescent="0.3">
      <c r="A585" s="12" t="s">
        <v>17</v>
      </c>
      <c r="B585" s="39" t="s">
        <v>18</v>
      </c>
      <c r="C585" s="56">
        <v>0</v>
      </c>
      <c r="D585" s="56"/>
      <c r="E585" s="56" t="s">
        <v>19</v>
      </c>
      <c r="F585" s="45">
        <v>0</v>
      </c>
      <c r="G585" s="80"/>
      <c r="H585" s="80"/>
      <c r="I585" s="81"/>
    </row>
    <row r="586" spans="1:9" ht="13.5" customHeight="1" x14ac:dyDescent="0.3">
      <c r="A586" s="12" t="s">
        <v>20</v>
      </c>
      <c r="B586" s="35"/>
      <c r="C586" s="25"/>
      <c r="D586" s="25"/>
      <c r="E586" s="26"/>
      <c r="F586" s="45">
        <v>0</v>
      </c>
      <c r="G586" s="80"/>
      <c r="H586" s="80"/>
      <c r="I586" s="81"/>
    </row>
    <row r="587" spans="1:9" ht="13.5" customHeight="1" x14ac:dyDescent="0.3">
      <c r="A587" s="12" t="s">
        <v>21</v>
      </c>
      <c r="B587" s="35"/>
      <c r="C587" s="25"/>
      <c r="D587" s="25"/>
      <c r="E587" s="26"/>
      <c r="F587" s="19">
        <v>164</v>
      </c>
      <c r="G587" s="80"/>
      <c r="H587" s="80"/>
      <c r="I587" s="81"/>
    </row>
    <row r="588" spans="1:9" ht="13.5" customHeight="1" x14ac:dyDescent="0.3">
      <c r="A588" s="18" t="s">
        <v>22</v>
      </c>
      <c r="B588" s="42"/>
      <c r="C588" s="43"/>
      <c r="D588" s="43"/>
      <c r="E588" s="44"/>
      <c r="F588" s="19">
        <v>0</v>
      </c>
      <c r="G588" s="80"/>
      <c r="H588" s="80"/>
      <c r="I588" s="81"/>
    </row>
    <row r="589" spans="1:9" ht="13.5" customHeight="1" x14ac:dyDescent="0.3">
      <c r="A589" s="18" t="s">
        <v>23</v>
      </c>
      <c r="B589" s="42"/>
      <c r="C589" s="43"/>
      <c r="D589" s="43"/>
      <c r="E589" s="44"/>
      <c r="F589" s="19">
        <v>0</v>
      </c>
      <c r="G589" s="80"/>
      <c r="H589" s="80"/>
      <c r="I589" s="81"/>
    </row>
    <row r="590" spans="1:9" ht="13.5" customHeight="1" x14ac:dyDescent="0.3">
      <c r="A590" s="18" t="s">
        <v>24</v>
      </c>
      <c r="B590" s="42"/>
      <c r="C590" s="43"/>
      <c r="D590" s="43"/>
      <c r="E590" s="44">
        <v>0</v>
      </c>
      <c r="F590" s="19">
        <v>0</v>
      </c>
      <c r="G590" s="80"/>
      <c r="H590" s="80"/>
      <c r="I590" s="81"/>
    </row>
    <row r="591" spans="1:9" ht="12" customHeight="1" x14ac:dyDescent="0.3">
      <c r="A591" s="50" t="s">
        <v>25</v>
      </c>
      <c r="B591" s="50"/>
      <c r="C591" s="55"/>
      <c r="D591" s="55"/>
      <c r="E591" s="51"/>
      <c r="F591" s="51">
        <v>0</v>
      </c>
      <c r="G591" s="80"/>
      <c r="H591" s="80"/>
      <c r="I591" s="81"/>
    </row>
    <row r="592" spans="1:9" ht="12" customHeight="1" x14ac:dyDescent="0.3">
      <c r="A592" s="50" t="s">
        <v>26</v>
      </c>
      <c r="B592" s="52"/>
      <c r="C592" s="53"/>
      <c r="D592" s="53"/>
      <c r="E592" s="54"/>
      <c r="F592" s="51">
        <v>0</v>
      </c>
      <c r="G592" s="80"/>
      <c r="H592" s="80"/>
      <c r="I592" s="81"/>
    </row>
    <row r="593" spans="1:9" ht="12" customHeight="1" x14ac:dyDescent="0.3">
      <c r="A593" s="50" t="s">
        <v>27</v>
      </c>
      <c r="B593"/>
      <c r="E593" s="54"/>
      <c r="F593" s="51">
        <v>7891</v>
      </c>
      <c r="G593" s="80"/>
      <c r="H593" s="80"/>
      <c r="I593" s="81"/>
    </row>
    <row r="594" spans="1:9" ht="13.5" customHeight="1" x14ac:dyDescent="0.3">
      <c r="A594" s="18" t="s">
        <v>28</v>
      </c>
      <c r="B594"/>
      <c r="E594" s="54">
        <v>0</v>
      </c>
      <c r="F594" s="18">
        <v>0</v>
      </c>
      <c r="G594" s="80"/>
      <c r="H594" s="80"/>
      <c r="I594" s="81"/>
    </row>
    <row r="595" spans="1:9" x14ac:dyDescent="0.3">
      <c r="A595" s="12" t="s">
        <v>29</v>
      </c>
      <c r="B595" s="36"/>
      <c r="C595" s="13">
        <v>312</v>
      </c>
      <c r="D595" s="13">
        <v>159</v>
      </c>
      <c r="E595" s="18">
        <v>251</v>
      </c>
      <c r="F595" s="15">
        <f>SUM(F576:F585,F587:F594,E594,C595:E595,C585)</f>
        <v>8777</v>
      </c>
      <c r="G595" s="82"/>
      <c r="H595" s="82"/>
      <c r="I595" s="83"/>
    </row>
    <row r="596" spans="1:9" x14ac:dyDescent="0.3">
      <c r="A596" s="9" t="s">
        <v>2</v>
      </c>
      <c r="B596" s="76">
        <v>46051</v>
      </c>
      <c r="C596" s="77"/>
      <c r="D596" s="77"/>
      <c r="E596" s="78"/>
      <c r="F596" s="9"/>
      <c r="G596" s="11" t="s">
        <v>4</v>
      </c>
      <c r="H596" s="9">
        <v>1</v>
      </c>
      <c r="I596" s="9" t="s">
        <v>5</v>
      </c>
    </row>
    <row r="597" spans="1:9" x14ac:dyDescent="0.3">
      <c r="A597" s="9" t="s">
        <v>6</v>
      </c>
      <c r="B597" s="12"/>
      <c r="C597" s="13"/>
      <c r="D597" s="13"/>
      <c r="E597" s="13"/>
      <c r="F597" s="10">
        <v>0</v>
      </c>
      <c r="G597" s="9" t="s">
        <v>7</v>
      </c>
      <c r="H597" s="58" t="s">
        <v>10</v>
      </c>
      <c r="I597" s="9" t="s">
        <v>10</v>
      </c>
    </row>
    <row r="598" spans="1:9" x14ac:dyDescent="0.3">
      <c r="A598" s="9" t="s">
        <v>8</v>
      </c>
      <c r="B598" s="30"/>
      <c r="C598" s="20"/>
      <c r="D598" s="20"/>
      <c r="E598" s="20"/>
      <c r="F598" s="10">
        <v>0</v>
      </c>
      <c r="G598" s="22"/>
      <c r="H598" s="22"/>
      <c r="I598" s="22" t="s">
        <v>10</v>
      </c>
    </row>
    <row r="599" spans="1:9" x14ac:dyDescent="0.3">
      <c r="A599" s="9" t="s">
        <v>9</v>
      </c>
      <c r="B599" s="12"/>
      <c r="C599" s="13"/>
      <c r="D599" s="13"/>
      <c r="E599" s="13"/>
      <c r="F599" s="17">
        <v>0</v>
      </c>
      <c r="G599" s="18"/>
      <c r="H599" s="18"/>
      <c r="I599" s="18"/>
    </row>
    <row r="600" spans="1:9" x14ac:dyDescent="0.3">
      <c r="A600" s="9" t="s">
        <v>11</v>
      </c>
      <c r="B600" s="30"/>
      <c r="C600" s="16"/>
      <c r="D600" s="16"/>
      <c r="E600" s="16"/>
      <c r="F600" s="17">
        <v>0</v>
      </c>
      <c r="G600" s="18"/>
      <c r="H600" s="18"/>
      <c r="I600" s="18"/>
    </row>
    <row r="601" spans="1:9" ht="15" customHeight="1" x14ac:dyDescent="0.3">
      <c r="A601" s="9" t="s">
        <v>12</v>
      </c>
      <c r="B601" s="12"/>
      <c r="C601" s="13"/>
      <c r="D601" s="13"/>
      <c r="E601" s="13"/>
      <c r="F601" s="10">
        <v>0</v>
      </c>
      <c r="G601" s="79" t="s">
        <v>65</v>
      </c>
      <c r="H601" s="80"/>
      <c r="I601" s="81"/>
    </row>
    <row r="602" spans="1:9" x14ac:dyDescent="0.3">
      <c r="A602" s="12" t="s">
        <v>13</v>
      </c>
      <c r="B602" s="34"/>
      <c r="C602" s="16"/>
      <c r="D602" s="16"/>
      <c r="E602" s="16"/>
      <c r="F602" s="10">
        <v>0</v>
      </c>
      <c r="G602" s="79"/>
      <c r="H602" s="80"/>
      <c r="I602" s="81"/>
    </row>
    <row r="603" spans="1:9" x14ac:dyDescent="0.3">
      <c r="A603" s="14" t="s">
        <v>14</v>
      </c>
      <c r="B603" s="84"/>
      <c r="C603" s="85"/>
      <c r="D603" s="85"/>
      <c r="E603" s="86"/>
      <c r="F603" s="10">
        <v>0</v>
      </c>
      <c r="G603" s="79"/>
      <c r="H603" s="80"/>
      <c r="I603" s="81"/>
    </row>
    <row r="604" spans="1:9" ht="13.5" customHeight="1" x14ac:dyDescent="0.3">
      <c r="A604" s="12" t="s">
        <v>15</v>
      </c>
      <c r="B604" s="35"/>
      <c r="C604" s="25"/>
      <c r="D604" s="25"/>
      <c r="E604" s="26"/>
      <c r="F604" s="24">
        <v>0</v>
      </c>
      <c r="G604" s="80"/>
      <c r="H604" s="80"/>
      <c r="I604" s="81"/>
    </row>
    <row r="605" spans="1:9" ht="13.5" customHeight="1" x14ac:dyDescent="0.3">
      <c r="A605" s="12" t="s">
        <v>16</v>
      </c>
      <c r="B605" s="35"/>
      <c r="C605" s="25"/>
      <c r="D605" s="25"/>
      <c r="E605" s="26"/>
      <c r="F605" s="24">
        <v>0</v>
      </c>
      <c r="G605" s="80"/>
      <c r="H605" s="80"/>
      <c r="I605" s="81"/>
    </row>
    <row r="606" spans="1:9" ht="13.5" customHeight="1" x14ac:dyDescent="0.3">
      <c r="A606" s="12" t="s">
        <v>17</v>
      </c>
      <c r="B606" s="39" t="s">
        <v>18</v>
      </c>
      <c r="C606" s="56">
        <v>0</v>
      </c>
      <c r="D606" s="56"/>
      <c r="E606" s="56" t="s">
        <v>19</v>
      </c>
      <c r="F606" s="45">
        <v>0</v>
      </c>
      <c r="G606" s="80"/>
      <c r="H606" s="80"/>
      <c r="I606" s="81"/>
    </row>
    <row r="607" spans="1:9" ht="13.5" customHeight="1" x14ac:dyDescent="0.3">
      <c r="A607" s="12" t="s">
        <v>20</v>
      </c>
      <c r="B607" s="35"/>
      <c r="C607" s="25"/>
      <c r="D607" s="25"/>
      <c r="E607" s="26"/>
      <c r="F607" s="45">
        <f>SUM(F609,F610)</f>
        <v>0</v>
      </c>
      <c r="G607" s="80"/>
      <c r="H607" s="80"/>
      <c r="I607" s="81"/>
    </row>
    <row r="608" spans="1:9" ht="13.5" customHeight="1" x14ac:dyDescent="0.3">
      <c r="A608" s="12" t="s">
        <v>21</v>
      </c>
      <c r="B608" s="35"/>
      <c r="C608" s="25"/>
      <c r="D608" s="25"/>
      <c r="E608" s="26"/>
      <c r="F608" s="19">
        <v>168</v>
      </c>
      <c r="G608" s="80"/>
      <c r="H608" s="80"/>
      <c r="I608" s="81"/>
    </row>
    <row r="609" spans="1:10" ht="13.5" customHeight="1" x14ac:dyDescent="0.3">
      <c r="A609" s="18" t="s">
        <v>22</v>
      </c>
      <c r="B609" s="42"/>
      <c r="C609" s="43"/>
      <c r="D609" s="43"/>
      <c r="E609" s="44"/>
      <c r="F609" s="19">
        <v>0</v>
      </c>
      <c r="G609" s="80"/>
      <c r="H609" s="80"/>
      <c r="I609" s="81"/>
    </row>
    <row r="610" spans="1:10" ht="13.5" customHeight="1" x14ac:dyDescent="0.3">
      <c r="A610" s="18" t="s">
        <v>23</v>
      </c>
      <c r="B610" s="42"/>
      <c r="C610" s="43"/>
      <c r="D610" s="43"/>
      <c r="E610" s="44"/>
      <c r="F610" s="19">
        <v>0</v>
      </c>
      <c r="G610" s="80"/>
      <c r="H610" s="80"/>
      <c r="I610" s="81"/>
      <c r="J610" s="73"/>
    </row>
    <row r="611" spans="1:10" ht="13.5" customHeight="1" x14ac:dyDescent="0.3">
      <c r="A611" s="18" t="s">
        <v>24</v>
      </c>
      <c r="B611" s="42"/>
      <c r="C611" s="43"/>
      <c r="D611" s="43"/>
      <c r="E611" s="44">
        <v>0</v>
      </c>
      <c r="F611" s="19">
        <v>0</v>
      </c>
      <c r="G611" s="80"/>
      <c r="H611" s="80"/>
      <c r="I611" s="81"/>
    </row>
    <row r="612" spans="1:10" ht="12" customHeight="1" x14ac:dyDescent="0.3">
      <c r="A612" s="50" t="s">
        <v>25</v>
      </c>
      <c r="B612" s="50"/>
      <c r="C612" s="55"/>
      <c r="D612" s="55"/>
      <c r="E612" s="51"/>
      <c r="F612" s="51">
        <v>0</v>
      </c>
      <c r="G612" s="80"/>
      <c r="H612" s="80"/>
      <c r="I612" s="81"/>
    </row>
    <row r="613" spans="1:10" ht="12" customHeight="1" x14ac:dyDescent="0.3">
      <c r="A613" s="50" t="s">
        <v>26</v>
      </c>
      <c r="B613" s="52"/>
      <c r="C613" s="53"/>
      <c r="D613" s="53"/>
      <c r="E613" s="54"/>
      <c r="F613" s="51">
        <v>0</v>
      </c>
      <c r="G613" s="80"/>
      <c r="H613" s="80"/>
      <c r="I613" s="81"/>
    </row>
    <row r="614" spans="1:10" ht="12" customHeight="1" x14ac:dyDescent="0.3">
      <c r="A614" s="50" t="s">
        <v>27</v>
      </c>
      <c r="B614"/>
      <c r="E614" s="54"/>
      <c r="F614" s="51">
        <v>7374</v>
      </c>
      <c r="G614" s="80"/>
      <c r="H614" s="80"/>
      <c r="I614" s="81"/>
    </row>
    <row r="615" spans="1:10" ht="13.5" customHeight="1" x14ac:dyDescent="0.3">
      <c r="A615" s="18" t="s">
        <v>28</v>
      </c>
      <c r="B615"/>
      <c r="E615" s="54">
        <v>0</v>
      </c>
      <c r="F615" s="18">
        <v>0</v>
      </c>
      <c r="G615" s="80"/>
      <c r="H615" s="80"/>
      <c r="I615" s="81"/>
    </row>
    <row r="616" spans="1:10" x14ac:dyDescent="0.3">
      <c r="A616" s="12" t="s">
        <v>29</v>
      </c>
      <c r="B616" s="36"/>
      <c r="C616" s="13">
        <v>219</v>
      </c>
      <c r="D616" s="13">
        <v>206</v>
      </c>
      <c r="E616" s="18"/>
      <c r="F616" s="15">
        <f>SUM(F597:F606,F608:F615,E615,C616:E616,C606)</f>
        <v>7967</v>
      </c>
      <c r="G616" s="82"/>
      <c r="H616" s="82"/>
      <c r="I616" s="83"/>
    </row>
    <row r="617" spans="1:10" x14ac:dyDescent="0.3">
      <c r="A617" s="9" t="s">
        <v>2</v>
      </c>
      <c r="B617" s="76">
        <v>46052</v>
      </c>
      <c r="C617" s="77"/>
      <c r="D617" s="77"/>
      <c r="E617" s="78"/>
      <c r="F617" s="10"/>
      <c r="G617" s="11" t="s">
        <v>4</v>
      </c>
      <c r="H617" s="9">
        <v>1</v>
      </c>
      <c r="I617" s="9" t="s">
        <v>5</v>
      </c>
    </row>
    <row r="618" spans="1:10" x14ac:dyDescent="0.3">
      <c r="A618" s="9" t="s">
        <v>6</v>
      </c>
      <c r="B618" s="12"/>
      <c r="C618" s="13"/>
      <c r="D618" s="13"/>
      <c r="E618" s="13"/>
      <c r="F618" s="10">
        <v>0</v>
      </c>
      <c r="G618" s="9" t="s">
        <v>7</v>
      </c>
      <c r="H618" s="58"/>
      <c r="I618" s="9"/>
    </row>
    <row r="619" spans="1:10" x14ac:dyDescent="0.3">
      <c r="A619" s="9" t="s">
        <v>8</v>
      </c>
      <c r="B619" s="30"/>
      <c r="C619" s="20"/>
      <c r="D619" s="20"/>
      <c r="E619" s="20"/>
      <c r="F619" s="10">
        <v>0</v>
      </c>
      <c r="G619" s="22"/>
      <c r="H619" s="22"/>
      <c r="I619" s="22"/>
    </row>
    <row r="620" spans="1:10" x14ac:dyDescent="0.3">
      <c r="A620" s="9" t="s">
        <v>9</v>
      </c>
      <c r="B620" s="12"/>
      <c r="C620" s="13"/>
      <c r="D620" s="13"/>
      <c r="E620" s="13"/>
      <c r="F620" s="17">
        <v>0</v>
      </c>
      <c r="G620" s="18"/>
      <c r="H620" s="18"/>
      <c r="I620" s="18"/>
    </row>
    <row r="621" spans="1:10" x14ac:dyDescent="0.3">
      <c r="A621" s="9" t="s">
        <v>11</v>
      </c>
      <c r="B621" s="30"/>
      <c r="C621" s="16"/>
      <c r="D621" s="16"/>
      <c r="E621" s="16"/>
      <c r="F621" s="17">
        <v>0</v>
      </c>
      <c r="G621" s="18"/>
      <c r="H621" s="18"/>
      <c r="I621" s="18"/>
    </row>
    <row r="622" spans="1:10" ht="15" customHeight="1" x14ac:dyDescent="0.3">
      <c r="A622" s="9" t="s">
        <v>12</v>
      </c>
      <c r="B622" s="12"/>
      <c r="C622" s="13"/>
      <c r="D622" s="13"/>
      <c r="E622" s="13"/>
      <c r="F622" s="10">
        <v>0</v>
      </c>
      <c r="G622" s="79" t="s">
        <v>66</v>
      </c>
      <c r="H622" s="80"/>
      <c r="I622" s="81"/>
    </row>
    <row r="623" spans="1:10" x14ac:dyDescent="0.3">
      <c r="A623" s="12" t="s">
        <v>13</v>
      </c>
      <c r="B623" s="34"/>
      <c r="C623" s="16"/>
      <c r="D623" s="16"/>
      <c r="E623" s="16"/>
      <c r="F623" s="10">
        <v>0</v>
      </c>
      <c r="G623" s="79"/>
      <c r="H623" s="80"/>
      <c r="I623" s="81"/>
    </row>
    <row r="624" spans="1:10" x14ac:dyDescent="0.3">
      <c r="A624" s="14" t="s">
        <v>14</v>
      </c>
      <c r="B624" s="84"/>
      <c r="C624" s="85"/>
      <c r="D624" s="85"/>
      <c r="E624" s="86"/>
      <c r="F624" s="10">
        <v>0</v>
      </c>
      <c r="G624" s="79"/>
      <c r="H624" s="80"/>
      <c r="I624" s="81"/>
    </row>
    <row r="625" spans="1:9" ht="13.5" customHeight="1" x14ac:dyDescent="0.3">
      <c r="A625" s="12" t="s">
        <v>15</v>
      </c>
      <c r="B625" s="35"/>
      <c r="C625" s="25"/>
      <c r="D625" s="25"/>
      <c r="E625" s="26"/>
      <c r="F625" s="24">
        <v>0</v>
      </c>
      <c r="G625" s="80"/>
      <c r="H625" s="80"/>
      <c r="I625" s="81"/>
    </row>
    <row r="626" spans="1:9" ht="13.5" customHeight="1" x14ac:dyDescent="0.3">
      <c r="A626" s="12" t="s">
        <v>17</v>
      </c>
      <c r="B626" s="39" t="s">
        <v>18</v>
      </c>
      <c r="C626" s="56"/>
      <c r="D626" s="56"/>
      <c r="E626" s="56" t="s">
        <v>19</v>
      </c>
      <c r="F626" s="24">
        <v>0</v>
      </c>
      <c r="G626" s="80"/>
      <c r="H626" s="80"/>
      <c r="I626" s="81"/>
    </row>
    <row r="627" spans="1:9" ht="13.5" customHeight="1" x14ac:dyDescent="0.3">
      <c r="A627" s="12" t="s">
        <v>16</v>
      </c>
      <c r="B627" s="35"/>
      <c r="C627" s="25"/>
      <c r="D627" s="25"/>
      <c r="E627" s="26"/>
      <c r="F627" s="45">
        <v>0</v>
      </c>
      <c r="G627" s="80"/>
      <c r="H627" s="80"/>
      <c r="I627" s="81"/>
    </row>
    <row r="628" spans="1:9" ht="13.5" customHeight="1" x14ac:dyDescent="0.3">
      <c r="A628" s="12" t="s">
        <v>20</v>
      </c>
      <c r="B628" s="35"/>
      <c r="C628" s="25"/>
      <c r="D628" s="25"/>
      <c r="E628" s="26"/>
      <c r="F628" s="45">
        <v>0</v>
      </c>
      <c r="G628" s="80"/>
      <c r="H628" s="80"/>
      <c r="I628" s="81"/>
    </row>
    <row r="629" spans="1:9" ht="13.5" customHeight="1" x14ac:dyDescent="0.3">
      <c r="A629" s="12" t="s">
        <v>21</v>
      </c>
      <c r="B629" s="35"/>
      <c r="C629" s="25"/>
      <c r="D629" s="25"/>
      <c r="E629" s="26"/>
      <c r="F629" s="19">
        <v>181</v>
      </c>
      <c r="G629" s="80"/>
      <c r="H629" s="80"/>
      <c r="I629" s="81"/>
    </row>
    <row r="630" spans="1:9" ht="13.5" customHeight="1" x14ac:dyDescent="0.3">
      <c r="A630" s="18" t="s">
        <v>22</v>
      </c>
      <c r="B630" s="42"/>
      <c r="C630" s="43"/>
      <c r="D630" s="43"/>
      <c r="E630" s="44"/>
      <c r="F630" s="19">
        <v>0</v>
      </c>
      <c r="G630" s="80"/>
      <c r="H630" s="80"/>
      <c r="I630" s="81"/>
    </row>
    <row r="631" spans="1:9" ht="13.5" customHeight="1" x14ac:dyDescent="0.3">
      <c r="A631" s="18" t="s">
        <v>23</v>
      </c>
      <c r="B631" s="42"/>
      <c r="C631" s="43"/>
      <c r="D631" s="43"/>
      <c r="E631" s="44"/>
      <c r="F631" s="19">
        <v>0</v>
      </c>
      <c r="G631" s="80"/>
      <c r="H631" s="80"/>
      <c r="I631" s="81"/>
    </row>
    <row r="632" spans="1:9" ht="13.5" customHeight="1" x14ac:dyDescent="0.3">
      <c r="A632" s="18" t="s">
        <v>24</v>
      </c>
      <c r="B632" s="42"/>
      <c r="C632" s="43"/>
      <c r="D632" s="43"/>
      <c r="E632" s="44">
        <v>0</v>
      </c>
      <c r="F632" s="19">
        <v>0</v>
      </c>
      <c r="G632" s="80"/>
      <c r="H632" s="80"/>
      <c r="I632" s="81"/>
    </row>
    <row r="633" spans="1:9" ht="12" customHeight="1" x14ac:dyDescent="0.3">
      <c r="A633" s="50" t="s">
        <v>25</v>
      </c>
      <c r="B633" s="50"/>
      <c r="C633" s="55"/>
      <c r="D633" s="55"/>
      <c r="E633" s="51"/>
      <c r="F633" s="51">
        <v>0</v>
      </c>
      <c r="G633" s="80"/>
      <c r="H633" s="80"/>
      <c r="I633" s="81"/>
    </row>
    <row r="634" spans="1:9" ht="12" customHeight="1" x14ac:dyDescent="0.3">
      <c r="A634" s="50" t="s">
        <v>26</v>
      </c>
      <c r="B634" s="52"/>
      <c r="C634" s="53"/>
      <c r="D634" s="53"/>
      <c r="E634" s="54"/>
      <c r="F634" s="51">
        <v>0</v>
      </c>
      <c r="G634" s="80"/>
      <c r="H634" s="80"/>
      <c r="I634" s="81"/>
    </row>
    <row r="635" spans="1:9" ht="12" customHeight="1" x14ac:dyDescent="0.3">
      <c r="A635" s="50" t="s">
        <v>27</v>
      </c>
      <c r="B635"/>
      <c r="E635" s="54"/>
      <c r="F635" s="51">
        <v>7423</v>
      </c>
      <c r="G635" s="80"/>
      <c r="H635" s="80"/>
      <c r="I635" s="81"/>
    </row>
    <row r="636" spans="1:9" ht="13.5" customHeight="1" x14ac:dyDescent="0.3">
      <c r="A636" s="18" t="s">
        <v>28</v>
      </c>
      <c r="B636"/>
      <c r="E636" s="54">
        <v>0</v>
      </c>
      <c r="F636" s="18">
        <v>0</v>
      </c>
      <c r="G636" s="80"/>
      <c r="H636" s="80"/>
      <c r="I636" s="81"/>
    </row>
    <row r="637" spans="1:9" x14ac:dyDescent="0.3">
      <c r="A637" s="12" t="s">
        <v>29</v>
      </c>
      <c r="B637" s="36"/>
      <c r="C637" s="13">
        <v>321</v>
      </c>
      <c r="D637" s="13">
        <v>257</v>
      </c>
      <c r="E637" s="18"/>
      <c r="F637" s="15">
        <f>SUM(D637,F618:F624,C626,F626,F627,F629,E637,F632:F636,C637,E632,E636)</f>
        <v>8182</v>
      </c>
      <c r="G637" s="82"/>
      <c r="H637" s="82"/>
      <c r="I637" s="83"/>
    </row>
    <row r="638" spans="1:9" x14ac:dyDescent="0.3">
      <c r="A638" s="9" t="s">
        <v>2</v>
      </c>
      <c r="B638" s="76">
        <v>46053</v>
      </c>
      <c r="C638" s="77"/>
      <c r="D638" s="77"/>
      <c r="E638" s="78"/>
      <c r="F638" s="9" t="s">
        <v>3</v>
      </c>
      <c r="G638" s="11" t="s">
        <v>4</v>
      </c>
      <c r="H638" s="9">
        <v>1</v>
      </c>
      <c r="I638" s="9" t="s">
        <v>62</v>
      </c>
    </row>
    <row r="639" spans="1:9" x14ac:dyDescent="0.3">
      <c r="A639" s="9" t="s">
        <v>6</v>
      </c>
      <c r="B639" s="12"/>
      <c r="C639" s="13"/>
      <c r="D639" s="13"/>
      <c r="E639" s="13"/>
      <c r="F639" s="10">
        <v>0</v>
      </c>
      <c r="G639" s="9" t="s">
        <v>7</v>
      </c>
      <c r="H639" s="9"/>
      <c r="I639" s="9"/>
    </row>
    <row r="640" spans="1:9" x14ac:dyDescent="0.3">
      <c r="A640" s="9" t="s">
        <v>8</v>
      </c>
      <c r="B640" s="30"/>
      <c r="C640" s="20"/>
      <c r="D640" s="20"/>
      <c r="E640" s="20"/>
      <c r="F640" s="10">
        <v>0</v>
      </c>
      <c r="G640" s="22"/>
      <c r="H640" s="22"/>
      <c r="I640" s="22" t="s">
        <v>10</v>
      </c>
    </row>
    <row r="641" spans="1:9" x14ac:dyDescent="0.3">
      <c r="A641" s="9" t="s">
        <v>9</v>
      </c>
      <c r="B641" s="12"/>
      <c r="C641" s="13"/>
      <c r="D641" s="13"/>
      <c r="E641" s="13"/>
      <c r="F641" s="17">
        <v>0</v>
      </c>
      <c r="G641" s="18"/>
      <c r="H641" s="18"/>
      <c r="I641" s="18"/>
    </row>
    <row r="642" spans="1:9" x14ac:dyDescent="0.3">
      <c r="A642" s="9" t="s">
        <v>11</v>
      </c>
      <c r="B642" s="30"/>
      <c r="C642" s="16"/>
      <c r="D642" s="16"/>
      <c r="E642" s="16"/>
      <c r="F642" s="17">
        <v>0</v>
      </c>
      <c r="G642" s="18"/>
      <c r="H642" s="18"/>
      <c r="I642" s="18"/>
    </row>
    <row r="643" spans="1:9" ht="15" customHeight="1" x14ac:dyDescent="0.3">
      <c r="A643" s="9" t="s">
        <v>12</v>
      </c>
      <c r="B643" s="12"/>
      <c r="C643" s="13"/>
      <c r="D643" s="13"/>
      <c r="E643" s="13"/>
      <c r="F643" s="10">
        <v>0</v>
      </c>
      <c r="G643" s="79" t="s">
        <v>67</v>
      </c>
      <c r="H643" s="80"/>
      <c r="I643" s="81"/>
    </row>
    <row r="644" spans="1:9" x14ac:dyDescent="0.3">
      <c r="A644" s="12" t="s">
        <v>13</v>
      </c>
      <c r="B644" s="34"/>
      <c r="C644" s="16"/>
      <c r="D644" s="16"/>
      <c r="E644" s="16"/>
      <c r="F644" s="10">
        <v>0</v>
      </c>
      <c r="G644" s="79"/>
      <c r="H644" s="80"/>
      <c r="I644" s="81"/>
    </row>
    <row r="645" spans="1:9" x14ac:dyDescent="0.3">
      <c r="A645" s="14" t="s">
        <v>14</v>
      </c>
      <c r="B645" s="84"/>
      <c r="C645" s="85"/>
      <c r="D645" s="85"/>
      <c r="E645" s="86"/>
      <c r="F645" s="10">
        <v>0</v>
      </c>
      <c r="G645" s="79"/>
      <c r="H645" s="80"/>
      <c r="I645" s="81"/>
    </row>
    <row r="646" spans="1:9" ht="13.5" customHeight="1" x14ac:dyDescent="0.3">
      <c r="A646" s="12" t="s">
        <v>15</v>
      </c>
      <c r="B646" s="35"/>
      <c r="C646" s="25"/>
      <c r="D646" s="25"/>
      <c r="E646" s="26"/>
      <c r="F646" s="24">
        <v>0</v>
      </c>
      <c r="G646" s="80"/>
      <c r="H646" s="80"/>
      <c r="I646" s="81"/>
    </row>
    <row r="647" spans="1:9" ht="13.5" customHeight="1" x14ac:dyDescent="0.3">
      <c r="A647" s="12" t="s">
        <v>16</v>
      </c>
      <c r="B647" s="35"/>
      <c r="C647" s="25"/>
      <c r="D647" s="25"/>
      <c r="E647" s="26"/>
      <c r="F647" s="24">
        <v>0</v>
      </c>
      <c r="G647" s="80"/>
      <c r="H647" s="80"/>
      <c r="I647" s="81"/>
    </row>
    <row r="648" spans="1:9" ht="13.5" customHeight="1" x14ac:dyDescent="0.3">
      <c r="A648" s="12" t="s">
        <v>17</v>
      </c>
      <c r="B648" s="39" t="s">
        <v>18</v>
      </c>
      <c r="C648" s="56"/>
      <c r="D648" s="56"/>
      <c r="E648" s="56" t="s">
        <v>19</v>
      </c>
      <c r="F648" s="45">
        <v>0</v>
      </c>
      <c r="G648" s="80"/>
      <c r="H648" s="80"/>
      <c r="I648" s="81"/>
    </row>
    <row r="649" spans="1:9" ht="13.5" customHeight="1" x14ac:dyDescent="0.3">
      <c r="A649" s="12" t="s">
        <v>20</v>
      </c>
      <c r="B649" s="35"/>
      <c r="C649" s="25"/>
      <c r="D649" s="25"/>
      <c r="E649" s="26"/>
      <c r="F649" s="45">
        <f>SUM(F651:F652)</f>
        <v>0</v>
      </c>
      <c r="G649" s="80"/>
      <c r="H649" s="80"/>
      <c r="I649" s="81"/>
    </row>
    <row r="650" spans="1:9" ht="13.5" customHeight="1" x14ac:dyDescent="0.3">
      <c r="A650" s="12" t="s">
        <v>21</v>
      </c>
      <c r="B650" s="35"/>
      <c r="C650" s="25"/>
      <c r="D650" s="25"/>
      <c r="E650" s="26"/>
      <c r="F650" s="19">
        <v>181</v>
      </c>
      <c r="G650" s="80"/>
      <c r="H650" s="80"/>
      <c r="I650" s="81"/>
    </row>
    <row r="651" spans="1:9" ht="13.5" customHeight="1" x14ac:dyDescent="0.3">
      <c r="A651" s="18" t="s">
        <v>22</v>
      </c>
      <c r="B651" s="42"/>
      <c r="C651" s="43"/>
      <c r="D651" s="43"/>
      <c r="E651" s="44"/>
      <c r="F651" s="19">
        <v>0</v>
      </c>
      <c r="G651" s="80"/>
      <c r="H651" s="80"/>
      <c r="I651" s="81"/>
    </row>
    <row r="652" spans="1:9" ht="13.5" customHeight="1" x14ac:dyDescent="0.3">
      <c r="A652" s="18" t="s">
        <v>23</v>
      </c>
      <c r="B652" s="42"/>
      <c r="C652" s="43"/>
      <c r="D652" s="43"/>
      <c r="E652" s="44"/>
      <c r="F652" s="19">
        <v>0</v>
      </c>
      <c r="G652" s="80"/>
      <c r="H652" s="80"/>
      <c r="I652" s="81"/>
    </row>
    <row r="653" spans="1:9" ht="13.5" customHeight="1" x14ac:dyDescent="0.3">
      <c r="A653" s="18" t="s">
        <v>24</v>
      </c>
      <c r="B653" s="42"/>
      <c r="C653" s="43"/>
      <c r="D653" s="43"/>
      <c r="E653" s="44">
        <v>0</v>
      </c>
      <c r="F653" s="19">
        <v>0</v>
      </c>
      <c r="G653" s="80"/>
      <c r="H653" s="80"/>
      <c r="I653" s="81"/>
    </row>
    <row r="654" spans="1:9" ht="12" customHeight="1" x14ac:dyDescent="0.3">
      <c r="A654" s="50" t="s">
        <v>25</v>
      </c>
      <c r="B654" s="50"/>
      <c r="C654" s="55"/>
      <c r="D654" s="55"/>
      <c r="E654" s="51"/>
      <c r="F654" s="51">
        <v>0</v>
      </c>
      <c r="G654" s="80"/>
      <c r="H654" s="80"/>
      <c r="I654" s="81"/>
    </row>
    <row r="655" spans="1:9" ht="12" customHeight="1" x14ac:dyDescent="0.3">
      <c r="A655" s="50" t="s">
        <v>26</v>
      </c>
      <c r="B655" s="52"/>
      <c r="C655" s="53"/>
      <c r="D655" s="53"/>
      <c r="E655" s="54"/>
      <c r="F655" s="51">
        <v>0</v>
      </c>
      <c r="G655" s="80"/>
      <c r="H655" s="80"/>
      <c r="I655" s="81"/>
    </row>
    <row r="656" spans="1:9" ht="12" customHeight="1" x14ac:dyDescent="0.3">
      <c r="A656" s="50" t="s">
        <v>27</v>
      </c>
      <c r="B656"/>
      <c r="E656" s="54"/>
      <c r="F656" s="51">
        <v>7423</v>
      </c>
      <c r="G656" s="80"/>
      <c r="H656" s="80"/>
      <c r="I656" s="81"/>
    </row>
    <row r="657" spans="1:12" ht="13.5" customHeight="1" x14ac:dyDescent="0.3">
      <c r="A657" s="18" t="s">
        <v>28</v>
      </c>
      <c r="B657"/>
      <c r="E657" s="54">
        <v>0</v>
      </c>
      <c r="F657" s="18">
        <v>0</v>
      </c>
      <c r="G657" s="80"/>
      <c r="H657" s="80"/>
      <c r="I657" s="81"/>
    </row>
    <row r="658" spans="1:12" x14ac:dyDescent="0.3">
      <c r="A658" s="12" t="s">
        <v>29</v>
      </c>
      <c r="B658" s="36"/>
      <c r="C658" s="13">
        <v>321</v>
      </c>
      <c r="D658" s="13">
        <v>257</v>
      </c>
      <c r="E658" s="18"/>
      <c r="F658" s="15">
        <f>SUM(D658,F639:F645,C647,F647,F648,F650,E658,F653:F657,C658,E653,E657)</f>
        <v>8182</v>
      </c>
      <c r="G658" s="82"/>
      <c r="H658" s="82"/>
      <c r="I658" s="83"/>
    </row>
    <row r="660" spans="1:12" x14ac:dyDescent="0.3">
      <c r="A660" s="9" t="s">
        <v>31</v>
      </c>
      <c r="B660" s="37" t="s">
        <v>32</v>
      </c>
      <c r="C660" s="9" t="s">
        <v>33</v>
      </c>
      <c r="D660" s="9" t="s">
        <v>34</v>
      </c>
      <c r="E660" s="9" t="s">
        <v>35</v>
      </c>
      <c r="F660" s="12" t="s">
        <v>36</v>
      </c>
      <c r="G660" s="18" t="s">
        <v>37</v>
      </c>
      <c r="H660" s="18" t="s">
        <v>38</v>
      </c>
      <c r="I660" s="18" t="s">
        <v>39</v>
      </c>
      <c r="J660" s="18" t="s">
        <v>40</v>
      </c>
      <c r="K660" s="18" t="s">
        <v>41</v>
      </c>
      <c r="L660" s="18" t="s">
        <v>23</v>
      </c>
    </row>
    <row r="661" spans="1:12" x14ac:dyDescent="0.3">
      <c r="A661" s="10">
        <f>SUM(B661,C661,D661,E661,G661,H661,I661,)</f>
        <v>2</v>
      </c>
      <c r="B661" s="38">
        <f>SUM(F9,F30,F51,F72,F93,F114,F135,F156,F177,F198,F219,F240,F261,F282,F618,F597,F576,F555,F534,F513,F492,F471,F450,F429,F408,F387,F366,F345,F324,F303,F639)</f>
        <v>0</v>
      </c>
      <c r="C661" s="21">
        <f>SUM(F11,F32,F53,F74,F95,F116,F137,F158,F179,F200,F221,F242,F263,F284,F620,F599,F578,F557,F536,F515,F494,F473,F452,F431,F410,F389,F368,F347,F326,F305,F641)</f>
        <v>0</v>
      </c>
      <c r="D661" s="21">
        <f>SUM(F13,F34,F55,F76,F97,F118,F139,F160,F181,F202,F223,F244,F265,F286,F622,F601,F580,F559,F538,F517,F496,F475,F454,F433,F412,F391,F370,F349,F328,F307,F643)</f>
        <v>0</v>
      </c>
      <c r="E661" s="21">
        <f>SUM(F15,F36,F57,F78,F99,F120,F141,F162,F183,F204,F225,F246,F267,F288,F624,F603,F582,F561,F540,F519,F498,F477,F456,F435,F414,F393,F372,F351,F330,F309,F645)</f>
        <v>0</v>
      </c>
      <c r="F661" s="27">
        <f>SUM(B661,C661,D661,E661,C663,A666)</f>
        <v>2</v>
      </c>
      <c r="G661" s="28">
        <f>SUM(F10,F31,F52,F73,F94,F115,F136,F157,F178,F199,F220,F241,F262,F283,F304,F325,F346,F367,F388,F409,F430,F451,F472,F493,F514,F535,F556,F577,F598,F619,F640)</f>
        <v>0</v>
      </c>
      <c r="H661" s="28">
        <f>SUM(F12,F33,F54,F75,F96,F117,F138,F159,F180,F201,F222,F243,F264,F285,F306,F327,F600,F621,F579,F558,F537,F516,F495,F474,F453,F432,F411,F392,F369,F348,F642)</f>
        <v>0</v>
      </c>
      <c r="I661" s="28">
        <f>SUM(F329,F308,F287,F266,F245,F224,F203,F182,F161,F140,F119,F98,F77,F56,F35,F14,F623,F602,F581,F560,F539,F518,F497,F476,F453,F434,F413,F392,F371,F350,F644)</f>
        <v>2</v>
      </c>
      <c r="J661" s="29">
        <f>SUM(E637,E616,E595,E574,E553,E532,E511,E490,E469,E448,E427,E406,E385,E364,E343,E322,E301,E280,E259,E238,E217,E196,E174,E154,E132,E112,E91,E66,E49,E28,E658,E615,E636,E657,E594,E573,E552,E531,E510,E489,E468,E447,E426,E405,E384,E363,E342,E321,E300,E279,E258,E237,E216,E195,E172,E153,E133,E111,E90,E70,E69,,E27,E48)</f>
        <v>828</v>
      </c>
      <c r="K661" s="28">
        <f>SUM(G661,H661,I661,H663,B666,C666)</f>
        <v>5432</v>
      </c>
      <c r="L661" s="19">
        <f>SUM(F22,F43,F64,F85,F106,F127,F148,F169,F190,F211,F232,F253,F274,F295,F316,F337,F358,F379,F400,F421,F442,F463,F484,F505,F526,F547,F568,F589,F610,F631,F652)</f>
        <v>4</v>
      </c>
    </row>
    <row r="662" spans="1:12" x14ac:dyDescent="0.3">
      <c r="A662" t="s">
        <v>42</v>
      </c>
      <c r="B662" s="39" t="s">
        <v>43</v>
      </c>
      <c r="C662" s="18" t="s">
        <v>44</v>
      </c>
      <c r="D662" s="18" t="s">
        <v>24</v>
      </c>
      <c r="E662" s="18" t="s">
        <v>25</v>
      </c>
      <c r="F662" s="18" t="s">
        <v>26</v>
      </c>
      <c r="G662" s="18" t="s">
        <v>45</v>
      </c>
      <c r="H662" s="18" t="s">
        <v>46</v>
      </c>
      <c r="I662" s="18" t="s">
        <v>47</v>
      </c>
      <c r="J662" s="18" t="s">
        <v>48</v>
      </c>
      <c r="K662" s="18" t="s">
        <v>49</v>
      </c>
      <c r="L662" s="18" t="s">
        <v>22</v>
      </c>
    </row>
    <row r="663" spans="1:12" x14ac:dyDescent="0.3">
      <c r="A663" s="19">
        <f>SUM(F661,K661,D663,E663,F663,H663,B666)</f>
        <v>10842</v>
      </c>
      <c r="B663" s="40">
        <f>SUM(F16,F37,F58,F79,F100,F121,F142,F163,F184,F205,F226,F247,F268,F289,F310,F331,F352,F373,F394,F415,F436,F457,F478,F499,F520,F541,F562,F583,F604,F625,F646)</f>
        <v>2</v>
      </c>
      <c r="C663" s="19">
        <f>SUM(F17,F38,F59,F80,F101,F122,F143,F164,F185,F206,F227,F248,F269,F290,F311,F332,F353,F374,F395,F416,F437,F458,F479,F500,F521,F542,F563,F584,F605,F627,F647)</f>
        <v>2</v>
      </c>
      <c r="D663" s="19">
        <f>SUM(F23,F44,F65,F86,F107,F128,F149,F170,F191,F212,F233,F254,F275,F296,F317,F338,F359,F380,F401,F422,F443,F464,F485,F506,F527,F548,F569,F590,F611,F632,F653)</f>
        <v>0</v>
      </c>
      <c r="E663" s="18">
        <f>SUM(F24,F45,F66,F87,F108,F129,F150,F171,F192,F213,F234,F255,F276,F297,F318,F339,F360,F381,F402,F423,F444,F465,F486,F507,F528,F549,F570,F591,F612,F633,F654)</f>
        <v>0</v>
      </c>
      <c r="F663" s="18">
        <f>SUM(F25,F46,F67,F88,F109,F130,F151,F172,F193,F214,F235,F256,F277,F298,F319,F340,F361,F382,F403,F424,F445,F466,F487,F508,F529,F550,F571,F592,F613,F634,F655)</f>
        <v>0</v>
      </c>
      <c r="G663" s="19">
        <f>SUM(L661,L663)</f>
        <v>7</v>
      </c>
      <c r="H663" s="19">
        <f>SUM(F20,F41,F62,F83,F104,F125,F146,F167,F188,F209,F230,F251,F272,F293,F314,F335,F356,F377,F398,F419,F440,F461,F482,F503,F524,F545,F566,F587,F608,F629,F650)</f>
        <v>5408</v>
      </c>
      <c r="I663" s="18">
        <f>SUM(H8,H29,H50,H71,H92,H113,H134,H155,H176,H197,H218,H239,H260,H281,H302,H323,H344,H365,H386,H407,H428,H449,H470,H491,H512,H533,H554,H575,H596,H617,H638)</f>
        <v>31</v>
      </c>
      <c r="J663" s="18">
        <f>SUM(D28,D49,D70,D91,D112,D132,D154,D174,D196,D217,D238,D259,D280,D301,D322,D343,D364,D385,D406,D427,D448,D469,D490,D511,D532,D553,D574,D595,D616,D637,D658)</f>
        <v>8389</v>
      </c>
      <c r="K663" s="19">
        <f>SUM(B663,G663)</f>
        <v>9</v>
      </c>
      <c r="L663" s="19">
        <f>SUM(F21,F42,F63,F84,F105,F126,F147,F168,F189,F210,F231,F252,F273,F294,F315,F336,F357,F378,F399,F420,F441,F462,F483,F504,F525,F546,F567,F588,F609,F630,F651)</f>
        <v>3</v>
      </c>
    </row>
    <row r="664" spans="1:12" ht="15" thickBot="1" x14ac:dyDescent="0.35">
      <c r="A664" t="s">
        <v>50</v>
      </c>
      <c r="G664" t="s">
        <v>10</v>
      </c>
    </row>
    <row r="665" spans="1:12" ht="15" thickBot="1" x14ac:dyDescent="0.35">
      <c r="A665" s="18" t="s">
        <v>51</v>
      </c>
      <c r="B665" s="39" t="s">
        <v>52</v>
      </c>
      <c r="C665" s="18" t="s">
        <v>53</v>
      </c>
      <c r="D665" s="18" t="s">
        <v>54</v>
      </c>
      <c r="E665" s="50" t="s">
        <v>55</v>
      </c>
      <c r="F665" s="106" t="s">
        <v>27</v>
      </c>
      <c r="G665" s="107"/>
    </row>
    <row r="666" spans="1:12" ht="15" thickBot="1" x14ac:dyDescent="0.35">
      <c r="A666" s="19">
        <f>SUM(F648,F627,F606,F585,F564,F543,F522,F501,F480,F459,F438,F417,F396,F375,F354,F333,F312,F291,F270,F249,F228,F207,F186,F165,F144,F123,F102,F81,F60,F39,F18)</f>
        <v>0</v>
      </c>
      <c r="B666" s="39">
        <f>SUM(C648,C626,C606,C585,C564,C543,C522,C501,C480,C459,C438,C417,C396,C375,C354,C333,C312,C291,C270,C249,C228,C207,C186,C165,C144,C123,C102,C81,C60,C39,C18)</f>
        <v>0</v>
      </c>
      <c r="C666" s="19">
        <f>SUM(F27,F48,F69,F90,F111,F132,F153,F174,F195,F216,F237,F258,F279,F300,F321,F342,F363,F384,F405,F426,F447,F468,F489,F510,F531,F552,F573,F594,F615,F636,F657)</f>
        <v>22</v>
      </c>
      <c r="D666" s="18">
        <f>SUM(C658,C637,C616,C595,C574,C553,C511,C490,C469,C448,C427,C406,C385,C364,C343,C322,C301,C280,C259,C238,C217,C196,C175,C154,C133,C112,C91,C70,C49,C28)</f>
        <v>6595</v>
      </c>
      <c r="E666" s="50">
        <f>SUM(E632,E653,E611,E590,E569,E548,E527,E506,E485,E464,E443,E422,E401,E380,E359,E338,E317,E296,E275,E233,E254,E212,E191,E170,E149,E128,E107,E86,E65,E44,E23)</f>
        <v>0</v>
      </c>
      <c r="F666" s="106">
        <f>SUM(F656,F635,F614,F593,F572,F551,F530,F509,F488,F467,F446,F404,F383,F362,F341,F320,F299,F278,F257,F236,F215,F194,F173,F152,F131,F110,F89,F68,F47,F26,F425)</f>
        <v>233104</v>
      </c>
      <c r="G666" s="107"/>
    </row>
  </sheetData>
  <mergeCells count="101">
    <mergeCell ref="F665:G665"/>
    <mergeCell ref="F666:G666"/>
    <mergeCell ref="G13:I28"/>
    <mergeCell ref="B8:E8"/>
    <mergeCell ref="B15:E15"/>
    <mergeCell ref="G97:I112"/>
    <mergeCell ref="B99:E99"/>
    <mergeCell ref="G76:I91"/>
    <mergeCell ref="B78:E78"/>
    <mergeCell ref="B57:E57"/>
    <mergeCell ref="B71:E71"/>
    <mergeCell ref="B50:E50"/>
    <mergeCell ref="B29:E29"/>
    <mergeCell ref="B92:E92"/>
    <mergeCell ref="G34:I49"/>
    <mergeCell ref="G139:I154"/>
    <mergeCell ref="G181:I196"/>
    <mergeCell ref="B183:E183"/>
    <mergeCell ref="B239:E239"/>
    <mergeCell ref="B36:E36"/>
    <mergeCell ref="B176:E176"/>
    <mergeCell ref="B134:E134"/>
    <mergeCell ref="G55:I70"/>
    <mergeCell ref="B197:E197"/>
    <mergeCell ref="B141:E141"/>
    <mergeCell ref="B113:E113"/>
    <mergeCell ref="B120:E120"/>
    <mergeCell ref="G118:I133"/>
    <mergeCell ref="G160:I175"/>
    <mergeCell ref="B155:E155"/>
    <mergeCell ref="B162:E162"/>
    <mergeCell ref="B218:E218"/>
    <mergeCell ref="G265:I280"/>
    <mergeCell ref="B267:E267"/>
    <mergeCell ref="G244:I259"/>
    <mergeCell ref="B246:E246"/>
    <mergeCell ref="B302:E302"/>
    <mergeCell ref="G223:I238"/>
    <mergeCell ref="B225:E225"/>
    <mergeCell ref="G202:I217"/>
    <mergeCell ref="B204:E204"/>
    <mergeCell ref="B260:E260"/>
    <mergeCell ref="B344:E344"/>
    <mergeCell ref="G349:I364"/>
    <mergeCell ref="B351:E351"/>
    <mergeCell ref="B323:E323"/>
    <mergeCell ref="G328:I343"/>
    <mergeCell ref="B330:E330"/>
    <mergeCell ref="G307:I322"/>
    <mergeCell ref="B309:E309"/>
    <mergeCell ref="B281:E281"/>
    <mergeCell ref="G286:I301"/>
    <mergeCell ref="B288:E288"/>
    <mergeCell ref="G433:I448"/>
    <mergeCell ref="B435:E435"/>
    <mergeCell ref="B407:E407"/>
    <mergeCell ref="G412:I427"/>
    <mergeCell ref="B414:E414"/>
    <mergeCell ref="B386:E386"/>
    <mergeCell ref="G391:I406"/>
    <mergeCell ref="B393:E393"/>
    <mergeCell ref="B365:E365"/>
    <mergeCell ref="G370:I385"/>
    <mergeCell ref="B372:E372"/>
    <mergeCell ref="A385:B385"/>
    <mergeCell ref="C1:G2"/>
    <mergeCell ref="C3:G3"/>
    <mergeCell ref="C4:G4"/>
    <mergeCell ref="C5:G5"/>
    <mergeCell ref="C6:G7"/>
    <mergeCell ref="B638:E638"/>
    <mergeCell ref="G643:I658"/>
    <mergeCell ref="B645:E645"/>
    <mergeCell ref="B617:E617"/>
    <mergeCell ref="G622:I637"/>
    <mergeCell ref="B624:E624"/>
    <mergeCell ref="B512:E512"/>
    <mergeCell ref="G517:I532"/>
    <mergeCell ref="B519:E519"/>
    <mergeCell ref="B491:E491"/>
    <mergeCell ref="G496:I511"/>
    <mergeCell ref="B498:E498"/>
    <mergeCell ref="B470:E470"/>
    <mergeCell ref="G475:I490"/>
    <mergeCell ref="B477:E477"/>
    <mergeCell ref="B449:E449"/>
    <mergeCell ref="G454:I469"/>
    <mergeCell ref="B456:E456"/>
    <mergeCell ref="B428:E428"/>
    <mergeCell ref="B554:E554"/>
    <mergeCell ref="G559:I574"/>
    <mergeCell ref="B561:E561"/>
    <mergeCell ref="B533:E533"/>
    <mergeCell ref="B596:E596"/>
    <mergeCell ref="G538:I553"/>
    <mergeCell ref="B540:E540"/>
    <mergeCell ref="G601:I616"/>
    <mergeCell ref="B603:E603"/>
    <mergeCell ref="B575:E575"/>
    <mergeCell ref="G580:I595"/>
    <mergeCell ref="B582:E582"/>
  </mergeCells>
  <hyperlinks>
    <hyperlink ref="C6" r:id="rId1" xr:uid="{00000000-0004-0000-0000-000000000000}"/>
  </hyperlinks>
  <pageMargins left="0.7" right="0.7" top="0.75" bottom="0.75" header="0.3" footer="0.3"/>
  <pageSetup orientation="portrait"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Gods Love Int.</dc:creator>
  <cp:keywords/>
  <dc:description/>
  <cp:lastModifiedBy>Ronald Nakayima-Nelson</cp:lastModifiedBy>
  <cp:revision/>
  <dcterms:created xsi:type="dcterms:W3CDTF">2016-01-01T19:36:51Z</dcterms:created>
  <dcterms:modified xsi:type="dcterms:W3CDTF">2026-03-01T12:49:37Z</dcterms:modified>
  <cp:category/>
  <cp:contentStatus/>
</cp:coreProperties>
</file>