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ials\2023 Budget\"/>
    </mc:Choice>
  </mc:AlternateContent>
  <xr:revisionPtr revIDLastSave="0" documentId="8_{D0DC8736-3A0F-4618-9ACC-43F9E2638574}" xr6:coauthVersionLast="47" xr6:coauthVersionMax="47" xr10:uidLastSave="{00000000-0000-0000-0000-000000000000}"/>
  <bookViews>
    <workbookView xWindow="345" yWindow="600" windowWidth="20145" windowHeight="10920" activeTab="1" xr2:uid="{DF055CE8-3D1D-48BF-82A2-1FD54CEDCC2E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290" localSheetId="1" hidden="1">Sheet1!$T$1</definedName>
    <definedName name="QB_COLUMN_76201" localSheetId="1" hidden="1">Sheet1!$H$2</definedName>
    <definedName name="QB_COLUMN_762010" localSheetId="1" hidden="1">Sheet1!$Z$2</definedName>
    <definedName name="QB_COLUMN_762011" localSheetId="1" hidden="1">Sheet1!$AB$2</definedName>
    <definedName name="QB_COLUMN_762012" localSheetId="1" hidden="1">Sheet1!$AD$2</definedName>
    <definedName name="QB_COLUMN_76202" localSheetId="1" hidden="1">Sheet1!$J$2</definedName>
    <definedName name="QB_COLUMN_76203" localSheetId="1" hidden="1">Sheet1!$L$2</definedName>
    <definedName name="QB_COLUMN_76204" localSheetId="1" hidden="1">Sheet1!$N$2</definedName>
    <definedName name="QB_COLUMN_76205" localSheetId="1" hidden="1">Sheet1!$P$2</definedName>
    <definedName name="QB_COLUMN_76206" localSheetId="1" hidden="1">Sheet1!$R$2</definedName>
    <definedName name="QB_COLUMN_76207" localSheetId="1" hidden="1">Sheet1!$T$2</definedName>
    <definedName name="QB_COLUMN_76208" localSheetId="1" hidden="1">Sheet1!$V$2</definedName>
    <definedName name="QB_COLUMN_76209" localSheetId="1" hidden="1">Sheet1!$X$2</definedName>
    <definedName name="QB_COLUMN_76300" localSheetId="1" hidden="1">Sheet1!$AF$2</definedName>
    <definedName name="QB_DATA_0" localSheetId="1" hidden="1">Sheet1!$6:$6,Sheet1!$8:$8,Sheet1!$9:$9,Sheet1!$10:$10,Sheet1!$14:$14,Sheet1!$15:$15,Sheet1!$17:$17,Sheet1!$18:$18,Sheet1!$19:$19,Sheet1!$20:$20,Sheet1!$23:$23,Sheet1!$24:$24,Sheet1!$25:$25,Sheet1!$26:$26,Sheet1!$27:$27,Sheet1!$28:$28</definedName>
    <definedName name="QB_DATA_1" localSheetId="1" hidden="1">Sheet1!$29:$29,Sheet1!$30:$30,Sheet1!$33:$33,Sheet1!#REF!,Sheet1!$34:$34,Sheet1!$35:$35,Sheet1!$38:$38,Sheet1!$39:$39,Sheet1!$41:$41,Sheet1!$43:$43,Sheet1!$46:$46,Sheet1!$47:$47,Sheet1!$48:$48,Sheet1!$55:$55,Sheet1!$56:$56,Sheet1!$60:$60</definedName>
    <definedName name="QB_FORMULA_0" localSheetId="1" hidden="1">Sheet1!$AF$6,Sheet1!$H$7,Sheet1!$J$7,Sheet1!$L$7,Sheet1!$N$7,Sheet1!$P$7,Sheet1!$R$7,Sheet1!$T$7,Sheet1!$V$7,Sheet1!$X$7,Sheet1!$Z$7,Sheet1!$AB$7,Sheet1!$AD$7,Sheet1!$AF$7,Sheet1!$AF$8,Sheet1!$AF$9</definedName>
    <definedName name="QB_FORMULA_1" localSheetId="1" hidden="1">Sheet1!$AF$10,Sheet1!$H$11,Sheet1!$J$11,Sheet1!$L$11,Sheet1!$N$11,Sheet1!$P$11,Sheet1!$R$11,Sheet1!$T$11,Sheet1!$V$11,Sheet1!$X$11,Sheet1!$Z$11,Sheet1!$AB$11,Sheet1!$AD$11,Sheet1!$AF$11,Sheet1!$H$12,Sheet1!$J$12</definedName>
    <definedName name="QB_FORMULA_10" localSheetId="1" hidden="1">Sheet1!$J$51,Sheet1!$L$51,Sheet1!$N$51,Sheet1!$P$51,Sheet1!$R$51,Sheet1!$T$51,Sheet1!$V$51,Sheet1!$X$51,Sheet1!$Z$51,Sheet1!$AB$51,Sheet1!$AD$51,Sheet1!$AF$51,Sheet1!$AF$55,Sheet1!$AF$56,Sheet1!$H$57,Sheet1!$J$57</definedName>
    <definedName name="QB_FORMULA_11" localSheetId="1" hidden="1">Sheet1!$L$57,Sheet1!$N$57,Sheet1!$P$57,Sheet1!$R$57,Sheet1!$T$57,Sheet1!$V$57,Sheet1!$X$57,Sheet1!$Z$57,Sheet1!$AB$57,Sheet1!$AD$57,Sheet1!$AF$57,Sheet1!$H$58,Sheet1!$J$58,Sheet1!$L$58,Sheet1!$N$58,Sheet1!$P$58</definedName>
    <definedName name="QB_FORMULA_12" localSheetId="1" hidden="1">Sheet1!$R$58,Sheet1!$T$58,Sheet1!$V$58,Sheet1!$X$58,Sheet1!$Z$58,Sheet1!$AB$58,Sheet1!$AD$58,Sheet1!$AF$58,Sheet1!$AF$60,Sheet1!$H$61,Sheet1!$J$61,Sheet1!$L$61,Sheet1!$N$61,Sheet1!$P$61,Sheet1!$R$61,Sheet1!$T$61</definedName>
    <definedName name="QB_FORMULA_13" localSheetId="1" hidden="1">Sheet1!$V$61,Sheet1!$X$61,Sheet1!$Z$61,Sheet1!$AB$61,Sheet1!$AD$61,Sheet1!$AF$61,Sheet1!$H$62,Sheet1!$J$62,Sheet1!$L$62,Sheet1!$N$62,Sheet1!$P$62,Sheet1!$R$62,Sheet1!$T$62,Sheet1!$V$62,Sheet1!$X$62,Sheet1!$Z$62</definedName>
    <definedName name="QB_FORMULA_14" localSheetId="1" hidden="1">Sheet1!$AB$62,Sheet1!$AD$62,Sheet1!$AF$62,Sheet1!$H$63,Sheet1!$J$63,Sheet1!$L$63,Sheet1!$N$63,Sheet1!$P$63,Sheet1!$R$63,Sheet1!$T$63,Sheet1!$V$63,Sheet1!$X$63,Sheet1!$Z$63,Sheet1!$AB$63,Sheet1!$AD$63,Sheet1!$AF$63</definedName>
    <definedName name="QB_FORMULA_2" localSheetId="1" hidden="1">Sheet1!$L$12,Sheet1!$N$12,Sheet1!$P$12,Sheet1!$R$12,Sheet1!$T$12,Sheet1!$V$12,Sheet1!$X$12,Sheet1!$Z$12,Sheet1!$AB$12,Sheet1!$AD$12,Sheet1!$AF$12,Sheet1!$AF$14,Sheet1!$AF$15,Sheet1!$AF$17,Sheet1!$AF$18,Sheet1!$AF$19</definedName>
    <definedName name="QB_FORMULA_3" localSheetId="1" hidden="1">Sheet1!$AF$20,Sheet1!$H$21,Sheet1!$J$21,Sheet1!$L$21,Sheet1!$N$21,Sheet1!$P$21,Sheet1!$R$21,Sheet1!$T$21,Sheet1!$V$21,Sheet1!$X$21,Sheet1!$Z$21,Sheet1!$AB$21,Sheet1!$AD$21,Sheet1!$AF$21,Sheet1!$AF$23,Sheet1!$AF$24</definedName>
    <definedName name="QB_FORMULA_4" localSheetId="1" hidden="1">Sheet1!$AF$25,Sheet1!$AF$26,Sheet1!$AF$27,Sheet1!$AF$28,Sheet1!$AF$29,Sheet1!$AF$30,Sheet1!$H$31,Sheet1!$J$31,Sheet1!$L$31,Sheet1!$N$31,Sheet1!$P$31,Sheet1!$R$31,Sheet1!$T$31,Sheet1!$V$31,Sheet1!$X$31,Sheet1!$Z$31</definedName>
    <definedName name="QB_FORMULA_5" localSheetId="1" hidden="1">Sheet1!$AB$31,Sheet1!$AD$31,Sheet1!$AF$31,Sheet1!$AF$33,Sheet1!#REF!,Sheet1!$AF$34,Sheet1!$AF$35,Sheet1!$H$36,Sheet1!$J$36,Sheet1!$L$36,Sheet1!$N$36,Sheet1!$P$36,Sheet1!$R$36,Sheet1!$T$36,Sheet1!$V$36,Sheet1!$X$36</definedName>
    <definedName name="QB_FORMULA_6" localSheetId="1" hidden="1">Sheet1!$Z$36,Sheet1!$AB$36,Sheet1!$AD$36,Sheet1!$AF$36,Sheet1!$AF$38,Sheet1!$AF$39,Sheet1!$AF$41,Sheet1!$H$42,Sheet1!$J$42,Sheet1!$L$42,Sheet1!$N$42,Sheet1!$P$42,Sheet1!$R$42,Sheet1!$T$42,Sheet1!$V$42,Sheet1!$X$42</definedName>
    <definedName name="QB_FORMULA_7" localSheetId="1" hidden="1">Sheet1!$Z$42,Sheet1!$AB$42,Sheet1!$AD$42,Sheet1!$AF$42,Sheet1!$AF$43,Sheet1!$H$44,Sheet1!$J$44,Sheet1!$L$44,Sheet1!$N$44,Sheet1!$P$44,Sheet1!$R$44,Sheet1!$T$44,Sheet1!$V$44,Sheet1!$X$44,Sheet1!$Z$44,Sheet1!$AB$44</definedName>
    <definedName name="QB_FORMULA_8" localSheetId="1" hidden="1">Sheet1!$AD$44,Sheet1!$AF$44,Sheet1!$AF$46,Sheet1!$AF$47,Sheet1!$AF$48,Sheet1!$H$49,Sheet1!$J$49,Sheet1!$L$49,Sheet1!$N$49,Sheet1!$P$49,Sheet1!$R$49,Sheet1!$T$49,Sheet1!$V$49,Sheet1!$X$49,Sheet1!$Z$49,Sheet1!$AB$49</definedName>
    <definedName name="QB_FORMULA_9" localSheetId="1" hidden="1">Sheet1!$AD$49,Sheet1!$AF$49,Sheet1!$H$50,Sheet1!$J$50,Sheet1!$L$50,Sheet1!$N$50,Sheet1!$P$50,Sheet1!$R$50,Sheet1!$T$50,Sheet1!$V$50,Sheet1!$X$50,Sheet1!$Z$50,Sheet1!$AB$50,Sheet1!$AD$50,Sheet1!$AF$50,Sheet1!$H$51</definedName>
    <definedName name="QB_ROW_102240" localSheetId="1" hidden="1">Sheet1!$E$14</definedName>
    <definedName name="QB_ROW_11250" localSheetId="1" hidden="1">Sheet1!$F$26</definedName>
    <definedName name="QB_ROW_119330" localSheetId="1" hidden="1">Sheet1!$D$60</definedName>
    <definedName name="QB_ROW_12250" localSheetId="1" hidden="1">Sheet1!$F$23</definedName>
    <definedName name="QB_ROW_13250" localSheetId="1" hidden="1">Sheet1!$F$28</definedName>
    <definedName name="QB_ROW_14250" localSheetId="1" hidden="1">Sheet1!$F$29</definedName>
    <definedName name="QB_ROW_15250" localSheetId="1" hidden="1">Sheet1!$F$24</definedName>
    <definedName name="QB_ROW_16250" localSheetId="1" hidden="1">Sheet1!$F$30</definedName>
    <definedName name="QB_ROW_17040" localSheetId="1" hidden="1">Sheet1!$E$22</definedName>
    <definedName name="QB_ROW_17340" localSheetId="1" hidden="1">Sheet1!$E$31</definedName>
    <definedName name="QB_ROW_18250" localSheetId="1" hidden="1">Sheet1!$F$34</definedName>
    <definedName name="QB_ROW_18301" localSheetId="1" hidden="1">Sheet1!$A$63</definedName>
    <definedName name="QB_ROW_19011" localSheetId="1" hidden="1">Sheet1!$B$3</definedName>
    <definedName name="QB_ROW_19250" localSheetId="1" hidden="1">Sheet1!$F$35</definedName>
    <definedName name="QB_ROW_19311" localSheetId="1" hidden="1">Sheet1!$B$51</definedName>
    <definedName name="QB_ROW_20031" localSheetId="1" hidden="1">Sheet1!$D$4</definedName>
    <definedName name="QB_ROW_20250" localSheetId="1" hidden="1">Sheet1!$F$33</definedName>
    <definedName name="QB_ROW_20331" localSheetId="1" hidden="1">Sheet1!$D$11</definedName>
    <definedName name="QB_ROW_21031" localSheetId="1" hidden="1">Sheet1!$D$13</definedName>
    <definedName name="QB_ROW_21040" localSheetId="1" hidden="1">Sheet1!$E$32</definedName>
    <definedName name="QB_ROW_21331" localSheetId="1" hidden="1">Sheet1!$D$50</definedName>
    <definedName name="QB_ROW_21340" localSheetId="1" hidden="1">Sheet1!$E$36</definedName>
    <definedName name="QB_ROW_22011" localSheetId="1" hidden="1">Sheet1!$B$52</definedName>
    <definedName name="QB_ROW_22250" localSheetId="1" hidden="1">Sheet1!$F$43</definedName>
    <definedName name="QB_ROW_22311" localSheetId="1" hidden="1">Sheet1!$B$62</definedName>
    <definedName name="QB_ROW_23021" localSheetId="1" hidden="1">Sheet1!$C$53</definedName>
    <definedName name="QB_ROW_23050" localSheetId="1" hidden="1">Sheet1!$F$40</definedName>
    <definedName name="QB_ROW_23321" localSheetId="1" hidden="1">Sheet1!$C$58</definedName>
    <definedName name="QB_ROW_23350" localSheetId="1" hidden="1">Sheet1!$F$42</definedName>
    <definedName name="QB_ROW_24021" localSheetId="1" hidden="1">Sheet1!$C$59</definedName>
    <definedName name="QB_ROW_24250" localSheetId="1" hidden="1">Sheet1!$F$38</definedName>
    <definedName name="QB_ROW_24321" localSheetId="1" hidden="1">Sheet1!$C$61</definedName>
    <definedName name="QB_ROW_25040" localSheetId="1" hidden="1">Sheet1!$E$37</definedName>
    <definedName name="QB_ROW_25340" localSheetId="1" hidden="1">Sheet1!$E$44</definedName>
    <definedName name="QB_ROW_26250" localSheetId="1" hidden="1">Sheet1!$F$48</definedName>
    <definedName name="QB_ROW_27250" localSheetId="1" hidden="1">Sheet1!$F$46</definedName>
    <definedName name="QB_ROW_28250" localSheetId="1" hidden="1">Sheet1!$F$47</definedName>
    <definedName name="QB_ROW_29040" localSheetId="1" hidden="1">Sheet1!$E$45</definedName>
    <definedName name="QB_ROW_29340" localSheetId="1" hidden="1">Sheet1!$E$49</definedName>
    <definedName name="QB_ROW_30250" localSheetId="1" hidden="1">Sheet1!$F$27</definedName>
    <definedName name="QB_ROW_31250" localSheetId="1" hidden="1">Sheet1!$F$17</definedName>
    <definedName name="QB_ROW_32250" localSheetId="1" hidden="1">Sheet1!$F$19</definedName>
    <definedName name="QB_ROW_3240" localSheetId="1" hidden="1">Sheet1!$E$8</definedName>
    <definedName name="QB_ROW_33250" localSheetId="1" hidden="1">Sheet1!$F$20</definedName>
    <definedName name="QB_ROW_34040" localSheetId="1" hidden="1">Sheet1!$E$16</definedName>
    <definedName name="QB_ROW_34340" localSheetId="1" hidden="1">Sheet1!$E$21</definedName>
    <definedName name="QB_ROW_4030" localSheetId="1" hidden="1">Sheet1!$D$54</definedName>
    <definedName name="QB_ROW_42250" localSheetId="1" hidden="1">Sheet1!$F$18</definedName>
    <definedName name="QB_ROW_43250" localSheetId="1" hidden="1">Sheet1!$F$39</definedName>
    <definedName name="QB_ROW_4330" localSheetId="1" hidden="1">Sheet1!$D$57</definedName>
    <definedName name="QB_ROW_49250" localSheetId="1" hidden="1">Sheet1!$F$25</definedName>
    <definedName name="QB_ROW_50250" localSheetId="1" hidden="1">Sheet1!#REF!</definedName>
    <definedName name="QB_ROW_52260" localSheetId="1" hidden="1">Sheet1!$G$41</definedName>
    <definedName name="QB_ROW_65240" localSheetId="1" hidden="1">Sheet1!$E$56</definedName>
    <definedName name="QB_ROW_66240" localSheetId="1" hidden="1">Sheet1!$E$10</definedName>
    <definedName name="QB_ROW_68040" localSheetId="1" hidden="1">Sheet1!$E$5</definedName>
    <definedName name="QB_ROW_68340" localSheetId="1" hidden="1">Sheet1!$E$7</definedName>
    <definedName name="QB_ROW_69250" localSheetId="1" hidden="1">Sheet1!$F$6</definedName>
    <definedName name="QB_ROW_8240" localSheetId="1" hidden="1">Sheet1!$E$9</definedName>
    <definedName name="QB_ROW_86321" localSheetId="1" hidden="1">Sheet1!$C$12</definedName>
    <definedName name="QB_ROW_90240" localSheetId="1" hidden="1">Sheet1!$E$15</definedName>
    <definedName name="QB_ROW_95240" localSheetId="1" hidden="1">Sheet1!$E$55</definedName>
    <definedName name="QBCANSUPPORTUPDATE" localSheetId="1">TRUE</definedName>
    <definedName name="QBCOMPANYFILENAME" localSheetId="1">"Z:\Accounting Program Files\Quickbook Data Files\BOOKKEEPING QB FILES\Colony Monterey Association 11.1.2016.qbw"</definedName>
    <definedName name="QBENDDATE" localSheetId="1">20231231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"3e52e0425d40488398c12cb724c4b3db"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7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1" i="1" l="1"/>
  <c r="AB61" i="1"/>
  <c r="Z61" i="1"/>
  <c r="X61" i="1"/>
  <c r="V61" i="1"/>
  <c r="T61" i="1"/>
  <c r="AF61" i="1" s="1"/>
  <c r="R61" i="1"/>
  <c r="P61" i="1"/>
  <c r="N61" i="1"/>
  <c r="L61" i="1"/>
  <c r="J61" i="1"/>
  <c r="H61" i="1"/>
  <c r="AF60" i="1"/>
  <c r="AD58" i="1"/>
  <c r="AD62" i="1" s="1"/>
  <c r="AB58" i="1"/>
  <c r="AB62" i="1" s="1"/>
  <c r="Z58" i="1"/>
  <c r="Z62" i="1" s="1"/>
  <c r="X58" i="1"/>
  <c r="X62" i="1" s="1"/>
  <c r="V58" i="1"/>
  <c r="V62" i="1" s="1"/>
  <c r="T58" i="1"/>
  <c r="T62" i="1" s="1"/>
  <c r="R58" i="1"/>
  <c r="R62" i="1" s="1"/>
  <c r="P58" i="1"/>
  <c r="P62" i="1" s="1"/>
  <c r="N58" i="1"/>
  <c r="N62" i="1" s="1"/>
  <c r="L58" i="1"/>
  <c r="L62" i="1" s="1"/>
  <c r="J58" i="1"/>
  <c r="J62" i="1" s="1"/>
  <c r="H58" i="1"/>
  <c r="AF58" i="1" s="1"/>
  <c r="AD57" i="1"/>
  <c r="AB57" i="1"/>
  <c r="Z57" i="1"/>
  <c r="X57" i="1"/>
  <c r="V57" i="1"/>
  <c r="T57" i="1"/>
  <c r="R57" i="1"/>
  <c r="P57" i="1"/>
  <c r="N57" i="1"/>
  <c r="L57" i="1"/>
  <c r="J57" i="1"/>
  <c r="H57" i="1"/>
  <c r="AF57" i="1" s="1"/>
  <c r="AF56" i="1"/>
  <c r="AF55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AF48" i="1"/>
  <c r="AF47" i="1"/>
  <c r="AF46" i="1"/>
  <c r="AD44" i="1"/>
  <c r="AD50" i="1" s="1"/>
  <c r="AB44" i="1"/>
  <c r="Z44" i="1"/>
  <c r="Z50" i="1" s="1"/>
  <c r="X44" i="1"/>
  <c r="X50" i="1" s="1"/>
  <c r="J44" i="1"/>
  <c r="H44" i="1"/>
  <c r="AF43" i="1"/>
  <c r="AD42" i="1"/>
  <c r="AB42" i="1"/>
  <c r="Z42" i="1"/>
  <c r="X42" i="1"/>
  <c r="V42" i="1"/>
  <c r="V44" i="1" s="1"/>
  <c r="V50" i="1" s="1"/>
  <c r="T42" i="1"/>
  <c r="T44" i="1" s="1"/>
  <c r="R42" i="1"/>
  <c r="R44" i="1" s="1"/>
  <c r="P42" i="1"/>
  <c r="P44" i="1" s="1"/>
  <c r="N42" i="1"/>
  <c r="N44" i="1" s="1"/>
  <c r="L42" i="1"/>
  <c r="L44" i="1" s="1"/>
  <c r="AF44" i="1" s="1"/>
  <c r="J42" i="1"/>
  <c r="H42" i="1"/>
  <c r="AF41" i="1"/>
  <c r="AF39" i="1"/>
  <c r="AF38" i="1"/>
  <c r="AD36" i="1"/>
  <c r="AB36" i="1"/>
  <c r="Z36" i="1"/>
  <c r="X36" i="1"/>
  <c r="V36" i="1"/>
  <c r="T36" i="1"/>
  <c r="R36" i="1"/>
  <c r="P36" i="1"/>
  <c r="N36" i="1"/>
  <c r="L36" i="1"/>
  <c r="J36" i="1"/>
  <c r="H36" i="1"/>
  <c r="AF35" i="1"/>
  <c r="AF34" i="1"/>
  <c r="AF33" i="1"/>
  <c r="AD31" i="1"/>
  <c r="AB31" i="1"/>
  <c r="Z31" i="1"/>
  <c r="X31" i="1"/>
  <c r="V31" i="1"/>
  <c r="T31" i="1"/>
  <c r="R31" i="1"/>
  <c r="P31" i="1"/>
  <c r="N31" i="1"/>
  <c r="L31" i="1"/>
  <c r="J31" i="1"/>
  <c r="H31" i="1"/>
  <c r="AF30" i="1"/>
  <c r="AF29" i="1"/>
  <c r="AF28" i="1"/>
  <c r="AF27" i="1"/>
  <c r="AF26" i="1"/>
  <c r="AF25" i="1"/>
  <c r="AF24" i="1"/>
  <c r="AF23" i="1"/>
  <c r="AD21" i="1"/>
  <c r="AB21" i="1"/>
  <c r="Z21" i="1"/>
  <c r="X21" i="1"/>
  <c r="V21" i="1"/>
  <c r="T21" i="1"/>
  <c r="R21" i="1"/>
  <c r="P21" i="1"/>
  <c r="N21" i="1"/>
  <c r="L21" i="1"/>
  <c r="J21" i="1"/>
  <c r="H21" i="1"/>
  <c r="AF20" i="1"/>
  <c r="AF19" i="1"/>
  <c r="AF18" i="1"/>
  <c r="AF17" i="1"/>
  <c r="AF15" i="1"/>
  <c r="AF14" i="1"/>
  <c r="AD11" i="1"/>
  <c r="AD12" i="1" s="1"/>
  <c r="AB11" i="1"/>
  <c r="AB12" i="1" s="1"/>
  <c r="H11" i="1"/>
  <c r="H12" i="1" s="1"/>
  <c r="AF10" i="1"/>
  <c r="AF9" i="1"/>
  <c r="AF8" i="1"/>
  <c r="AD7" i="1"/>
  <c r="AB7" i="1"/>
  <c r="Z7" i="1"/>
  <c r="Z11" i="1" s="1"/>
  <c r="Z12" i="1" s="1"/>
  <c r="X7" i="1"/>
  <c r="X11" i="1" s="1"/>
  <c r="X12" i="1" s="1"/>
  <c r="V7" i="1"/>
  <c r="V11" i="1" s="1"/>
  <c r="V12" i="1" s="1"/>
  <c r="T7" i="1"/>
  <c r="T11" i="1" s="1"/>
  <c r="T12" i="1" s="1"/>
  <c r="R7" i="1"/>
  <c r="R11" i="1" s="1"/>
  <c r="R12" i="1" s="1"/>
  <c r="P7" i="1"/>
  <c r="P11" i="1" s="1"/>
  <c r="P12" i="1" s="1"/>
  <c r="N7" i="1"/>
  <c r="N11" i="1" s="1"/>
  <c r="N12" i="1" s="1"/>
  <c r="L7" i="1"/>
  <c r="L11" i="1" s="1"/>
  <c r="L12" i="1" s="1"/>
  <c r="J7" i="1"/>
  <c r="J11" i="1" s="1"/>
  <c r="J12" i="1" s="1"/>
  <c r="H7" i="1"/>
  <c r="AF6" i="1"/>
  <c r="AF42" i="1" l="1"/>
  <c r="H62" i="1"/>
  <c r="AF62" i="1" s="1"/>
  <c r="AF7" i="1"/>
  <c r="AB50" i="1"/>
  <c r="T50" i="1"/>
  <c r="R50" i="1"/>
  <c r="R51" i="1" s="1"/>
  <c r="R63" i="1" s="1"/>
  <c r="P50" i="1"/>
  <c r="P51" i="1" s="1"/>
  <c r="P63" i="1" s="1"/>
  <c r="AF36" i="1"/>
  <c r="L50" i="1"/>
  <c r="J50" i="1"/>
  <c r="J51" i="1" s="1"/>
  <c r="J63" i="1" s="1"/>
  <c r="H50" i="1"/>
  <c r="H51" i="1" s="1"/>
  <c r="N50" i="1"/>
  <c r="N51" i="1" s="1"/>
  <c r="N63" i="1" s="1"/>
  <c r="AF31" i="1"/>
  <c r="T51" i="1"/>
  <c r="T63" i="1" s="1"/>
  <c r="AF21" i="1"/>
  <c r="L51" i="1"/>
  <c r="L63" i="1" s="1"/>
  <c r="AD51" i="1"/>
  <c r="AD63" i="1" s="1"/>
  <c r="AB51" i="1"/>
  <c r="AB63" i="1" s="1"/>
  <c r="Z51" i="1"/>
  <c r="Z63" i="1" s="1"/>
  <c r="X51" i="1"/>
  <c r="X63" i="1" s="1"/>
  <c r="V51" i="1"/>
  <c r="V63" i="1" s="1"/>
  <c r="AF12" i="1"/>
  <c r="AF11" i="1"/>
  <c r="AF50" i="1" l="1"/>
  <c r="H63" i="1"/>
  <c r="AF63" i="1" s="1"/>
  <c r="AF51" i="1"/>
</calcChain>
</file>

<file path=xl/sharedStrings.xml><?xml version="1.0" encoding="utf-8"?>
<sst xmlns="http://schemas.openxmlformats.org/spreadsheetml/2006/main" count="75" uniqueCount="75">
  <si>
    <t>TOTAL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</si>
  <si>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</si>
  <si>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</si>
  <si>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</si>
  <si>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</si>
  <si>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</si>
  <si>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</si>
  <si>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</si>
  <si>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</si>
  <si>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</si>
  <si>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</si>
  <si>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</si>
  <si>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</si>
  <si>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Jan - Dec 23</t>
  </si>
  <si>
    <t>Ordinary Income/Expense</t>
  </si>
  <si>
    <t>Income</t>
  </si>
  <si>
    <t>5060 · Ramada special assessment</t>
  </si>
  <si>
    <t>5070 · Ramada Donations</t>
  </si>
  <si>
    <t>Total 5060 · Ramada special assessment</t>
  </si>
  <si>
    <t>5010 · HOA Dues</t>
  </si>
  <si>
    <t>5020 · Property Transfer Fees</t>
  </si>
  <si>
    <t>5030 · Reimbursed Expense</t>
  </si>
  <si>
    <t>Total Income</t>
  </si>
  <si>
    <t>Gross Profit</t>
  </si>
  <si>
    <t>Expense</t>
  </si>
  <si>
    <t>7360 · Cleaning Supplies</t>
  </si>
  <si>
    <t>7390 · Bank Service Charges</t>
  </si>
  <si>
    <t>7000 · Contractual Services</t>
  </si>
  <si>
    <t>7010 · Dressing Rooms Cleaning</t>
  </si>
  <si>
    <t>7020 · Pest Control Services</t>
  </si>
  <si>
    <t>7030 · Pool Maintenance</t>
  </si>
  <si>
    <t>7040 · Rec Area Landscape Maint</t>
  </si>
  <si>
    <t>Total 7000 · Contractual Services</t>
  </si>
  <si>
    <t>7050 · General &amp; Administrative</t>
  </si>
  <si>
    <t>7060 · Accounting</t>
  </si>
  <si>
    <t>7090 · Insurance</t>
  </si>
  <si>
    <t>7110 · Legal and Compliance Fees</t>
  </si>
  <si>
    <t>7120 · Misc</t>
  </si>
  <si>
    <t>7130 · Office Supplies</t>
  </si>
  <si>
    <t>7140 · Permits</t>
  </si>
  <si>
    <t>7150 · Printing/Postage</t>
  </si>
  <si>
    <t>7160 · Taxes</t>
  </si>
  <si>
    <t>Total 7050 · General &amp; Administrative</t>
  </si>
  <si>
    <t>7170 · General Maintenance &amp; Repairs</t>
  </si>
  <si>
    <t>7180 · Building Repairs</t>
  </si>
  <si>
    <t>7200 · Street Lights</t>
  </si>
  <si>
    <t>7210 · Yard &amp; Garden</t>
  </si>
  <si>
    <t>Total 7170 · General Maintenance &amp; Repairs</t>
  </si>
  <si>
    <t>7220 · Pool, Spa, &amp; Sauna</t>
  </si>
  <si>
    <t>7240 · Chemicals</t>
  </si>
  <si>
    <t>7250 · Furniture Repair &amp; Replacement</t>
  </si>
  <si>
    <t>7260 · Repairs</t>
  </si>
  <si>
    <t>7280 · Unscheduled Repairs</t>
  </si>
  <si>
    <t>Total 7260 · Repairs</t>
  </si>
  <si>
    <t>7310 · Supplies</t>
  </si>
  <si>
    <t>Total 7220 · Pool, Spa, &amp; Sauna</t>
  </si>
  <si>
    <t>7320 · Utilities</t>
  </si>
  <si>
    <t>7330 · Electric</t>
  </si>
  <si>
    <t>7340 · Gas</t>
  </si>
  <si>
    <t>7350 · Water</t>
  </si>
  <si>
    <t>Total 7320 · Utilities</t>
  </si>
  <si>
    <t>Total Expense</t>
  </si>
  <si>
    <t>Net Ordinary Income</t>
  </si>
  <si>
    <t>Other Income/Expense</t>
  </si>
  <si>
    <t>Other Income</t>
  </si>
  <si>
    <t>9010 · Interest Income</t>
  </si>
  <si>
    <t>9020 · Interest Market Rate Savings</t>
  </si>
  <si>
    <t>9030 · Interest High Yield Savings</t>
  </si>
  <si>
    <t>Total 9010 · Interest Income</t>
  </si>
  <si>
    <t>Total Other Income</t>
  </si>
  <si>
    <t>Other Expense</t>
  </si>
  <si>
    <t>Total Other Expense</t>
  </si>
  <si>
    <t>Net Other Income</t>
  </si>
  <si>
    <t>Net Income</t>
  </si>
  <si>
    <t>Capital Replacement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</si>
</sst>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000000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49" fontId="4" fillId="0" borderId="0" xfId="0" applyNumberFormat="1" applyFont="1"/>
    <xf numFmtId="49" fontId="5" fillId="0" borderId="0" xfId="0" applyNumberFormat="1" applyFont="1" applyBorder="1" applyAlignment="1">
      <alignment horizontal="centerContinuous"/>
    </xf>
    <xf numFmtId="49" fontId="5" fillId="0" borderId="0" xfId="0" applyNumberFormat="1" applyFont="1"/>
    <xf numFmtId="49" fontId="4" fillId="0" borderId="0" xfId="0" applyNumberFormat="1" applyFont="1" applyBorder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49" fontId="6" fillId="0" borderId="0" xfId="0" applyNumberFormat="1" applyFont="1"/>
    <xf numFmtId="164" fontId="6" fillId="0" borderId="2" xfId="0" applyNumberFormat="1" applyFont="1" applyBorder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4" fillId="0" borderId="5" xfId="0" applyNumberFormat="1" applyFont="1" applyBorder="1"/>
    <xf numFmtId="0" fontId="4" fillId="0" borderId="0" xfId="0" applyFont="1"/>
    <xf numFmtId="0" fontId="4" fillId="0" borderId="0" xfId="0" applyNumberFormat="1" applyFont="1"/>
    <xf numFmtId="0" fontId="5" fillId="0" borderId="0" xfId="0" applyNumberFormat="1" applyFont="1"/>
  </cellXfs>
  <cellStyles count="2">
    <cellStyle name="Normal" xfId="0" builtinId="0"/>
    <cellStyle name="Normal 2" xfId="1" xr:uid="{42209B3F-0535-4875-B124-3063CF4B9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F29B0A6-C740-4291-9C08-7BC4CE167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695325</xdr:colOff>
          <xdr:row>1</xdr:row>
          <xdr:rowOff>9525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2A7B-C6E4-42A3-BB44-CB3FDCE8BCA3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"/>
      <c r="C4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D2A8-0AEE-41B1-9856-AA55924E8CCB}">
  <sheetPr codeName="Sheet1"/>
  <dimension ref="A1:AF64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AG2" sqref="AG2"/>
    </sheetView>
  </sheetViews>
  <sheetFormatPr defaultRowHeight="16.5" x14ac:dyDescent="0.3"/>
  <cols>
    <col min="1" max="1" width="0.85546875" style="20" customWidth="1"/>
    <col min="2" max="3" width="0.42578125" style="20" customWidth="1"/>
    <col min="4" max="4" width="0.5703125" style="20" customWidth="1"/>
    <col min="5" max="5" width="0.42578125" style="20" customWidth="1"/>
    <col min="6" max="6" width="0.5703125" style="20" customWidth="1"/>
    <col min="7" max="7" width="27.85546875" style="20" customWidth="1"/>
    <col min="8" max="8" width="7.85546875" style="21" bestFit="1" customWidth="1"/>
    <col min="9" max="9" width="0.7109375" style="21" customWidth="1"/>
    <col min="10" max="10" width="6.5703125" style="21" bestFit="1" customWidth="1"/>
    <col min="11" max="11" width="0.42578125" style="21" customWidth="1"/>
    <col min="12" max="12" width="6.5703125" style="21" bestFit="1" customWidth="1"/>
    <col min="13" max="13" width="0.5703125" style="21" customWidth="1"/>
    <col min="14" max="14" width="7.5703125" style="21" bestFit="1" customWidth="1"/>
    <col min="15" max="15" width="0.28515625" style="21" customWidth="1"/>
    <col min="16" max="16" width="7.5703125" style="21" bestFit="1" customWidth="1"/>
    <col min="17" max="17" width="0.7109375" style="21" customWidth="1"/>
    <col min="18" max="18" width="7.5703125" style="21" bestFit="1" customWidth="1"/>
    <col min="19" max="19" width="0.7109375" style="21" customWidth="1"/>
    <col min="20" max="20" width="7.5703125" style="21" bestFit="1" customWidth="1"/>
    <col min="21" max="21" width="0.5703125" style="21" customWidth="1"/>
    <col min="22" max="22" width="6.28515625" style="21" customWidth="1"/>
    <col min="23" max="23" width="0.5703125" style="21" customWidth="1"/>
    <col min="24" max="24" width="7.140625" style="21" customWidth="1"/>
    <col min="25" max="25" width="0.5703125" style="21" customWidth="1"/>
    <col min="26" max="26" width="6.42578125" style="21" customWidth="1"/>
    <col min="27" max="27" width="0.5703125" style="21" customWidth="1"/>
    <col min="28" max="28" width="6.85546875" style="21" customWidth="1"/>
    <col min="29" max="29" width="0.7109375" style="21" customWidth="1"/>
    <col min="30" max="30" width="6.7109375" style="21" customWidth="1"/>
    <col min="31" max="31" width="0.7109375" style="21" customWidth="1"/>
    <col min="32" max="32" width="9.140625" style="21" customWidth="1"/>
    <col min="33" max="16384" width="9.140625" style="7"/>
  </cols>
  <sheetData>
    <row r="1" spans="1:32" ht="17.25" thickBot="1" x14ac:dyDescent="0.35">
      <c r="A1" s="3"/>
      <c r="B1" s="3"/>
      <c r="C1" s="3"/>
      <c r="D1" s="3"/>
      <c r="E1" s="3"/>
      <c r="F1" s="3"/>
      <c r="G1" s="3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6" t="s">
        <v>0</v>
      </c>
    </row>
    <row r="2" spans="1:32" s="11" customFormat="1" ht="18" thickTop="1" thickBot="1" x14ac:dyDescent="0.35">
      <c r="A2" s="8"/>
      <c r="B2" s="8"/>
      <c r="C2" s="8"/>
      <c r="D2" s="8"/>
      <c r="E2" s="8"/>
      <c r="F2" s="8"/>
      <c r="G2" s="8"/>
      <c r="H2" s="9" t="s">
        <v>1</v>
      </c>
      <c r="I2" s="10"/>
      <c r="J2" s="9" t="s">
        <v>2</v>
      </c>
      <c r="K2" s="10"/>
      <c r="L2" s="9" t="s">
        <v>3</v>
      </c>
      <c r="M2" s="10"/>
      <c r="N2" s="9" t="s">
        <v>4</v>
      </c>
      <c r="O2" s="10"/>
      <c r="P2" s="9" t="s">
        <v>5</v>
      </c>
      <c r="Q2" s="10"/>
      <c r="R2" s="9" t="s">
        <v>6</v>
      </c>
      <c r="S2" s="10"/>
      <c r="T2" s="9" t="s">
        <v>7</v>
      </c>
      <c r="U2" s="10"/>
      <c r="V2" s="9" t="s">
        <v>8</v>
      </c>
      <c r="W2" s="10"/>
      <c r="X2" s="9" t="s">
        <v>9</v>
      </c>
      <c r="Y2" s="10"/>
      <c r="Z2" s="9" t="s">
        <v>10</v>
      </c>
      <c r="AA2" s="10"/>
      <c r="AB2" s="9" t="s">
        <v>11</v>
      </c>
      <c r="AC2" s="10"/>
      <c r="AD2" s="9" t="s">
        <v>12</v>
      </c>
      <c r="AE2" s="10"/>
      <c r="AF2" s="9" t="s">
        <v>13</v>
      </c>
    </row>
    <row r="3" spans="1:32" ht="17.25" thickTop="1" x14ac:dyDescent="0.3">
      <c r="A3" s="3"/>
      <c r="B3" s="3" t="s">
        <v>14</v>
      </c>
      <c r="C3" s="3"/>
      <c r="D3" s="3"/>
      <c r="E3" s="3"/>
      <c r="F3" s="3"/>
      <c r="G3" s="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3"/>
      <c r="Z3" s="12"/>
      <c r="AA3" s="13"/>
      <c r="AB3" s="12"/>
      <c r="AC3" s="13"/>
      <c r="AD3" s="12"/>
      <c r="AE3" s="13"/>
      <c r="AF3" s="12"/>
    </row>
    <row r="4" spans="1:32" x14ac:dyDescent="0.3">
      <c r="A4" s="3"/>
      <c r="B4" s="3"/>
      <c r="C4" s="3"/>
      <c r="D4" s="3" t="s">
        <v>15</v>
      </c>
      <c r="E4" s="3"/>
      <c r="F4" s="3"/>
      <c r="G4" s="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12"/>
    </row>
    <row r="5" spans="1:32" hidden="1" x14ac:dyDescent="0.3">
      <c r="A5" s="3"/>
      <c r="B5" s="3"/>
      <c r="C5" s="3"/>
      <c r="D5" s="3"/>
      <c r="E5" s="3" t="s">
        <v>16</v>
      </c>
      <c r="F5" s="3"/>
      <c r="G5" s="3"/>
      <c r="H5" s="12"/>
      <c r="I5" s="13"/>
      <c r="J5" s="12"/>
      <c r="K5" s="13"/>
      <c r="L5" s="12"/>
      <c r="M5" s="13"/>
      <c r="N5" s="12"/>
      <c r="O5" s="13"/>
      <c r="P5" s="12"/>
      <c r="Q5" s="13"/>
      <c r="R5" s="12"/>
      <c r="S5" s="13"/>
      <c r="T5" s="12"/>
      <c r="U5" s="13"/>
      <c r="V5" s="12"/>
      <c r="W5" s="13"/>
      <c r="X5" s="12"/>
      <c r="Y5" s="13"/>
      <c r="Z5" s="12"/>
      <c r="AA5" s="13"/>
      <c r="AB5" s="12"/>
      <c r="AC5" s="13"/>
      <c r="AD5" s="12"/>
      <c r="AE5" s="13"/>
      <c r="AF5" s="12"/>
    </row>
    <row r="6" spans="1:32" ht="17.25" hidden="1" thickBot="1" x14ac:dyDescent="0.35">
      <c r="A6" s="3"/>
      <c r="B6" s="3"/>
      <c r="C6" s="3"/>
      <c r="D6" s="3"/>
      <c r="E6" s="3"/>
      <c r="F6" s="3" t="s">
        <v>17</v>
      </c>
      <c r="G6" s="3"/>
      <c r="H6" s="14">
        <v>0</v>
      </c>
      <c r="I6" s="13"/>
      <c r="J6" s="14">
        <v>0</v>
      </c>
      <c r="K6" s="13"/>
      <c r="L6" s="14">
        <v>0</v>
      </c>
      <c r="M6" s="13"/>
      <c r="N6" s="14">
        <v>0</v>
      </c>
      <c r="O6" s="13"/>
      <c r="P6" s="14">
        <v>0</v>
      </c>
      <c r="Q6" s="13"/>
      <c r="R6" s="14">
        <v>0</v>
      </c>
      <c r="S6" s="13"/>
      <c r="T6" s="14">
        <v>0</v>
      </c>
      <c r="U6" s="13"/>
      <c r="V6" s="14">
        <v>0</v>
      </c>
      <c r="W6" s="13"/>
      <c r="X6" s="14">
        <v>0</v>
      </c>
      <c r="Y6" s="13"/>
      <c r="Z6" s="14">
        <v>0</v>
      </c>
      <c r="AA6" s="13"/>
      <c r="AB6" s="14">
        <v>0</v>
      </c>
      <c r="AC6" s="13"/>
      <c r="AD6" s="14">
        <v>0</v>
      </c>
      <c r="AE6" s="13"/>
      <c r="AF6" s="14">
        <f t="shared" ref="AF6:AF12" si="0">ROUND(SUM(H6:AD6),5)</f>
        <v>0</v>
      </c>
    </row>
    <row r="7" spans="1:32" hidden="1" x14ac:dyDescent="0.3">
      <c r="A7" s="3"/>
      <c r="B7" s="3"/>
      <c r="C7" s="3"/>
      <c r="D7" s="3"/>
      <c r="E7" s="3" t="s">
        <v>18</v>
      </c>
      <c r="F7" s="3"/>
      <c r="G7" s="3"/>
      <c r="H7" s="12">
        <f>ROUND(SUM(H5:H6),5)</f>
        <v>0</v>
      </c>
      <c r="I7" s="13"/>
      <c r="J7" s="12">
        <f>ROUND(SUM(J5:J6),5)</f>
        <v>0</v>
      </c>
      <c r="K7" s="13"/>
      <c r="L7" s="12">
        <f>ROUND(SUM(L5:L6),5)</f>
        <v>0</v>
      </c>
      <c r="M7" s="13"/>
      <c r="N7" s="12">
        <f>ROUND(SUM(N5:N6),5)</f>
        <v>0</v>
      </c>
      <c r="O7" s="13"/>
      <c r="P7" s="12">
        <f>ROUND(SUM(P5:P6),5)</f>
        <v>0</v>
      </c>
      <c r="Q7" s="13"/>
      <c r="R7" s="12">
        <f>ROUND(SUM(R5:R6),5)</f>
        <v>0</v>
      </c>
      <c r="S7" s="13"/>
      <c r="T7" s="12">
        <f>ROUND(SUM(T5:T6),5)</f>
        <v>0</v>
      </c>
      <c r="U7" s="13"/>
      <c r="V7" s="12">
        <f>ROUND(SUM(V5:V6),5)</f>
        <v>0</v>
      </c>
      <c r="W7" s="13"/>
      <c r="X7" s="12">
        <f>ROUND(SUM(X5:X6),5)</f>
        <v>0</v>
      </c>
      <c r="Y7" s="13"/>
      <c r="Z7" s="12">
        <f>ROUND(SUM(Z5:Z6),5)</f>
        <v>0</v>
      </c>
      <c r="AA7" s="13"/>
      <c r="AB7" s="12">
        <f>ROUND(SUM(AB5:AB6),5)</f>
        <v>0</v>
      </c>
      <c r="AC7" s="13"/>
      <c r="AD7" s="12">
        <f>ROUND(SUM(AD5:AD6),5)</f>
        <v>0</v>
      </c>
      <c r="AE7" s="13"/>
      <c r="AF7" s="12">
        <f t="shared" si="0"/>
        <v>0</v>
      </c>
    </row>
    <row r="8" spans="1:32" x14ac:dyDescent="0.3">
      <c r="A8" s="3"/>
      <c r="B8" s="3"/>
      <c r="C8" s="3"/>
      <c r="D8" s="3"/>
      <c r="E8" s="3" t="s">
        <v>19</v>
      </c>
      <c r="F8" s="3"/>
      <c r="G8" s="3"/>
      <c r="H8" s="12">
        <v>46530</v>
      </c>
      <c r="I8" s="13"/>
      <c r="J8" s="12">
        <v>0</v>
      </c>
      <c r="K8" s="13"/>
      <c r="L8" s="12">
        <v>0</v>
      </c>
      <c r="M8" s="13"/>
      <c r="N8" s="12">
        <v>0</v>
      </c>
      <c r="O8" s="13"/>
      <c r="P8" s="12">
        <v>0</v>
      </c>
      <c r="Q8" s="13"/>
      <c r="R8" s="12">
        <v>0</v>
      </c>
      <c r="S8" s="13"/>
      <c r="T8" s="12">
        <v>0</v>
      </c>
      <c r="U8" s="13"/>
      <c r="V8" s="12">
        <v>0</v>
      </c>
      <c r="W8" s="13"/>
      <c r="X8" s="12">
        <v>0</v>
      </c>
      <c r="Y8" s="13"/>
      <c r="Z8" s="12">
        <v>0</v>
      </c>
      <c r="AA8" s="13"/>
      <c r="AB8" s="12">
        <v>0</v>
      </c>
      <c r="AC8" s="13"/>
      <c r="AD8" s="12">
        <v>0</v>
      </c>
      <c r="AE8" s="13"/>
      <c r="AF8" s="12">
        <f t="shared" si="0"/>
        <v>46530</v>
      </c>
    </row>
    <row r="9" spans="1:32" ht="17.25" thickBot="1" x14ac:dyDescent="0.35">
      <c r="A9" s="3"/>
      <c r="B9" s="3"/>
      <c r="C9" s="3"/>
      <c r="D9" s="3"/>
      <c r="E9" s="3" t="s">
        <v>20</v>
      </c>
      <c r="F9" s="3"/>
      <c r="G9" s="3"/>
      <c r="H9" s="12">
        <v>300</v>
      </c>
      <c r="I9" s="13"/>
      <c r="J9" s="12">
        <v>300</v>
      </c>
      <c r="K9" s="13"/>
      <c r="L9" s="12">
        <v>300</v>
      </c>
      <c r="M9" s="13"/>
      <c r="N9" s="12">
        <v>300</v>
      </c>
      <c r="O9" s="13"/>
      <c r="P9" s="12">
        <v>300</v>
      </c>
      <c r="Q9" s="13"/>
      <c r="R9" s="12">
        <v>300</v>
      </c>
      <c r="S9" s="13"/>
      <c r="T9" s="12">
        <v>300</v>
      </c>
      <c r="U9" s="13"/>
      <c r="V9" s="12">
        <v>300</v>
      </c>
      <c r="W9" s="13"/>
      <c r="X9" s="12">
        <v>300</v>
      </c>
      <c r="Y9" s="13"/>
      <c r="Z9" s="12">
        <v>300</v>
      </c>
      <c r="AA9" s="13"/>
      <c r="AB9" s="12">
        <v>300</v>
      </c>
      <c r="AC9" s="13"/>
      <c r="AD9" s="12">
        <v>300</v>
      </c>
      <c r="AE9" s="13"/>
      <c r="AF9" s="12">
        <f t="shared" si="0"/>
        <v>3600</v>
      </c>
    </row>
    <row r="10" spans="1:32" ht="17.25" hidden="1" thickBot="1" x14ac:dyDescent="0.35">
      <c r="A10" s="3"/>
      <c r="B10" s="3"/>
      <c r="C10" s="3"/>
      <c r="D10" s="3"/>
      <c r="E10" s="3" t="s">
        <v>21</v>
      </c>
      <c r="F10" s="3"/>
      <c r="G10" s="3"/>
      <c r="H10" s="15">
        <v>0</v>
      </c>
      <c r="I10" s="13"/>
      <c r="J10" s="15">
        <v>0</v>
      </c>
      <c r="K10" s="13"/>
      <c r="L10" s="15">
        <v>0</v>
      </c>
      <c r="M10" s="13"/>
      <c r="N10" s="15">
        <v>0</v>
      </c>
      <c r="O10" s="13"/>
      <c r="P10" s="15">
        <v>0</v>
      </c>
      <c r="Q10" s="13"/>
      <c r="R10" s="15">
        <v>0</v>
      </c>
      <c r="S10" s="13"/>
      <c r="T10" s="15">
        <v>0</v>
      </c>
      <c r="U10" s="13"/>
      <c r="V10" s="15">
        <v>0</v>
      </c>
      <c r="W10" s="13"/>
      <c r="X10" s="15">
        <v>0</v>
      </c>
      <c r="Y10" s="13"/>
      <c r="Z10" s="15">
        <v>0</v>
      </c>
      <c r="AA10" s="13"/>
      <c r="AB10" s="15">
        <v>0</v>
      </c>
      <c r="AC10" s="13"/>
      <c r="AD10" s="15">
        <v>0</v>
      </c>
      <c r="AE10" s="13"/>
      <c r="AF10" s="15">
        <f t="shared" si="0"/>
        <v>0</v>
      </c>
    </row>
    <row r="11" spans="1:32" ht="17.25" thickBot="1" x14ac:dyDescent="0.35">
      <c r="A11" s="3"/>
      <c r="B11" s="3"/>
      <c r="C11" s="3"/>
      <c r="D11" s="3" t="s">
        <v>22</v>
      </c>
      <c r="E11" s="3"/>
      <c r="F11" s="3"/>
      <c r="G11" s="3"/>
      <c r="H11" s="16">
        <f>ROUND(H4+SUM(H7:H10),5)</f>
        <v>46830</v>
      </c>
      <c r="I11" s="13"/>
      <c r="J11" s="16">
        <f>ROUND(J4+SUM(J7:J10),5)</f>
        <v>300</v>
      </c>
      <c r="K11" s="13"/>
      <c r="L11" s="16">
        <f>ROUND(L4+SUM(L7:L10),5)</f>
        <v>300</v>
      </c>
      <c r="M11" s="13"/>
      <c r="N11" s="16">
        <f>ROUND(N4+SUM(N7:N10),5)</f>
        <v>300</v>
      </c>
      <c r="O11" s="13"/>
      <c r="P11" s="16">
        <f>ROUND(P4+SUM(P7:P10),5)</f>
        <v>300</v>
      </c>
      <c r="Q11" s="13"/>
      <c r="R11" s="16">
        <f>ROUND(R4+SUM(R7:R10),5)</f>
        <v>300</v>
      </c>
      <c r="S11" s="13"/>
      <c r="T11" s="16">
        <f>ROUND(T4+SUM(T7:T10),5)</f>
        <v>300</v>
      </c>
      <c r="U11" s="13"/>
      <c r="V11" s="16">
        <f>ROUND(V4+SUM(V7:V10),5)</f>
        <v>300</v>
      </c>
      <c r="W11" s="13"/>
      <c r="X11" s="16">
        <f>ROUND(X4+SUM(X7:X10),5)</f>
        <v>300</v>
      </c>
      <c r="Y11" s="13"/>
      <c r="Z11" s="16">
        <f>ROUND(Z4+SUM(Z7:Z10),5)</f>
        <v>300</v>
      </c>
      <c r="AA11" s="13"/>
      <c r="AB11" s="16">
        <f>ROUND(AB4+SUM(AB7:AB10),5)</f>
        <v>300</v>
      </c>
      <c r="AC11" s="13"/>
      <c r="AD11" s="16">
        <f>ROUND(AD4+SUM(AD7:AD10),5)</f>
        <v>300</v>
      </c>
      <c r="AE11" s="13"/>
      <c r="AF11" s="16">
        <f t="shared" si="0"/>
        <v>50130</v>
      </c>
    </row>
    <row r="12" spans="1:32" x14ac:dyDescent="0.3">
      <c r="A12" s="3"/>
      <c r="B12" s="3"/>
      <c r="C12" s="3" t="s">
        <v>23</v>
      </c>
      <c r="D12" s="3"/>
      <c r="E12" s="3"/>
      <c r="F12" s="3"/>
      <c r="G12" s="3"/>
      <c r="H12" s="12">
        <f>H11</f>
        <v>46830</v>
      </c>
      <c r="I12" s="13"/>
      <c r="J12" s="12">
        <f>J11</f>
        <v>300</v>
      </c>
      <c r="K12" s="13"/>
      <c r="L12" s="12">
        <f>L11</f>
        <v>300</v>
      </c>
      <c r="M12" s="13"/>
      <c r="N12" s="12">
        <f>N11</f>
        <v>300</v>
      </c>
      <c r="O12" s="13"/>
      <c r="P12" s="12">
        <f>P11</f>
        <v>300</v>
      </c>
      <c r="Q12" s="13"/>
      <c r="R12" s="12">
        <f>R11</f>
        <v>300</v>
      </c>
      <c r="S12" s="13"/>
      <c r="T12" s="12">
        <f>T11</f>
        <v>300</v>
      </c>
      <c r="U12" s="13"/>
      <c r="V12" s="12">
        <f>V11</f>
        <v>300</v>
      </c>
      <c r="W12" s="13"/>
      <c r="X12" s="12">
        <f>X11</f>
        <v>300</v>
      </c>
      <c r="Y12" s="13"/>
      <c r="Z12" s="12">
        <f>Z11</f>
        <v>300</v>
      </c>
      <c r="AA12" s="13"/>
      <c r="AB12" s="12">
        <f>AB11</f>
        <v>300</v>
      </c>
      <c r="AC12" s="13"/>
      <c r="AD12" s="12">
        <f>AD11</f>
        <v>300</v>
      </c>
      <c r="AE12" s="13"/>
      <c r="AF12" s="12">
        <f t="shared" si="0"/>
        <v>50130</v>
      </c>
    </row>
    <row r="13" spans="1:32" x14ac:dyDescent="0.3">
      <c r="A13" s="3"/>
      <c r="B13" s="3"/>
      <c r="C13" s="3"/>
      <c r="D13" s="3" t="s">
        <v>24</v>
      </c>
      <c r="E13" s="3"/>
      <c r="F13" s="3"/>
      <c r="G13" s="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2"/>
      <c r="S13" s="13"/>
      <c r="T13" s="12"/>
      <c r="U13" s="13"/>
      <c r="V13" s="12"/>
      <c r="W13" s="13"/>
      <c r="X13" s="12"/>
      <c r="Y13" s="13"/>
      <c r="Z13" s="12"/>
      <c r="AA13" s="13"/>
      <c r="AB13" s="12"/>
      <c r="AC13" s="13"/>
      <c r="AD13" s="12"/>
      <c r="AE13" s="13"/>
      <c r="AF13" s="12"/>
    </row>
    <row r="14" spans="1:32" hidden="1" x14ac:dyDescent="0.3">
      <c r="A14" s="3"/>
      <c r="B14" s="3"/>
      <c r="C14" s="3"/>
      <c r="D14" s="3"/>
      <c r="E14" s="3" t="s">
        <v>25</v>
      </c>
      <c r="F14" s="3"/>
      <c r="G14" s="3"/>
      <c r="H14" s="12">
        <v>0</v>
      </c>
      <c r="I14" s="13"/>
      <c r="J14" s="12">
        <v>0</v>
      </c>
      <c r="K14" s="13"/>
      <c r="L14" s="12">
        <v>0</v>
      </c>
      <c r="M14" s="13"/>
      <c r="N14" s="12">
        <v>0</v>
      </c>
      <c r="O14" s="13"/>
      <c r="P14" s="12">
        <v>0</v>
      </c>
      <c r="Q14" s="13"/>
      <c r="R14" s="12">
        <v>0</v>
      </c>
      <c r="S14" s="13"/>
      <c r="T14" s="12">
        <v>0</v>
      </c>
      <c r="U14" s="13"/>
      <c r="V14" s="12">
        <v>0</v>
      </c>
      <c r="W14" s="13"/>
      <c r="X14" s="12">
        <v>0</v>
      </c>
      <c r="Y14" s="13"/>
      <c r="Z14" s="12">
        <v>0</v>
      </c>
      <c r="AA14" s="13"/>
      <c r="AB14" s="12">
        <v>0</v>
      </c>
      <c r="AC14" s="13"/>
      <c r="AD14" s="12">
        <v>0</v>
      </c>
      <c r="AE14" s="13"/>
      <c r="AF14" s="12">
        <f>ROUND(SUM(H14:AD14),5)</f>
        <v>0</v>
      </c>
    </row>
    <row r="15" spans="1:32" x14ac:dyDescent="0.3">
      <c r="A15" s="3"/>
      <c r="B15" s="3"/>
      <c r="C15" s="3"/>
      <c r="D15" s="3"/>
      <c r="E15" s="3" t="s">
        <v>26</v>
      </c>
      <c r="F15" s="3"/>
      <c r="G15" s="3"/>
      <c r="H15" s="12">
        <v>0</v>
      </c>
      <c r="I15" s="13"/>
      <c r="J15" s="12">
        <v>0</v>
      </c>
      <c r="K15" s="13"/>
      <c r="L15" s="12">
        <v>0</v>
      </c>
      <c r="M15" s="13"/>
      <c r="N15" s="12">
        <v>0</v>
      </c>
      <c r="O15" s="13"/>
      <c r="P15" s="12">
        <v>0</v>
      </c>
      <c r="Q15" s="13"/>
      <c r="R15" s="12">
        <v>0</v>
      </c>
      <c r="S15" s="13"/>
      <c r="T15" s="12">
        <v>0</v>
      </c>
      <c r="U15" s="13"/>
      <c r="V15" s="12">
        <v>0</v>
      </c>
      <c r="W15" s="13"/>
      <c r="X15" s="12">
        <v>0</v>
      </c>
      <c r="Y15" s="13"/>
      <c r="Z15" s="12">
        <v>0</v>
      </c>
      <c r="AA15" s="13"/>
      <c r="AB15" s="12">
        <v>0</v>
      </c>
      <c r="AC15" s="13"/>
      <c r="AD15" s="12">
        <v>0</v>
      </c>
      <c r="AE15" s="13"/>
      <c r="AF15" s="12">
        <f>ROUND(SUM(H15:AD15),5)</f>
        <v>0</v>
      </c>
    </row>
    <row r="16" spans="1:32" x14ac:dyDescent="0.3">
      <c r="A16" s="3"/>
      <c r="B16" s="3"/>
      <c r="C16" s="3"/>
      <c r="D16" s="3"/>
      <c r="E16" s="3" t="s">
        <v>27</v>
      </c>
      <c r="F16" s="3"/>
      <c r="G16" s="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12"/>
      <c r="Y16" s="13"/>
      <c r="Z16" s="12"/>
      <c r="AA16" s="13"/>
      <c r="AB16" s="12"/>
      <c r="AC16" s="13"/>
      <c r="AD16" s="12"/>
      <c r="AE16" s="13"/>
      <c r="AF16" s="12"/>
    </row>
    <row r="17" spans="1:32" x14ac:dyDescent="0.3">
      <c r="A17" s="3"/>
      <c r="B17" s="3"/>
      <c r="C17" s="3"/>
      <c r="D17" s="3"/>
      <c r="E17" s="3"/>
      <c r="F17" s="3" t="s">
        <v>28</v>
      </c>
      <c r="G17" s="3"/>
      <c r="H17" s="12">
        <v>100</v>
      </c>
      <c r="I17" s="13"/>
      <c r="J17" s="12">
        <v>100</v>
      </c>
      <c r="K17" s="13"/>
      <c r="L17" s="12">
        <v>100</v>
      </c>
      <c r="M17" s="13"/>
      <c r="N17" s="12">
        <v>100</v>
      </c>
      <c r="O17" s="13"/>
      <c r="P17" s="12">
        <v>100</v>
      </c>
      <c r="Q17" s="13"/>
      <c r="R17" s="12">
        <v>100</v>
      </c>
      <c r="S17" s="13"/>
      <c r="T17" s="12">
        <v>100</v>
      </c>
      <c r="U17" s="13"/>
      <c r="V17" s="12">
        <v>100</v>
      </c>
      <c r="W17" s="13"/>
      <c r="X17" s="12">
        <v>100</v>
      </c>
      <c r="Y17" s="13"/>
      <c r="Z17" s="12">
        <v>100</v>
      </c>
      <c r="AA17" s="13"/>
      <c r="AB17" s="12">
        <v>100</v>
      </c>
      <c r="AC17" s="13"/>
      <c r="AD17" s="12">
        <v>100</v>
      </c>
      <c r="AE17" s="13"/>
      <c r="AF17" s="12">
        <f>ROUND(SUM(H17:AD17),5)</f>
        <v>1200</v>
      </c>
    </row>
    <row r="18" spans="1:32" x14ac:dyDescent="0.3">
      <c r="A18" s="3"/>
      <c r="B18" s="3"/>
      <c r="C18" s="3"/>
      <c r="D18" s="3"/>
      <c r="E18" s="3"/>
      <c r="F18" s="3" t="s">
        <v>29</v>
      </c>
      <c r="G18" s="3"/>
      <c r="H18" s="12">
        <v>30</v>
      </c>
      <c r="I18" s="13"/>
      <c r="J18" s="12">
        <v>30</v>
      </c>
      <c r="K18" s="13"/>
      <c r="L18" s="12">
        <v>30</v>
      </c>
      <c r="M18" s="13"/>
      <c r="N18" s="12">
        <v>30</v>
      </c>
      <c r="O18" s="13"/>
      <c r="P18" s="12">
        <v>30</v>
      </c>
      <c r="Q18" s="13"/>
      <c r="R18" s="12">
        <v>30</v>
      </c>
      <c r="S18" s="13"/>
      <c r="T18" s="12">
        <v>30</v>
      </c>
      <c r="U18" s="13"/>
      <c r="V18" s="12">
        <v>30</v>
      </c>
      <c r="W18" s="13"/>
      <c r="X18" s="12">
        <v>30</v>
      </c>
      <c r="Y18" s="13"/>
      <c r="Z18" s="12">
        <v>30</v>
      </c>
      <c r="AA18" s="13"/>
      <c r="AB18" s="12">
        <v>30</v>
      </c>
      <c r="AC18" s="13"/>
      <c r="AD18" s="12">
        <v>30</v>
      </c>
      <c r="AE18" s="13"/>
      <c r="AF18" s="12">
        <f>ROUND(SUM(H18:AD18),5)</f>
        <v>360</v>
      </c>
    </row>
    <row r="19" spans="1:32" x14ac:dyDescent="0.3">
      <c r="A19" s="3"/>
      <c r="B19" s="3"/>
      <c r="C19" s="3"/>
      <c r="D19" s="3"/>
      <c r="E19" s="3"/>
      <c r="F19" s="3" t="s">
        <v>30</v>
      </c>
      <c r="G19" s="3"/>
      <c r="H19" s="12">
        <v>400</v>
      </c>
      <c r="I19" s="13"/>
      <c r="J19" s="12">
        <v>400</v>
      </c>
      <c r="K19" s="13"/>
      <c r="L19" s="12">
        <v>400</v>
      </c>
      <c r="M19" s="13"/>
      <c r="N19" s="12">
        <v>400</v>
      </c>
      <c r="O19" s="13"/>
      <c r="P19" s="12">
        <v>400</v>
      </c>
      <c r="Q19" s="13"/>
      <c r="R19" s="12">
        <v>400</v>
      </c>
      <c r="S19" s="13"/>
      <c r="T19" s="12">
        <v>400</v>
      </c>
      <c r="U19" s="13"/>
      <c r="V19" s="12">
        <v>400</v>
      </c>
      <c r="W19" s="13"/>
      <c r="X19" s="12">
        <v>400</v>
      </c>
      <c r="Y19" s="13"/>
      <c r="Z19" s="12">
        <v>400</v>
      </c>
      <c r="AA19" s="13"/>
      <c r="AB19" s="12">
        <v>400</v>
      </c>
      <c r="AC19" s="13"/>
      <c r="AD19" s="12">
        <v>400</v>
      </c>
      <c r="AE19" s="13"/>
      <c r="AF19" s="12">
        <f>ROUND(SUM(H19:AD19),5)</f>
        <v>4800</v>
      </c>
    </row>
    <row r="20" spans="1:32" ht="17.25" thickBot="1" x14ac:dyDescent="0.35">
      <c r="A20" s="3"/>
      <c r="B20" s="3"/>
      <c r="C20" s="3"/>
      <c r="D20" s="3"/>
      <c r="E20" s="3"/>
      <c r="F20" s="3" t="s">
        <v>31</v>
      </c>
      <c r="G20" s="3"/>
      <c r="H20" s="14">
        <v>500</v>
      </c>
      <c r="I20" s="13"/>
      <c r="J20" s="14">
        <v>500</v>
      </c>
      <c r="K20" s="13"/>
      <c r="L20" s="14">
        <v>500</v>
      </c>
      <c r="M20" s="13"/>
      <c r="N20" s="14">
        <v>500</v>
      </c>
      <c r="O20" s="13"/>
      <c r="P20" s="14">
        <v>500</v>
      </c>
      <c r="Q20" s="13"/>
      <c r="R20" s="14">
        <v>500</v>
      </c>
      <c r="S20" s="13"/>
      <c r="T20" s="14">
        <v>500</v>
      </c>
      <c r="U20" s="13"/>
      <c r="V20" s="14">
        <v>500</v>
      </c>
      <c r="W20" s="13"/>
      <c r="X20" s="14">
        <v>500</v>
      </c>
      <c r="Y20" s="13"/>
      <c r="Z20" s="14">
        <v>500</v>
      </c>
      <c r="AA20" s="13"/>
      <c r="AB20" s="14">
        <v>500</v>
      </c>
      <c r="AC20" s="13"/>
      <c r="AD20" s="14">
        <v>500</v>
      </c>
      <c r="AE20" s="13"/>
      <c r="AF20" s="14">
        <f>ROUND(SUM(H20:AD20),5)</f>
        <v>6000</v>
      </c>
    </row>
    <row r="21" spans="1:32" x14ac:dyDescent="0.3">
      <c r="A21" s="3"/>
      <c r="B21" s="3"/>
      <c r="C21" s="3"/>
      <c r="D21" s="3"/>
      <c r="E21" s="3" t="s">
        <v>32</v>
      </c>
      <c r="F21" s="3"/>
      <c r="G21" s="3"/>
      <c r="H21" s="12">
        <f>ROUND(SUM(H16:H20),5)</f>
        <v>1030</v>
      </c>
      <c r="I21" s="13"/>
      <c r="J21" s="12">
        <f>ROUND(SUM(J16:J20),5)</f>
        <v>1030</v>
      </c>
      <c r="K21" s="13"/>
      <c r="L21" s="12">
        <f>ROUND(SUM(L16:L20),5)</f>
        <v>1030</v>
      </c>
      <c r="M21" s="13"/>
      <c r="N21" s="12">
        <f>ROUND(SUM(N16:N20),5)</f>
        <v>1030</v>
      </c>
      <c r="O21" s="13"/>
      <c r="P21" s="12">
        <f>ROUND(SUM(P16:P20),5)</f>
        <v>1030</v>
      </c>
      <c r="Q21" s="13"/>
      <c r="R21" s="12">
        <f>ROUND(SUM(R16:R20),5)</f>
        <v>1030</v>
      </c>
      <c r="S21" s="13"/>
      <c r="T21" s="12">
        <f>ROUND(SUM(T16:T20),5)</f>
        <v>1030</v>
      </c>
      <c r="U21" s="13"/>
      <c r="V21" s="12">
        <f>ROUND(SUM(V16:V20),5)</f>
        <v>1030</v>
      </c>
      <c r="W21" s="13"/>
      <c r="X21" s="12">
        <f>ROUND(SUM(X16:X20),5)</f>
        <v>1030</v>
      </c>
      <c r="Y21" s="13"/>
      <c r="Z21" s="12">
        <f>ROUND(SUM(Z16:Z20),5)</f>
        <v>1030</v>
      </c>
      <c r="AA21" s="13"/>
      <c r="AB21" s="12">
        <f>ROUND(SUM(AB16:AB20),5)</f>
        <v>1030</v>
      </c>
      <c r="AC21" s="13"/>
      <c r="AD21" s="12">
        <f>ROUND(SUM(AD16:AD20),5)</f>
        <v>1030</v>
      </c>
      <c r="AE21" s="13"/>
      <c r="AF21" s="12">
        <f>ROUND(SUM(H21:AD21),5)</f>
        <v>12360</v>
      </c>
    </row>
    <row r="22" spans="1:32" x14ac:dyDescent="0.3">
      <c r="A22" s="3"/>
      <c r="B22" s="3"/>
      <c r="C22" s="3"/>
      <c r="D22" s="3"/>
      <c r="E22" s="3" t="s">
        <v>33</v>
      </c>
      <c r="F22" s="3"/>
      <c r="G22" s="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12"/>
      <c r="U22" s="13"/>
      <c r="V22" s="12"/>
      <c r="W22" s="13"/>
      <c r="X22" s="12"/>
      <c r="Y22" s="13"/>
      <c r="Z22" s="12"/>
      <c r="AA22" s="13"/>
      <c r="AB22" s="12"/>
      <c r="AC22" s="13"/>
      <c r="AD22" s="12"/>
      <c r="AE22" s="13"/>
      <c r="AF22" s="12"/>
    </row>
    <row r="23" spans="1:32" x14ac:dyDescent="0.3">
      <c r="A23" s="3"/>
      <c r="B23" s="3"/>
      <c r="C23" s="3"/>
      <c r="D23" s="3"/>
      <c r="E23" s="3"/>
      <c r="F23" s="3" t="s">
        <v>34</v>
      </c>
      <c r="G23" s="3"/>
      <c r="H23" s="12">
        <v>140</v>
      </c>
      <c r="I23" s="13"/>
      <c r="J23" s="12">
        <v>140</v>
      </c>
      <c r="K23" s="13"/>
      <c r="L23" s="12">
        <v>140</v>
      </c>
      <c r="M23" s="13"/>
      <c r="N23" s="12">
        <v>140</v>
      </c>
      <c r="O23" s="13"/>
      <c r="P23" s="12">
        <v>140</v>
      </c>
      <c r="Q23" s="13"/>
      <c r="R23" s="12">
        <v>140</v>
      </c>
      <c r="S23" s="13"/>
      <c r="T23" s="12">
        <v>140</v>
      </c>
      <c r="U23" s="13"/>
      <c r="V23" s="12">
        <v>140</v>
      </c>
      <c r="W23" s="13"/>
      <c r="X23" s="12">
        <v>140</v>
      </c>
      <c r="Y23" s="13"/>
      <c r="Z23" s="12">
        <v>140</v>
      </c>
      <c r="AA23" s="13"/>
      <c r="AB23" s="12">
        <v>140</v>
      </c>
      <c r="AC23" s="13"/>
      <c r="AD23" s="12">
        <v>140</v>
      </c>
      <c r="AE23" s="13"/>
      <c r="AF23" s="12">
        <f t="shared" ref="AF23:AF31" si="1">ROUND(SUM(H23:AD23),5)</f>
        <v>1680</v>
      </c>
    </row>
    <row r="24" spans="1:32" x14ac:dyDescent="0.3">
      <c r="A24" s="3"/>
      <c r="B24" s="3"/>
      <c r="C24" s="3"/>
      <c r="D24" s="3"/>
      <c r="E24" s="3"/>
      <c r="F24" s="3" t="s">
        <v>35</v>
      </c>
      <c r="G24" s="3"/>
      <c r="H24" s="12">
        <v>2228</v>
      </c>
      <c r="I24" s="13"/>
      <c r="J24" s="12">
        <v>0</v>
      </c>
      <c r="K24" s="13"/>
      <c r="L24" s="12">
        <v>0</v>
      </c>
      <c r="M24" s="13"/>
      <c r="N24" s="12">
        <v>0</v>
      </c>
      <c r="O24" s="13"/>
      <c r="P24" s="12">
        <v>0</v>
      </c>
      <c r="Q24" s="13"/>
      <c r="R24" s="12">
        <v>0</v>
      </c>
      <c r="S24" s="13"/>
      <c r="T24" s="12">
        <v>0</v>
      </c>
      <c r="U24" s="13"/>
      <c r="V24" s="12">
        <v>0</v>
      </c>
      <c r="W24" s="13"/>
      <c r="X24" s="12">
        <v>0</v>
      </c>
      <c r="Y24" s="13"/>
      <c r="Z24" s="12">
        <v>0</v>
      </c>
      <c r="AA24" s="13"/>
      <c r="AB24" s="12">
        <v>0</v>
      </c>
      <c r="AC24" s="13"/>
      <c r="AD24" s="12">
        <v>0</v>
      </c>
      <c r="AE24" s="13"/>
      <c r="AF24" s="12">
        <f t="shared" si="1"/>
        <v>2228</v>
      </c>
    </row>
    <row r="25" spans="1:32" x14ac:dyDescent="0.3">
      <c r="A25" s="3"/>
      <c r="B25" s="3"/>
      <c r="C25" s="3"/>
      <c r="D25" s="3"/>
      <c r="E25" s="3"/>
      <c r="F25" s="3" t="s">
        <v>36</v>
      </c>
      <c r="G25" s="3"/>
      <c r="H25" s="12">
        <v>50</v>
      </c>
      <c r="I25" s="13"/>
      <c r="J25" s="12">
        <v>50</v>
      </c>
      <c r="K25" s="13"/>
      <c r="L25" s="12">
        <v>50</v>
      </c>
      <c r="M25" s="13"/>
      <c r="N25" s="12">
        <v>50</v>
      </c>
      <c r="O25" s="13"/>
      <c r="P25" s="12">
        <v>50</v>
      </c>
      <c r="Q25" s="13"/>
      <c r="R25" s="12">
        <v>50</v>
      </c>
      <c r="S25" s="13"/>
      <c r="T25" s="12">
        <v>50</v>
      </c>
      <c r="U25" s="13"/>
      <c r="V25" s="12">
        <v>50</v>
      </c>
      <c r="W25" s="13"/>
      <c r="X25" s="12">
        <v>50</v>
      </c>
      <c r="Y25" s="13"/>
      <c r="Z25" s="12">
        <v>50</v>
      </c>
      <c r="AA25" s="13"/>
      <c r="AB25" s="12">
        <v>50</v>
      </c>
      <c r="AC25" s="13"/>
      <c r="AD25" s="12">
        <v>50</v>
      </c>
      <c r="AE25" s="13"/>
      <c r="AF25" s="12">
        <f t="shared" si="1"/>
        <v>600</v>
      </c>
    </row>
    <row r="26" spans="1:32" x14ac:dyDescent="0.3">
      <c r="A26" s="3"/>
      <c r="B26" s="3"/>
      <c r="C26" s="3"/>
      <c r="D26" s="3"/>
      <c r="E26" s="3"/>
      <c r="F26" s="3" t="s">
        <v>37</v>
      </c>
      <c r="G26" s="3"/>
      <c r="H26" s="12">
        <v>0</v>
      </c>
      <c r="I26" s="13"/>
      <c r="J26" s="12">
        <v>0</v>
      </c>
      <c r="K26" s="13"/>
      <c r="L26" s="12">
        <v>0</v>
      </c>
      <c r="M26" s="13"/>
      <c r="N26" s="12">
        <v>0</v>
      </c>
      <c r="O26" s="13"/>
      <c r="P26" s="12">
        <v>0</v>
      </c>
      <c r="Q26" s="13"/>
      <c r="R26" s="12">
        <v>0</v>
      </c>
      <c r="S26" s="13"/>
      <c r="T26" s="12">
        <v>0</v>
      </c>
      <c r="U26" s="13"/>
      <c r="V26" s="12">
        <v>0</v>
      </c>
      <c r="W26" s="13"/>
      <c r="X26" s="12">
        <v>0</v>
      </c>
      <c r="Y26" s="13"/>
      <c r="Z26" s="12">
        <v>0</v>
      </c>
      <c r="AA26" s="13"/>
      <c r="AB26" s="12">
        <v>0</v>
      </c>
      <c r="AC26" s="13"/>
      <c r="AD26" s="12">
        <v>0</v>
      </c>
      <c r="AE26" s="13"/>
      <c r="AF26" s="12">
        <f t="shared" si="1"/>
        <v>0</v>
      </c>
    </row>
    <row r="27" spans="1:32" x14ac:dyDescent="0.3">
      <c r="A27" s="3"/>
      <c r="B27" s="3"/>
      <c r="C27" s="3"/>
      <c r="D27" s="3"/>
      <c r="E27" s="3"/>
      <c r="F27" s="3" t="s">
        <v>38</v>
      </c>
      <c r="G27" s="3"/>
      <c r="H27" s="12">
        <v>40</v>
      </c>
      <c r="I27" s="13"/>
      <c r="J27" s="12">
        <v>40</v>
      </c>
      <c r="K27" s="13"/>
      <c r="L27" s="12">
        <v>40</v>
      </c>
      <c r="M27" s="13"/>
      <c r="N27" s="12">
        <v>225</v>
      </c>
      <c r="O27" s="13"/>
      <c r="P27" s="12">
        <v>40</v>
      </c>
      <c r="Q27" s="13"/>
      <c r="R27" s="12">
        <v>40</v>
      </c>
      <c r="S27" s="13"/>
      <c r="T27" s="12">
        <v>40</v>
      </c>
      <c r="U27" s="13"/>
      <c r="V27" s="12">
        <v>40</v>
      </c>
      <c r="W27" s="13"/>
      <c r="X27" s="12">
        <v>40</v>
      </c>
      <c r="Y27" s="13"/>
      <c r="Z27" s="12">
        <v>40</v>
      </c>
      <c r="AA27" s="13"/>
      <c r="AB27" s="12">
        <v>40</v>
      </c>
      <c r="AC27" s="13"/>
      <c r="AD27" s="12">
        <v>40</v>
      </c>
      <c r="AE27" s="13"/>
      <c r="AF27" s="12">
        <f t="shared" si="1"/>
        <v>665</v>
      </c>
    </row>
    <row r="28" spans="1:32" x14ac:dyDescent="0.3">
      <c r="A28" s="3"/>
      <c r="B28" s="3"/>
      <c r="C28" s="3"/>
      <c r="D28" s="3"/>
      <c r="E28" s="3"/>
      <c r="F28" s="3" t="s">
        <v>39</v>
      </c>
      <c r="G28" s="3"/>
      <c r="H28" s="12">
        <v>495</v>
      </c>
      <c r="I28" s="13"/>
      <c r="J28" s="12">
        <v>0</v>
      </c>
      <c r="K28" s="13"/>
      <c r="L28" s="12">
        <v>0</v>
      </c>
      <c r="M28" s="13"/>
      <c r="N28" s="12">
        <v>0</v>
      </c>
      <c r="O28" s="13"/>
      <c r="P28" s="12">
        <v>0</v>
      </c>
      <c r="Q28" s="13"/>
      <c r="R28" s="12">
        <v>0</v>
      </c>
      <c r="S28" s="13"/>
      <c r="T28" s="12">
        <v>0</v>
      </c>
      <c r="U28" s="13"/>
      <c r="V28" s="12">
        <v>0</v>
      </c>
      <c r="W28" s="13"/>
      <c r="X28" s="12">
        <v>0</v>
      </c>
      <c r="Y28" s="13"/>
      <c r="Z28" s="12">
        <v>0</v>
      </c>
      <c r="AA28" s="13"/>
      <c r="AB28" s="12">
        <v>0</v>
      </c>
      <c r="AC28" s="13"/>
      <c r="AD28" s="12">
        <v>0</v>
      </c>
      <c r="AE28" s="13"/>
      <c r="AF28" s="12">
        <f t="shared" si="1"/>
        <v>495</v>
      </c>
    </row>
    <row r="29" spans="1:32" x14ac:dyDescent="0.3">
      <c r="A29" s="3"/>
      <c r="B29" s="3"/>
      <c r="C29" s="3"/>
      <c r="D29" s="3"/>
      <c r="E29" s="3"/>
      <c r="F29" s="3" t="s">
        <v>40</v>
      </c>
      <c r="G29" s="3"/>
      <c r="H29" s="12">
        <v>13.32</v>
      </c>
      <c r="I29" s="13"/>
      <c r="J29" s="12">
        <v>0</v>
      </c>
      <c r="K29" s="13"/>
      <c r="L29" s="12">
        <v>14.05</v>
      </c>
      <c r="M29" s="13"/>
      <c r="N29" s="12">
        <v>283.83</v>
      </c>
      <c r="O29" s="13"/>
      <c r="P29" s="12">
        <v>0</v>
      </c>
      <c r="Q29" s="13"/>
      <c r="R29" s="12">
        <v>20</v>
      </c>
      <c r="S29" s="13"/>
      <c r="T29" s="12">
        <v>0</v>
      </c>
      <c r="U29" s="13"/>
      <c r="V29" s="12">
        <v>0</v>
      </c>
      <c r="W29" s="13"/>
      <c r="X29" s="12">
        <v>0</v>
      </c>
      <c r="Y29" s="13"/>
      <c r="Z29" s="12">
        <v>23.2</v>
      </c>
      <c r="AA29" s="13"/>
      <c r="AB29" s="12">
        <v>0</v>
      </c>
      <c r="AC29" s="13"/>
      <c r="AD29" s="12">
        <v>60</v>
      </c>
      <c r="AE29" s="13"/>
      <c r="AF29" s="12">
        <f t="shared" si="1"/>
        <v>414.4</v>
      </c>
    </row>
    <row r="30" spans="1:32" ht="17.25" thickBot="1" x14ac:dyDescent="0.35">
      <c r="A30" s="3"/>
      <c r="B30" s="3"/>
      <c r="C30" s="3"/>
      <c r="D30" s="3"/>
      <c r="E30" s="3"/>
      <c r="F30" s="3" t="s">
        <v>41</v>
      </c>
      <c r="G30" s="3"/>
      <c r="H30" s="14">
        <v>0</v>
      </c>
      <c r="I30" s="13"/>
      <c r="J30" s="14">
        <v>0</v>
      </c>
      <c r="K30" s="13"/>
      <c r="L30" s="14">
        <v>0</v>
      </c>
      <c r="M30" s="13"/>
      <c r="N30" s="14">
        <v>0</v>
      </c>
      <c r="O30" s="13"/>
      <c r="P30" s="14">
        <v>0</v>
      </c>
      <c r="Q30" s="13"/>
      <c r="R30" s="14">
        <v>0</v>
      </c>
      <c r="S30" s="13"/>
      <c r="T30" s="14">
        <v>0</v>
      </c>
      <c r="U30" s="13"/>
      <c r="V30" s="14">
        <v>0</v>
      </c>
      <c r="W30" s="13"/>
      <c r="X30" s="14">
        <v>0</v>
      </c>
      <c r="Y30" s="13"/>
      <c r="Z30" s="14">
        <v>0</v>
      </c>
      <c r="AA30" s="13"/>
      <c r="AB30" s="14">
        <v>0</v>
      </c>
      <c r="AC30" s="13"/>
      <c r="AD30" s="14">
        <v>4.0999999999999996</v>
      </c>
      <c r="AE30" s="13"/>
      <c r="AF30" s="14">
        <f t="shared" si="1"/>
        <v>4.0999999999999996</v>
      </c>
    </row>
    <row r="31" spans="1:32" x14ac:dyDescent="0.3">
      <c r="A31" s="3"/>
      <c r="B31" s="3"/>
      <c r="C31" s="3"/>
      <c r="D31" s="3"/>
      <c r="E31" s="3" t="s">
        <v>42</v>
      </c>
      <c r="F31" s="3"/>
      <c r="G31" s="3"/>
      <c r="H31" s="12">
        <f>ROUND(SUM(H22:H30),5)</f>
        <v>2966.32</v>
      </c>
      <c r="I31" s="13"/>
      <c r="J31" s="12">
        <f>ROUND(SUM(J22:J30),5)</f>
        <v>230</v>
      </c>
      <c r="K31" s="13"/>
      <c r="L31" s="12">
        <f>ROUND(SUM(L22:L30),5)</f>
        <v>244.05</v>
      </c>
      <c r="M31" s="13"/>
      <c r="N31" s="12">
        <f>ROUND(SUM(N22:N30),5)</f>
        <v>698.83</v>
      </c>
      <c r="O31" s="13"/>
      <c r="P31" s="12">
        <f>ROUND(SUM(P22:P30),5)</f>
        <v>230</v>
      </c>
      <c r="Q31" s="13"/>
      <c r="R31" s="12">
        <f>ROUND(SUM(R22:R30),5)</f>
        <v>250</v>
      </c>
      <c r="S31" s="13"/>
      <c r="T31" s="12">
        <f>ROUND(SUM(T22:T30),5)</f>
        <v>230</v>
      </c>
      <c r="U31" s="13"/>
      <c r="V31" s="12">
        <f>ROUND(SUM(V22:V30),5)</f>
        <v>230</v>
      </c>
      <c r="W31" s="13"/>
      <c r="X31" s="12">
        <f>ROUND(SUM(X22:X30),5)</f>
        <v>230</v>
      </c>
      <c r="Y31" s="13"/>
      <c r="Z31" s="12">
        <f>ROUND(SUM(Z22:Z30),5)</f>
        <v>253.2</v>
      </c>
      <c r="AA31" s="13"/>
      <c r="AB31" s="12">
        <f>ROUND(SUM(AB22:AB30),5)</f>
        <v>230</v>
      </c>
      <c r="AC31" s="13"/>
      <c r="AD31" s="12">
        <f>ROUND(SUM(AD22:AD30),5)</f>
        <v>294.10000000000002</v>
      </c>
      <c r="AE31" s="13"/>
      <c r="AF31" s="12">
        <f t="shared" si="1"/>
        <v>6086.5</v>
      </c>
    </row>
    <row r="32" spans="1:32" x14ac:dyDescent="0.3">
      <c r="A32" s="3"/>
      <c r="B32" s="3"/>
      <c r="C32" s="3"/>
      <c r="D32" s="3"/>
      <c r="E32" s="3" t="s">
        <v>43</v>
      </c>
      <c r="F32" s="3"/>
      <c r="G32" s="3"/>
      <c r="H32" s="12"/>
      <c r="I32" s="13"/>
      <c r="J32" s="12"/>
      <c r="K32" s="13"/>
      <c r="L32" s="12"/>
      <c r="M32" s="13"/>
      <c r="N32" s="12"/>
      <c r="O32" s="13"/>
      <c r="P32" s="12"/>
      <c r="Q32" s="13"/>
      <c r="R32" s="12"/>
      <c r="S32" s="13"/>
      <c r="T32" s="12"/>
      <c r="U32" s="13"/>
      <c r="V32" s="12"/>
      <c r="W32" s="13"/>
      <c r="X32" s="12"/>
      <c r="Y32" s="13"/>
      <c r="Z32" s="12"/>
      <c r="AA32" s="13"/>
      <c r="AB32" s="12"/>
      <c r="AC32" s="13"/>
      <c r="AD32" s="12"/>
      <c r="AE32" s="13"/>
      <c r="AF32" s="12"/>
    </row>
    <row r="33" spans="1:32" x14ac:dyDescent="0.3">
      <c r="A33" s="3"/>
      <c r="B33" s="3"/>
      <c r="C33" s="3"/>
      <c r="D33" s="3"/>
      <c r="E33" s="3"/>
      <c r="F33" s="3" t="s">
        <v>44</v>
      </c>
      <c r="G33" s="3"/>
      <c r="H33" s="12">
        <v>180</v>
      </c>
      <c r="I33" s="13"/>
      <c r="J33" s="12">
        <v>180</v>
      </c>
      <c r="K33" s="13"/>
      <c r="L33" s="12">
        <v>180</v>
      </c>
      <c r="M33" s="13"/>
      <c r="N33" s="12">
        <v>180</v>
      </c>
      <c r="O33" s="13"/>
      <c r="P33" s="12">
        <v>180</v>
      </c>
      <c r="Q33" s="13"/>
      <c r="R33" s="12">
        <v>180</v>
      </c>
      <c r="S33" s="13"/>
      <c r="T33" s="12">
        <v>180</v>
      </c>
      <c r="U33" s="13"/>
      <c r="V33" s="12">
        <v>180</v>
      </c>
      <c r="W33" s="13"/>
      <c r="X33" s="12">
        <v>180</v>
      </c>
      <c r="Y33" s="13"/>
      <c r="Z33" s="12">
        <v>180</v>
      </c>
      <c r="AA33" s="13"/>
      <c r="AB33" s="12">
        <v>180</v>
      </c>
      <c r="AC33" s="13"/>
      <c r="AD33" s="12">
        <v>180</v>
      </c>
      <c r="AE33" s="13"/>
      <c r="AF33" s="12">
        <f>ROUND(SUM(H33:AD33),5)</f>
        <v>2160</v>
      </c>
    </row>
    <row r="34" spans="1:32" x14ac:dyDescent="0.3">
      <c r="A34" s="3"/>
      <c r="B34" s="3"/>
      <c r="C34" s="3"/>
      <c r="D34" s="3"/>
      <c r="E34" s="3"/>
      <c r="F34" s="3" t="s">
        <v>45</v>
      </c>
      <c r="G34" s="3"/>
      <c r="H34" s="12">
        <v>0</v>
      </c>
      <c r="I34" s="13"/>
      <c r="J34" s="12">
        <v>0</v>
      </c>
      <c r="K34" s="13"/>
      <c r="L34" s="12">
        <v>0</v>
      </c>
      <c r="M34" s="13"/>
      <c r="N34" s="12">
        <v>0</v>
      </c>
      <c r="O34" s="13"/>
      <c r="P34" s="12">
        <v>0</v>
      </c>
      <c r="Q34" s="13"/>
      <c r="R34" s="12">
        <v>100</v>
      </c>
      <c r="S34" s="13"/>
      <c r="T34" s="12">
        <v>0</v>
      </c>
      <c r="U34" s="13"/>
      <c r="V34" s="12">
        <v>0</v>
      </c>
      <c r="W34" s="13"/>
      <c r="X34" s="12">
        <v>0</v>
      </c>
      <c r="Y34" s="13"/>
      <c r="Z34" s="12">
        <v>0</v>
      </c>
      <c r="AA34" s="13"/>
      <c r="AB34" s="12">
        <v>0</v>
      </c>
      <c r="AC34" s="13"/>
      <c r="AD34" s="12">
        <v>100</v>
      </c>
      <c r="AE34" s="13"/>
      <c r="AF34" s="12">
        <f>ROUND(SUM(H34:AD34),5)</f>
        <v>200</v>
      </c>
    </row>
    <row r="35" spans="1:32" ht="17.25" thickBot="1" x14ac:dyDescent="0.35">
      <c r="A35" s="3"/>
      <c r="B35" s="3"/>
      <c r="C35" s="3"/>
      <c r="D35" s="3"/>
      <c r="E35" s="3"/>
      <c r="F35" s="3" t="s">
        <v>46</v>
      </c>
      <c r="G35" s="3"/>
      <c r="H35" s="14">
        <v>100</v>
      </c>
      <c r="I35" s="13"/>
      <c r="J35" s="14">
        <v>100</v>
      </c>
      <c r="K35" s="13"/>
      <c r="L35" s="14">
        <v>100</v>
      </c>
      <c r="M35" s="13"/>
      <c r="N35" s="14">
        <v>100</v>
      </c>
      <c r="O35" s="13"/>
      <c r="P35" s="14">
        <v>100</v>
      </c>
      <c r="Q35" s="13"/>
      <c r="R35" s="14">
        <v>100</v>
      </c>
      <c r="S35" s="13"/>
      <c r="T35" s="14">
        <v>225</v>
      </c>
      <c r="U35" s="13"/>
      <c r="V35" s="14">
        <v>100</v>
      </c>
      <c r="W35" s="13"/>
      <c r="X35" s="14">
        <v>100</v>
      </c>
      <c r="Y35" s="13"/>
      <c r="Z35" s="14">
        <v>100</v>
      </c>
      <c r="AA35" s="13"/>
      <c r="AB35" s="14">
        <v>100</v>
      </c>
      <c r="AC35" s="13"/>
      <c r="AD35" s="14">
        <v>100</v>
      </c>
      <c r="AE35" s="13"/>
      <c r="AF35" s="14">
        <f>ROUND(SUM(H35:AD35),5)</f>
        <v>1325</v>
      </c>
    </row>
    <row r="36" spans="1:32" x14ac:dyDescent="0.3">
      <c r="A36" s="3"/>
      <c r="B36" s="3"/>
      <c r="C36" s="3"/>
      <c r="D36" s="3"/>
      <c r="E36" s="3" t="s">
        <v>47</v>
      </c>
      <c r="F36" s="3"/>
      <c r="G36" s="3"/>
      <c r="H36" s="12">
        <f>ROUND(SUM(H32:H35),5)</f>
        <v>280</v>
      </c>
      <c r="I36" s="13"/>
      <c r="J36" s="12">
        <f>ROUND(SUM(J32:J35),5)</f>
        <v>280</v>
      </c>
      <c r="K36" s="13"/>
      <c r="L36" s="12">
        <f>ROUND(SUM(L32:L35),5)</f>
        <v>280</v>
      </c>
      <c r="M36" s="13"/>
      <c r="N36" s="12">
        <f>ROUND(SUM(N32:N35),5)</f>
        <v>280</v>
      </c>
      <c r="O36" s="13"/>
      <c r="P36" s="12">
        <f>ROUND(SUM(P32:P35),5)</f>
        <v>280</v>
      </c>
      <c r="Q36" s="13"/>
      <c r="R36" s="12">
        <f>ROUND(SUM(R32:R35),5)</f>
        <v>380</v>
      </c>
      <c r="S36" s="13"/>
      <c r="T36" s="12">
        <f>ROUND(SUM(T32:T35),5)</f>
        <v>405</v>
      </c>
      <c r="U36" s="13"/>
      <c r="V36" s="12">
        <f>ROUND(SUM(V32:V35),5)</f>
        <v>280</v>
      </c>
      <c r="W36" s="13"/>
      <c r="X36" s="12">
        <f>ROUND(SUM(X32:X35),5)</f>
        <v>280</v>
      </c>
      <c r="Y36" s="13"/>
      <c r="Z36" s="12">
        <f>ROUND(SUM(Z32:Z35),5)</f>
        <v>280</v>
      </c>
      <c r="AA36" s="13"/>
      <c r="AB36" s="12">
        <f>ROUND(SUM(AB32:AB35),5)</f>
        <v>280</v>
      </c>
      <c r="AC36" s="13"/>
      <c r="AD36" s="12">
        <f>ROUND(SUM(AD32:AD35),5)</f>
        <v>380</v>
      </c>
      <c r="AE36" s="13"/>
      <c r="AF36" s="12">
        <f>ROUND(SUM(H36:AD36),5)</f>
        <v>3685</v>
      </c>
    </row>
    <row r="37" spans="1:32" x14ac:dyDescent="0.3">
      <c r="A37" s="3"/>
      <c r="B37" s="3"/>
      <c r="C37" s="3"/>
      <c r="D37" s="3"/>
      <c r="E37" s="3" t="s">
        <v>48</v>
      </c>
      <c r="F37" s="3"/>
      <c r="G37" s="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</row>
    <row r="38" spans="1:32" x14ac:dyDescent="0.3">
      <c r="A38" s="3"/>
      <c r="B38" s="3"/>
      <c r="C38" s="3"/>
      <c r="D38" s="3"/>
      <c r="E38" s="3"/>
      <c r="F38" s="3" t="s">
        <v>49</v>
      </c>
      <c r="G38" s="3"/>
      <c r="H38" s="12">
        <v>0</v>
      </c>
      <c r="I38" s="13"/>
      <c r="J38" s="12">
        <v>0</v>
      </c>
      <c r="K38" s="13"/>
      <c r="L38" s="12">
        <v>0</v>
      </c>
      <c r="M38" s="13"/>
      <c r="N38" s="12">
        <v>0</v>
      </c>
      <c r="O38" s="13"/>
      <c r="P38" s="12">
        <v>0</v>
      </c>
      <c r="Q38" s="13"/>
      <c r="R38" s="12">
        <v>0</v>
      </c>
      <c r="S38" s="13"/>
      <c r="T38" s="12">
        <v>0</v>
      </c>
      <c r="U38" s="13"/>
      <c r="V38" s="12">
        <v>0</v>
      </c>
      <c r="W38" s="13"/>
      <c r="X38" s="12">
        <v>0</v>
      </c>
      <c r="Y38" s="13"/>
      <c r="Z38" s="12">
        <v>0</v>
      </c>
      <c r="AA38" s="13"/>
      <c r="AB38" s="12">
        <v>0</v>
      </c>
      <c r="AC38" s="13"/>
      <c r="AD38" s="12">
        <v>0</v>
      </c>
      <c r="AE38" s="13"/>
      <c r="AF38" s="12">
        <f>ROUND(SUM(H38:AD38),5)</f>
        <v>0</v>
      </c>
    </row>
    <row r="39" spans="1:32" x14ac:dyDescent="0.3">
      <c r="A39" s="3"/>
      <c r="B39" s="3"/>
      <c r="C39" s="3"/>
      <c r="D39" s="3"/>
      <c r="E39" s="3"/>
      <c r="F39" s="3" t="s">
        <v>50</v>
      </c>
      <c r="G39" s="3"/>
      <c r="H39" s="12">
        <v>0</v>
      </c>
      <c r="I39" s="13"/>
      <c r="J39" s="12">
        <v>0</v>
      </c>
      <c r="K39" s="13"/>
      <c r="L39" s="12">
        <v>0</v>
      </c>
      <c r="M39" s="13"/>
      <c r="N39" s="12">
        <v>0</v>
      </c>
      <c r="O39" s="13"/>
      <c r="P39" s="12">
        <v>0</v>
      </c>
      <c r="Q39" s="13"/>
      <c r="R39" s="12">
        <v>0</v>
      </c>
      <c r="S39" s="13"/>
      <c r="T39" s="12">
        <v>0</v>
      </c>
      <c r="U39" s="13"/>
      <c r="V39" s="12">
        <v>0</v>
      </c>
      <c r="W39" s="13"/>
      <c r="X39" s="12">
        <v>0</v>
      </c>
      <c r="Y39" s="13"/>
      <c r="Z39" s="12">
        <v>0</v>
      </c>
      <c r="AA39" s="13"/>
      <c r="AB39" s="12">
        <v>0</v>
      </c>
      <c r="AC39" s="13"/>
      <c r="AD39" s="12">
        <v>0</v>
      </c>
      <c r="AE39" s="13"/>
      <c r="AF39" s="12">
        <f>ROUND(SUM(H39:AD39),5)</f>
        <v>0</v>
      </c>
    </row>
    <row r="40" spans="1:32" x14ac:dyDescent="0.3">
      <c r="A40" s="3"/>
      <c r="B40" s="3"/>
      <c r="C40" s="3"/>
      <c r="D40" s="3"/>
      <c r="E40" s="3"/>
      <c r="F40" s="3" t="s">
        <v>51</v>
      </c>
      <c r="G40" s="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2"/>
      <c r="S40" s="13"/>
      <c r="T40" s="12"/>
      <c r="U40" s="13"/>
      <c r="V40" s="12"/>
      <c r="W40" s="13"/>
      <c r="X40" s="12"/>
      <c r="Y40" s="13"/>
      <c r="Z40" s="12"/>
      <c r="AA40" s="13"/>
      <c r="AB40" s="12"/>
      <c r="AC40" s="13"/>
      <c r="AD40" s="12"/>
      <c r="AE40" s="13"/>
      <c r="AF40" s="12"/>
    </row>
    <row r="41" spans="1:32" ht="17.25" thickBot="1" x14ac:dyDescent="0.35">
      <c r="A41" s="3"/>
      <c r="B41" s="3"/>
      <c r="C41" s="3"/>
      <c r="D41" s="3"/>
      <c r="E41" s="3"/>
      <c r="F41" s="3"/>
      <c r="G41" s="3" t="s">
        <v>52</v>
      </c>
      <c r="H41" s="14">
        <v>300</v>
      </c>
      <c r="I41" s="13"/>
      <c r="J41" s="14">
        <v>300</v>
      </c>
      <c r="K41" s="13"/>
      <c r="L41" s="14">
        <v>300</v>
      </c>
      <c r="M41" s="13"/>
      <c r="N41" s="14">
        <v>300</v>
      </c>
      <c r="O41" s="13"/>
      <c r="P41" s="14">
        <v>300</v>
      </c>
      <c r="Q41" s="13"/>
      <c r="R41" s="14">
        <v>300</v>
      </c>
      <c r="S41" s="13"/>
      <c r="T41" s="14">
        <v>300</v>
      </c>
      <c r="U41" s="13"/>
      <c r="V41" s="14">
        <v>300</v>
      </c>
      <c r="W41" s="13"/>
      <c r="X41" s="14">
        <v>300</v>
      </c>
      <c r="Y41" s="13"/>
      <c r="Z41" s="14">
        <v>300</v>
      </c>
      <c r="AA41" s="13"/>
      <c r="AB41" s="14">
        <v>300</v>
      </c>
      <c r="AC41" s="13"/>
      <c r="AD41" s="14">
        <v>300</v>
      </c>
      <c r="AE41" s="13"/>
      <c r="AF41" s="14">
        <f>ROUND(SUM(H41:AD41),5)</f>
        <v>3600</v>
      </c>
    </row>
    <row r="42" spans="1:32" x14ac:dyDescent="0.3">
      <c r="A42" s="3"/>
      <c r="B42" s="3"/>
      <c r="C42" s="3"/>
      <c r="D42" s="3"/>
      <c r="E42" s="3"/>
      <c r="F42" s="3" t="s">
        <v>53</v>
      </c>
      <c r="G42" s="3"/>
      <c r="H42" s="12">
        <f>ROUND(SUM(H40:H41),5)</f>
        <v>300</v>
      </c>
      <c r="I42" s="13"/>
      <c r="J42" s="12">
        <f>ROUND(SUM(J40:J41),5)</f>
        <v>300</v>
      </c>
      <c r="K42" s="13"/>
      <c r="L42" s="12">
        <f>ROUND(SUM(L40:L41),5)</f>
        <v>300</v>
      </c>
      <c r="M42" s="13"/>
      <c r="N42" s="12">
        <f>ROUND(SUM(N40:N41),5)</f>
        <v>300</v>
      </c>
      <c r="O42" s="13"/>
      <c r="P42" s="12">
        <f>ROUND(SUM(P40:P41),5)</f>
        <v>300</v>
      </c>
      <c r="Q42" s="13"/>
      <c r="R42" s="12">
        <f>ROUND(SUM(R40:R41),5)</f>
        <v>300</v>
      </c>
      <c r="S42" s="13"/>
      <c r="T42" s="12">
        <f>ROUND(SUM(T40:T41),5)</f>
        <v>300</v>
      </c>
      <c r="U42" s="13"/>
      <c r="V42" s="12">
        <f>ROUND(SUM(V40:V41),5)</f>
        <v>300</v>
      </c>
      <c r="W42" s="13"/>
      <c r="X42" s="12">
        <f>ROUND(SUM(X40:X41),5)</f>
        <v>300</v>
      </c>
      <c r="Y42" s="13"/>
      <c r="Z42" s="12">
        <f>ROUND(SUM(Z40:Z41),5)</f>
        <v>300</v>
      </c>
      <c r="AA42" s="13"/>
      <c r="AB42" s="12">
        <f>ROUND(SUM(AB40:AB41),5)</f>
        <v>300</v>
      </c>
      <c r="AC42" s="13"/>
      <c r="AD42" s="12">
        <f>ROUND(SUM(AD40:AD41),5)</f>
        <v>300</v>
      </c>
      <c r="AE42" s="13"/>
      <c r="AF42" s="12">
        <f>ROUND(SUM(H42:AD42),5)</f>
        <v>3600</v>
      </c>
    </row>
    <row r="43" spans="1:32" ht="17.25" thickBot="1" x14ac:dyDescent="0.35">
      <c r="A43" s="3"/>
      <c r="B43" s="3"/>
      <c r="C43" s="3"/>
      <c r="D43" s="3"/>
      <c r="E43" s="3"/>
      <c r="F43" s="3" t="s">
        <v>54</v>
      </c>
      <c r="G43" s="3"/>
      <c r="H43" s="14">
        <v>10</v>
      </c>
      <c r="I43" s="13"/>
      <c r="J43" s="14">
        <v>10</v>
      </c>
      <c r="K43" s="13"/>
      <c r="L43" s="14">
        <v>10</v>
      </c>
      <c r="M43" s="13"/>
      <c r="N43" s="14">
        <v>10</v>
      </c>
      <c r="O43" s="13"/>
      <c r="P43" s="14">
        <v>10</v>
      </c>
      <c r="Q43" s="13"/>
      <c r="R43" s="14">
        <v>10</v>
      </c>
      <c r="S43" s="13"/>
      <c r="T43" s="14">
        <v>10</v>
      </c>
      <c r="U43" s="13"/>
      <c r="V43" s="14">
        <v>10</v>
      </c>
      <c r="W43" s="13"/>
      <c r="X43" s="14">
        <v>10</v>
      </c>
      <c r="Y43" s="13"/>
      <c r="Z43" s="14">
        <v>10</v>
      </c>
      <c r="AA43" s="13"/>
      <c r="AB43" s="14">
        <v>10</v>
      </c>
      <c r="AC43" s="13"/>
      <c r="AD43" s="14">
        <v>10</v>
      </c>
      <c r="AE43" s="13"/>
      <c r="AF43" s="14">
        <f>ROUND(SUM(H43:AD43),5)</f>
        <v>120</v>
      </c>
    </row>
    <row r="44" spans="1:32" x14ac:dyDescent="0.3">
      <c r="A44" s="3"/>
      <c r="B44" s="3"/>
      <c r="C44" s="3"/>
      <c r="D44" s="3"/>
      <c r="E44" s="3" t="s">
        <v>55</v>
      </c>
      <c r="F44" s="3"/>
      <c r="G44" s="3"/>
      <c r="H44" s="12">
        <f>ROUND(SUM(H37:H39)+SUM(H42:H43),5)</f>
        <v>310</v>
      </c>
      <c r="I44" s="13"/>
      <c r="J44" s="12">
        <f>ROUND(SUM(J37:J39)+SUM(J42:J43),5)</f>
        <v>310</v>
      </c>
      <c r="K44" s="13"/>
      <c r="L44" s="12">
        <f>ROUND(SUM(L37:L39)+SUM(L42:L43),5)</f>
        <v>310</v>
      </c>
      <c r="M44" s="13"/>
      <c r="N44" s="12">
        <f>ROUND(SUM(N37:N39)+SUM(N42:N43),5)</f>
        <v>310</v>
      </c>
      <c r="O44" s="13"/>
      <c r="P44" s="12">
        <f>ROUND(SUM(P37:P39)+SUM(P42:P43),5)</f>
        <v>310</v>
      </c>
      <c r="Q44" s="13"/>
      <c r="R44" s="12">
        <f>ROUND(SUM(R37:R39)+SUM(R42:R43),5)</f>
        <v>310</v>
      </c>
      <c r="S44" s="13"/>
      <c r="T44" s="12">
        <f>ROUND(SUM(T37:T39)+SUM(T42:T43),5)</f>
        <v>310</v>
      </c>
      <c r="U44" s="13"/>
      <c r="V44" s="12">
        <f>ROUND(SUM(V37:V39)+SUM(V42:V43),5)</f>
        <v>310</v>
      </c>
      <c r="W44" s="13"/>
      <c r="X44" s="12">
        <f>ROUND(SUM(X37:X39)+SUM(X42:X43),5)</f>
        <v>310</v>
      </c>
      <c r="Y44" s="13"/>
      <c r="Z44" s="12">
        <f>ROUND(SUM(Z37:Z39)+SUM(Z42:Z43),5)</f>
        <v>310</v>
      </c>
      <c r="AA44" s="13"/>
      <c r="AB44" s="12">
        <f>ROUND(SUM(AB37:AB39)+SUM(AB42:AB43),5)</f>
        <v>310</v>
      </c>
      <c r="AC44" s="13"/>
      <c r="AD44" s="12">
        <f>ROUND(SUM(AD37:AD39)+SUM(AD42:AD43),5)</f>
        <v>310</v>
      </c>
      <c r="AE44" s="13"/>
      <c r="AF44" s="12">
        <f>ROUND(SUM(H44:AD44),5)</f>
        <v>3720</v>
      </c>
    </row>
    <row r="45" spans="1:32" x14ac:dyDescent="0.3">
      <c r="A45" s="3"/>
      <c r="B45" s="3"/>
      <c r="C45" s="3"/>
      <c r="D45" s="3"/>
      <c r="E45" s="3" t="s">
        <v>56</v>
      </c>
      <c r="F45" s="3"/>
      <c r="G45" s="3"/>
      <c r="H45" s="12"/>
      <c r="I45" s="13"/>
      <c r="J45" s="12"/>
      <c r="K45" s="13"/>
      <c r="L45" s="12"/>
      <c r="M45" s="13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</row>
    <row r="46" spans="1:32" x14ac:dyDescent="0.3">
      <c r="A46" s="3"/>
      <c r="B46" s="3"/>
      <c r="C46" s="3"/>
      <c r="D46" s="3"/>
      <c r="E46" s="3"/>
      <c r="F46" s="3" t="s">
        <v>57</v>
      </c>
      <c r="G46" s="3"/>
      <c r="H46" s="12">
        <v>232</v>
      </c>
      <c r="I46" s="13"/>
      <c r="J46" s="12">
        <v>232</v>
      </c>
      <c r="K46" s="13"/>
      <c r="L46" s="12">
        <v>232</v>
      </c>
      <c r="M46" s="13"/>
      <c r="N46" s="12">
        <v>232</v>
      </c>
      <c r="O46" s="13"/>
      <c r="P46" s="12">
        <v>232</v>
      </c>
      <c r="Q46" s="13"/>
      <c r="R46" s="12">
        <v>232</v>
      </c>
      <c r="S46" s="13"/>
      <c r="T46" s="12">
        <v>232</v>
      </c>
      <c r="U46" s="13"/>
      <c r="V46" s="12">
        <v>232</v>
      </c>
      <c r="W46" s="13"/>
      <c r="X46" s="12">
        <v>232</v>
      </c>
      <c r="Y46" s="13"/>
      <c r="Z46" s="12">
        <v>232</v>
      </c>
      <c r="AA46" s="13"/>
      <c r="AB46" s="12">
        <v>232</v>
      </c>
      <c r="AC46" s="13"/>
      <c r="AD46" s="12">
        <v>232</v>
      </c>
      <c r="AE46" s="13"/>
      <c r="AF46" s="12">
        <f t="shared" ref="AF46:AF51" si="2">ROUND(SUM(H46:AD46),5)</f>
        <v>2784</v>
      </c>
    </row>
    <row r="47" spans="1:32" x14ac:dyDescent="0.3">
      <c r="A47" s="3"/>
      <c r="B47" s="3"/>
      <c r="C47" s="3"/>
      <c r="D47" s="3"/>
      <c r="E47" s="3"/>
      <c r="F47" s="3" t="s">
        <v>58</v>
      </c>
      <c r="G47" s="3"/>
      <c r="H47" s="12">
        <v>210</v>
      </c>
      <c r="I47" s="13"/>
      <c r="J47" s="12">
        <v>210</v>
      </c>
      <c r="K47" s="13"/>
      <c r="L47" s="12">
        <v>210</v>
      </c>
      <c r="M47" s="13"/>
      <c r="N47" s="12">
        <v>210</v>
      </c>
      <c r="O47" s="13"/>
      <c r="P47" s="12">
        <v>210</v>
      </c>
      <c r="Q47" s="13"/>
      <c r="R47" s="12">
        <v>210</v>
      </c>
      <c r="S47" s="13"/>
      <c r="T47" s="12">
        <v>210</v>
      </c>
      <c r="U47" s="13"/>
      <c r="V47" s="12">
        <v>210</v>
      </c>
      <c r="W47" s="13"/>
      <c r="X47" s="12">
        <v>210</v>
      </c>
      <c r="Y47" s="13"/>
      <c r="Z47" s="12">
        <v>210</v>
      </c>
      <c r="AA47" s="13"/>
      <c r="AB47" s="12">
        <v>210</v>
      </c>
      <c r="AC47" s="13"/>
      <c r="AD47" s="12">
        <v>210</v>
      </c>
      <c r="AE47" s="13"/>
      <c r="AF47" s="12">
        <f t="shared" si="2"/>
        <v>2520</v>
      </c>
    </row>
    <row r="48" spans="1:32" ht="17.25" thickBot="1" x14ac:dyDescent="0.35">
      <c r="A48" s="3"/>
      <c r="B48" s="3"/>
      <c r="C48" s="3"/>
      <c r="D48" s="3"/>
      <c r="E48" s="3"/>
      <c r="F48" s="3" t="s">
        <v>59</v>
      </c>
      <c r="G48" s="3"/>
      <c r="H48" s="15">
        <v>275</v>
      </c>
      <c r="I48" s="13"/>
      <c r="J48" s="15">
        <v>275</v>
      </c>
      <c r="K48" s="13"/>
      <c r="L48" s="15">
        <v>275</v>
      </c>
      <c r="M48" s="13"/>
      <c r="N48" s="15">
        <v>275</v>
      </c>
      <c r="O48" s="13"/>
      <c r="P48" s="15">
        <v>275</v>
      </c>
      <c r="Q48" s="13"/>
      <c r="R48" s="15">
        <v>275</v>
      </c>
      <c r="S48" s="13"/>
      <c r="T48" s="15">
        <v>275</v>
      </c>
      <c r="U48" s="13"/>
      <c r="V48" s="15">
        <v>275</v>
      </c>
      <c r="W48" s="13"/>
      <c r="X48" s="15">
        <v>275</v>
      </c>
      <c r="Y48" s="13"/>
      <c r="Z48" s="15">
        <v>275</v>
      </c>
      <c r="AA48" s="13"/>
      <c r="AB48" s="15">
        <v>275</v>
      </c>
      <c r="AC48" s="13"/>
      <c r="AD48" s="15">
        <v>275</v>
      </c>
      <c r="AE48" s="13"/>
      <c r="AF48" s="15">
        <f t="shared" si="2"/>
        <v>3300</v>
      </c>
    </row>
    <row r="49" spans="1:32" ht="17.25" thickBot="1" x14ac:dyDescent="0.35">
      <c r="A49" s="3"/>
      <c r="B49" s="3"/>
      <c r="C49" s="3"/>
      <c r="D49" s="3"/>
      <c r="E49" s="3" t="s">
        <v>60</v>
      </c>
      <c r="F49" s="3"/>
      <c r="G49" s="3"/>
      <c r="H49" s="17">
        <f>ROUND(SUM(H45:H48),5)</f>
        <v>717</v>
      </c>
      <c r="I49" s="13"/>
      <c r="J49" s="17">
        <f>ROUND(SUM(J45:J48),5)</f>
        <v>717</v>
      </c>
      <c r="K49" s="13"/>
      <c r="L49" s="17">
        <f>ROUND(SUM(L45:L48),5)</f>
        <v>717</v>
      </c>
      <c r="M49" s="13"/>
      <c r="N49" s="17">
        <f>ROUND(SUM(N45:N48),5)</f>
        <v>717</v>
      </c>
      <c r="O49" s="13"/>
      <c r="P49" s="17">
        <f>ROUND(SUM(P45:P48),5)</f>
        <v>717</v>
      </c>
      <c r="Q49" s="13"/>
      <c r="R49" s="17">
        <f>ROUND(SUM(R45:R48),5)</f>
        <v>717</v>
      </c>
      <c r="S49" s="13"/>
      <c r="T49" s="17">
        <f>ROUND(SUM(T45:T48),5)</f>
        <v>717</v>
      </c>
      <c r="U49" s="13"/>
      <c r="V49" s="17">
        <f>ROUND(SUM(V45:V48),5)</f>
        <v>717</v>
      </c>
      <c r="W49" s="13"/>
      <c r="X49" s="17">
        <f>ROUND(SUM(X45:X48),5)</f>
        <v>717</v>
      </c>
      <c r="Y49" s="13"/>
      <c r="Z49" s="17">
        <f>ROUND(SUM(Z45:Z48),5)</f>
        <v>717</v>
      </c>
      <c r="AA49" s="13"/>
      <c r="AB49" s="17">
        <f>ROUND(SUM(AB45:AB48),5)</f>
        <v>717</v>
      </c>
      <c r="AC49" s="13"/>
      <c r="AD49" s="17">
        <f>ROUND(SUM(AD45:AD48),5)</f>
        <v>717</v>
      </c>
      <c r="AE49" s="13"/>
      <c r="AF49" s="17">
        <f t="shared" si="2"/>
        <v>8604</v>
      </c>
    </row>
    <row r="50" spans="1:32" ht="17.25" thickBot="1" x14ac:dyDescent="0.35">
      <c r="A50" s="3"/>
      <c r="B50" s="3"/>
      <c r="C50" s="3"/>
      <c r="D50" s="3" t="s">
        <v>61</v>
      </c>
      <c r="E50" s="3"/>
      <c r="F50" s="3"/>
      <c r="G50" s="3"/>
      <c r="H50" s="16">
        <f>ROUND(SUM(H13:H15)+H21+H31+H36+H44+H49,5)</f>
        <v>5303.32</v>
      </c>
      <c r="I50" s="13"/>
      <c r="J50" s="16">
        <f>ROUND(SUM(J13:J15)+J21+J31+J36+J44+J49,5)</f>
        <v>2567</v>
      </c>
      <c r="K50" s="13"/>
      <c r="L50" s="16">
        <f>ROUND(SUM(L13:L15)+L21+L31+L36+L44+L49,5)</f>
        <v>2581.0500000000002</v>
      </c>
      <c r="M50" s="13"/>
      <c r="N50" s="16">
        <f>ROUND(SUM(N13:N15)+N21+N31+N36+N44+N49,5)</f>
        <v>3035.83</v>
      </c>
      <c r="O50" s="13"/>
      <c r="P50" s="16">
        <f>ROUND(SUM(P13:P15)+P21+P31+P36+P44+P49,5)</f>
        <v>2567</v>
      </c>
      <c r="Q50" s="13"/>
      <c r="R50" s="16">
        <f>ROUND(SUM(R13:R15)+R21+R31+R36+R44+R49,5)</f>
        <v>2687</v>
      </c>
      <c r="S50" s="13"/>
      <c r="T50" s="16">
        <f>ROUND(SUM(T13:T15)+T21+T31+T36+T44+T49,5)</f>
        <v>2692</v>
      </c>
      <c r="U50" s="13"/>
      <c r="V50" s="16">
        <f>ROUND(SUM(V13:V15)+V21+V31+V36+V44+V49,5)</f>
        <v>2567</v>
      </c>
      <c r="W50" s="13"/>
      <c r="X50" s="16">
        <f>ROUND(SUM(X13:X15)+X21+X31+X36+X44+X49,5)</f>
        <v>2567</v>
      </c>
      <c r="Y50" s="13"/>
      <c r="Z50" s="16">
        <f>ROUND(SUM(Z13:Z15)+Z21+Z31+Z36+Z44+Z49,5)</f>
        <v>2590.1999999999998</v>
      </c>
      <c r="AA50" s="13"/>
      <c r="AB50" s="16">
        <f>ROUND(SUM(AB13:AB15)+AB21+AB31+AB36+AB44+AB49,5)</f>
        <v>2567</v>
      </c>
      <c r="AC50" s="13"/>
      <c r="AD50" s="16">
        <f>ROUND(SUM(AD13:AD15)+AD21+AD31+AD36+AD44+AD49,5)</f>
        <v>2731.1</v>
      </c>
      <c r="AE50" s="13"/>
      <c r="AF50" s="16">
        <f t="shared" si="2"/>
        <v>34455.5</v>
      </c>
    </row>
    <row r="51" spans="1:32" x14ac:dyDescent="0.3">
      <c r="A51" s="3"/>
      <c r="B51" s="3" t="s">
        <v>62</v>
      </c>
      <c r="C51" s="3"/>
      <c r="D51" s="3"/>
      <c r="E51" s="3"/>
      <c r="F51" s="3"/>
      <c r="G51" s="3"/>
      <c r="H51" s="12">
        <f>ROUND(H3+H12-H50,5)</f>
        <v>41526.68</v>
      </c>
      <c r="I51" s="13"/>
      <c r="J51" s="12">
        <f>ROUND(J3+J12-J50,5)</f>
        <v>-2267</v>
      </c>
      <c r="K51" s="13"/>
      <c r="L51" s="12">
        <f>ROUND(L3+L12-L50,5)</f>
        <v>-2281.0500000000002</v>
      </c>
      <c r="M51" s="13"/>
      <c r="N51" s="12">
        <f>ROUND(N3+N12-N50,5)</f>
        <v>-2735.83</v>
      </c>
      <c r="O51" s="13"/>
      <c r="P51" s="12">
        <f>ROUND(P3+P12-P50,5)</f>
        <v>-2267</v>
      </c>
      <c r="Q51" s="13"/>
      <c r="R51" s="12">
        <f>ROUND(R3+R12-R50,5)</f>
        <v>-2387</v>
      </c>
      <c r="S51" s="13"/>
      <c r="T51" s="12">
        <f>ROUND(T3+T12-T50,5)</f>
        <v>-2392</v>
      </c>
      <c r="U51" s="13"/>
      <c r="V51" s="12">
        <f>ROUND(V3+V12-V50,5)</f>
        <v>-2267</v>
      </c>
      <c r="W51" s="13"/>
      <c r="X51" s="12">
        <f>ROUND(X3+X12-X50,5)</f>
        <v>-2267</v>
      </c>
      <c r="Y51" s="13"/>
      <c r="Z51" s="12">
        <f>ROUND(Z3+Z12-Z50,5)</f>
        <v>-2290.1999999999998</v>
      </c>
      <c r="AA51" s="13"/>
      <c r="AB51" s="12">
        <f>ROUND(AB3+AB12-AB50,5)</f>
        <v>-2267</v>
      </c>
      <c r="AC51" s="13"/>
      <c r="AD51" s="12">
        <f>ROUND(AD3+AD12-AD50,5)</f>
        <v>-2431.1</v>
      </c>
      <c r="AE51" s="13"/>
      <c r="AF51" s="12">
        <f t="shared" si="2"/>
        <v>15674.5</v>
      </c>
    </row>
    <row r="52" spans="1:32" x14ac:dyDescent="0.3">
      <c r="A52" s="3"/>
      <c r="B52" s="3" t="s">
        <v>63</v>
      </c>
      <c r="C52" s="3"/>
      <c r="D52" s="3"/>
      <c r="E52" s="3"/>
      <c r="F52" s="3"/>
      <c r="G52" s="3"/>
      <c r="H52" s="12"/>
      <c r="I52" s="13"/>
      <c r="J52" s="12"/>
      <c r="K52" s="13"/>
      <c r="L52" s="12"/>
      <c r="M52" s="13"/>
      <c r="N52" s="12"/>
      <c r="O52" s="13"/>
      <c r="P52" s="12"/>
      <c r="Q52" s="13"/>
      <c r="R52" s="12"/>
      <c r="S52" s="13"/>
      <c r="T52" s="12"/>
      <c r="U52" s="13"/>
      <c r="V52" s="12"/>
      <c r="W52" s="13"/>
      <c r="X52" s="12"/>
      <c r="Y52" s="13"/>
      <c r="Z52" s="12"/>
      <c r="AA52" s="13"/>
      <c r="AB52" s="12"/>
      <c r="AC52" s="13"/>
      <c r="AD52" s="12"/>
      <c r="AE52" s="13"/>
      <c r="AF52" s="12"/>
    </row>
    <row r="53" spans="1:32" x14ac:dyDescent="0.3">
      <c r="A53" s="3"/>
      <c r="B53" s="3"/>
      <c r="C53" s="3" t="s">
        <v>64</v>
      </c>
      <c r="D53" s="3"/>
      <c r="E53" s="3"/>
      <c r="F53" s="3"/>
      <c r="G53" s="3"/>
      <c r="H53" s="12"/>
      <c r="I53" s="13"/>
      <c r="J53" s="12"/>
      <c r="K53" s="13"/>
      <c r="L53" s="12"/>
      <c r="M53" s="13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</row>
    <row r="54" spans="1:32" x14ac:dyDescent="0.3">
      <c r="A54" s="3"/>
      <c r="B54" s="3"/>
      <c r="C54" s="3"/>
      <c r="D54" s="3" t="s">
        <v>65</v>
      </c>
      <c r="E54" s="3"/>
      <c r="F54" s="3"/>
      <c r="G54" s="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2"/>
      <c r="S54" s="13"/>
      <c r="T54" s="12"/>
      <c r="U54" s="13"/>
      <c r="V54" s="12"/>
      <c r="W54" s="13"/>
      <c r="X54" s="12"/>
      <c r="Y54" s="13"/>
      <c r="Z54" s="12"/>
      <c r="AA54" s="13"/>
      <c r="AB54" s="12"/>
      <c r="AC54" s="13"/>
      <c r="AD54" s="12"/>
      <c r="AE54" s="13"/>
      <c r="AF54" s="12"/>
    </row>
    <row r="55" spans="1:32" x14ac:dyDescent="0.3">
      <c r="A55" s="3"/>
      <c r="B55" s="3"/>
      <c r="C55" s="3"/>
      <c r="D55" s="3"/>
      <c r="E55" s="3" t="s">
        <v>66</v>
      </c>
      <c r="F55" s="3"/>
      <c r="G55" s="3"/>
      <c r="H55" s="12">
        <v>0.2</v>
      </c>
      <c r="I55" s="13"/>
      <c r="J55" s="12">
        <v>0.26</v>
      </c>
      <c r="K55" s="13"/>
      <c r="L55" s="12">
        <v>0.28000000000000003</v>
      </c>
      <c r="M55" s="13"/>
      <c r="N55" s="12">
        <v>0.27</v>
      </c>
      <c r="O55" s="13"/>
      <c r="P55" s="12">
        <v>0.24</v>
      </c>
      <c r="Q55" s="13"/>
      <c r="R55" s="12">
        <v>0.23</v>
      </c>
      <c r="S55" s="13"/>
      <c r="T55" s="12">
        <v>0.21</v>
      </c>
      <c r="U55" s="13"/>
      <c r="V55" s="12">
        <v>0.21</v>
      </c>
      <c r="W55" s="13"/>
      <c r="X55" s="12">
        <v>0.16</v>
      </c>
      <c r="Y55" s="13"/>
      <c r="Z55" s="12">
        <v>0.16</v>
      </c>
      <c r="AA55" s="13"/>
      <c r="AB55" s="12">
        <v>0.12</v>
      </c>
      <c r="AC55" s="13"/>
      <c r="AD55" s="12">
        <v>0.1</v>
      </c>
      <c r="AE55" s="13"/>
      <c r="AF55" s="12">
        <f>ROUND(SUM(H55:AD55),5)</f>
        <v>2.44</v>
      </c>
    </row>
    <row r="56" spans="1:32" ht="17.25" thickBot="1" x14ac:dyDescent="0.35">
      <c r="A56" s="3"/>
      <c r="B56" s="3"/>
      <c r="C56" s="3"/>
      <c r="D56" s="3"/>
      <c r="E56" s="3" t="s">
        <v>67</v>
      </c>
      <c r="F56" s="3"/>
      <c r="G56" s="3"/>
      <c r="H56" s="15">
        <v>0.18</v>
      </c>
      <c r="I56" s="13"/>
      <c r="J56" s="15">
        <v>0.16</v>
      </c>
      <c r="K56" s="13"/>
      <c r="L56" s="15">
        <v>0.17</v>
      </c>
      <c r="M56" s="13"/>
      <c r="N56" s="15">
        <v>0.17</v>
      </c>
      <c r="O56" s="13"/>
      <c r="P56" s="15">
        <v>0.17</v>
      </c>
      <c r="Q56" s="13"/>
      <c r="R56" s="15">
        <v>0.17</v>
      </c>
      <c r="S56" s="13"/>
      <c r="T56" s="15">
        <v>0.17</v>
      </c>
      <c r="U56" s="13"/>
      <c r="V56" s="15">
        <v>0.15</v>
      </c>
      <c r="W56" s="13"/>
      <c r="X56" s="15">
        <v>0.15</v>
      </c>
      <c r="Y56" s="13"/>
      <c r="Z56" s="15">
        <v>0.15</v>
      </c>
      <c r="AA56" s="13"/>
      <c r="AB56" s="15">
        <v>0.15</v>
      </c>
      <c r="AC56" s="13"/>
      <c r="AD56" s="15">
        <v>0.15</v>
      </c>
      <c r="AE56" s="13"/>
      <c r="AF56" s="15">
        <f>ROUND(SUM(H56:AD56),5)</f>
        <v>1.94</v>
      </c>
    </row>
    <row r="57" spans="1:32" ht="17.25" thickBot="1" x14ac:dyDescent="0.35">
      <c r="A57" s="3"/>
      <c r="B57" s="3"/>
      <c r="C57" s="3"/>
      <c r="D57" s="3" t="s">
        <v>68</v>
      </c>
      <c r="E57" s="3"/>
      <c r="F57" s="3"/>
      <c r="G57" s="3"/>
      <c r="H57" s="16">
        <f>ROUND(SUM(H54:H56),5)</f>
        <v>0.38</v>
      </c>
      <c r="I57" s="13"/>
      <c r="J57" s="16">
        <f>ROUND(SUM(J54:J56),5)</f>
        <v>0.42</v>
      </c>
      <c r="K57" s="13"/>
      <c r="L57" s="16">
        <f>ROUND(SUM(L54:L56),5)</f>
        <v>0.45</v>
      </c>
      <c r="M57" s="13"/>
      <c r="N57" s="16">
        <f>ROUND(SUM(N54:N56),5)</f>
        <v>0.44</v>
      </c>
      <c r="O57" s="13"/>
      <c r="P57" s="16">
        <f>ROUND(SUM(P54:P56),5)</f>
        <v>0.41</v>
      </c>
      <c r="Q57" s="13"/>
      <c r="R57" s="16">
        <f>ROUND(SUM(R54:R56),5)</f>
        <v>0.4</v>
      </c>
      <c r="S57" s="13"/>
      <c r="T57" s="16">
        <f>ROUND(SUM(T54:T56),5)</f>
        <v>0.38</v>
      </c>
      <c r="U57" s="13"/>
      <c r="V57" s="16">
        <f>ROUND(SUM(V54:V56),5)</f>
        <v>0.36</v>
      </c>
      <c r="W57" s="13"/>
      <c r="X57" s="16">
        <f>ROUND(SUM(X54:X56),5)</f>
        <v>0.31</v>
      </c>
      <c r="Y57" s="13"/>
      <c r="Z57" s="16">
        <f>ROUND(SUM(Z54:Z56),5)</f>
        <v>0.31</v>
      </c>
      <c r="AA57" s="13"/>
      <c r="AB57" s="16">
        <f>ROUND(SUM(AB54:AB56),5)</f>
        <v>0.27</v>
      </c>
      <c r="AC57" s="13"/>
      <c r="AD57" s="16">
        <f>ROUND(SUM(AD54:AD56),5)</f>
        <v>0.25</v>
      </c>
      <c r="AE57" s="13"/>
      <c r="AF57" s="16">
        <f>ROUND(SUM(H57:AD57),5)</f>
        <v>4.38</v>
      </c>
    </row>
    <row r="58" spans="1:32" x14ac:dyDescent="0.3">
      <c r="A58" s="3"/>
      <c r="B58" s="3"/>
      <c r="C58" s="3" t="s">
        <v>69</v>
      </c>
      <c r="D58" s="3"/>
      <c r="E58" s="3"/>
      <c r="F58" s="3"/>
      <c r="G58" s="3"/>
      <c r="H58" s="12">
        <f>ROUND(H53+H57,5)</f>
        <v>0.38</v>
      </c>
      <c r="I58" s="13"/>
      <c r="J58" s="12">
        <f>ROUND(J53+J57,5)</f>
        <v>0.42</v>
      </c>
      <c r="K58" s="13"/>
      <c r="L58" s="12">
        <f>ROUND(L53+L57,5)</f>
        <v>0.45</v>
      </c>
      <c r="M58" s="13"/>
      <c r="N58" s="12">
        <f>ROUND(N53+N57,5)</f>
        <v>0.44</v>
      </c>
      <c r="O58" s="13"/>
      <c r="P58" s="12">
        <f>ROUND(P53+P57,5)</f>
        <v>0.41</v>
      </c>
      <c r="Q58" s="13"/>
      <c r="R58" s="12">
        <f>ROUND(R53+R57,5)</f>
        <v>0.4</v>
      </c>
      <c r="S58" s="13"/>
      <c r="T58" s="12">
        <f>ROUND(T53+T57,5)</f>
        <v>0.38</v>
      </c>
      <c r="U58" s="13"/>
      <c r="V58" s="12">
        <f>ROUND(V53+V57,5)</f>
        <v>0.36</v>
      </c>
      <c r="W58" s="13"/>
      <c r="X58" s="12">
        <f>ROUND(X53+X57,5)</f>
        <v>0.31</v>
      </c>
      <c r="Y58" s="13"/>
      <c r="Z58" s="12">
        <f>ROUND(Z53+Z57,5)</f>
        <v>0.31</v>
      </c>
      <c r="AA58" s="13"/>
      <c r="AB58" s="12">
        <f>ROUND(AB53+AB57,5)</f>
        <v>0.27</v>
      </c>
      <c r="AC58" s="13"/>
      <c r="AD58" s="12">
        <f>ROUND(AD53+AD57,5)</f>
        <v>0.25</v>
      </c>
      <c r="AE58" s="13"/>
      <c r="AF58" s="12">
        <f>ROUND(SUM(H58:AD58),5)</f>
        <v>4.38</v>
      </c>
    </row>
    <row r="59" spans="1:32" x14ac:dyDescent="0.3">
      <c r="A59" s="3"/>
      <c r="B59" s="3"/>
      <c r="C59" s="3" t="s">
        <v>70</v>
      </c>
      <c r="D59" s="3"/>
      <c r="E59" s="3"/>
      <c r="F59" s="3"/>
      <c r="G59" s="3"/>
      <c r="H59" s="12"/>
      <c r="I59" s="13"/>
      <c r="J59" s="12"/>
      <c r="K59" s="13"/>
      <c r="L59" s="12"/>
      <c r="M59" s="13"/>
      <c r="N59" s="12"/>
      <c r="O59" s="13"/>
      <c r="P59" s="12"/>
      <c r="Q59" s="13"/>
      <c r="R59" s="12"/>
      <c r="S59" s="13"/>
      <c r="T59" s="12"/>
      <c r="U59" s="13"/>
      <c r="V59" s="12"/>
      <c r="W59" s="13"/>
      <c r="X59" s="12"/>
      <c r="Y59" s="13"/>
      <c r="Z59" s="12"/>
      <c r="AA59" s="13"/>
      <c r="AB59" s="12"/>
      <c r="AC59" s="13"/>
      <c r="AD59" s="12"/>
      <c r="AE59" s="13"/>
      <c r="AF59" s="12"/>
    </row>
    <row r="60" spans="1:32" ht="17.25" thickBot="1" x14ac:dyDescent="0.35">
      <c r="A60" s="3"/>
      <c r="B60" s="3"/>
      <c r="C60" s="3"/>
      <c r="D60" s="3" t="s">
        <v>74</v>
      </c>
      <c r="E60" s="3"/>
      <c r="F60" s="3"/>
      <c r="G60" s="3"/>
      <c r="H60" s="15">
        <v>1042</v>
      </c>
      <c r="I60" s="13"/>
      <c r="J60" s="15">
        <v>1042</v>
      </c>
      <c r="K60" s="13"/>
      <c r="L60" s="15">
        <v>1042</v>
      </c>
      <c r="M60" s="13"/>
      <c r="N60" s="15">
        <v>1042</v>
      </c>
      <c r="O60" s="13"/>
      <c r="P60" s="15">
        <v>1042</v>
      </c>
      <c r="Q60" s="13"/>
      <c r="R60" s="15">
        <v>1042</v>
      </c>
      <c r="S60" s="13"/>
      <c r="T60" s="15">
        <v>1042</v>
      </c>
      <c r="U60" s="13"/>
      <c r="V60" s="15">
        <v>1042</v>
      </c>
      <c r="W60" s="13"/>
      <c r="X60" s="15">
        <v>1042</v>
      </c>
      <c r="Y60" s="13"/>
      <c r="Z60" s="15">
        <v>1042</v>
      </c>
      <c r="AA60" s="13"/>
      <c r="AB60" s="15">
        <v>1042</v>
      </c>
      <c r="AC60" s="13"/>
      <c r="AD60" s="15">
        <v>1042</v>
      </c>
      <c r="AE60" s="13"/>
      <c r="AF60" s="15">
        <f>ROUND(SUM(H60:AD60),5)</f>
        <v>12504</v>
      </c>
    </row>
    <row r="61" spans="1:32" ht="17.25" thickBot="1" x14ac:dyDescent="0.35">
      <c r="A61" s="3"/>
      <c r="B61" s="3"/>
      <c r="C61" s="3" t="s">
        <v>71</v>
      </c>
      <c r="D61" s="3"/>
      <c r="E61" s="3"/>
      <c r="F61" s="3"/>
      <c r="G61" s="3"/>
      <c r="H61" s="17">
        <f>ROUND(SUM(H59:H60),5)</f>
        <v>1042</v>
      </c>
      <c r="I61" s="13"/>
      <c r="J61" s="17">
        <f>ROUND(SUM(J59:J60),5)</f>
        <v>1042</v>
      </c>
      <c r="K61" s="13"/>
      <c r="L61" s="17">
        <f>ROUND(SUM(L59:L60),5)</f>
        <v>1042</v>
      </c>
      <c r="M61" s="13"/>
      <c r="N61" s="17">
        <f>ROUND(SUM(N59:N60),5)</f>
        <v>1042</v>
      </c>
      <c r="O61" s="13"/>
      <c r="P61" s="17">
        <f>ROUND(SUM(P59:P60),5)</f>
        <v>1042</v>
      </c>
      <c r="Q61" s="13"/>
      <c r="R61" s="17">
        <f>ROUND(SUM(R59:R60),5)</f>
        <v>1042</v>
      </c>
      <c r="S61" s="13"/>
      <c r="T61" s="17">
        <f>ROUND(SUM(T59:T60),5)</f>
        <v>1042</v>
      </c>
      <c r="U61" s="13"/>
      <c r="V61" s="17">
        <f>ROUND(SUM(V59:V60),5)</f>
        <v>1042</v>
      </c>
      <c r="W61" s="13"/>
      <c r="X61" s="17">
        <f>ROUND(SUM(X59:X60),5)</f>
        <v>1042</v>
      </c>
      <c r="Y61" s="13"/>
      <c r="Z61" s="17">
        <f>ROUND(SUM(Z59:Z60),5)</f>
        <v>1042</v>
      </c>
      <c r="AA61" s="13"/>
      <c r="AB61" s="17">
        <f>ROUND(SUM(AB59:AB60),5)</f>
        <v>1042</v>
      </c>
      <c r="AC61" s="13"/>
      <c r="AD61" s="17">
        <f>ROUND(SUM(AD59:AD60),5)</f>
        <v>1042</v>
      </c>
      <c r="AE61" s="13"/>
      <c r="AF61" s="17">
        <f>ROUND(SUM(H61:AD61),5)</f>
        <v>12504</v>
      </c>
    </row>
    <row r="62" spans="1:32" ht="17.25" thickBot="1" x14ac:dyDescent="0.35">
      <c r="A62" s="3"/>
      <c r="B62" s="3" t="s">
        <v>72</v>
      </c>
      <c r="C62" s="3"/>
      <c r="D62" s="3"/>
      <c r="E62" s="3"/>
      <c r="F62" s="3"/>
      <c r="G62" s="3"/>
      <c r="H62" s="17">
        <f>ROUND(H52+H58-H61,5)</f>
        <v>-1041.6199999999999</v>
      </c>
      <c r="I62" s="13"/>
      <c r="J62" s="17">
        <f>ROUND(J52+J58-J61,5)</f>
        <v>-1041.58</v>
      </c>
      <c r="K62" s="13"/>
      <c r="L62" s="17">
        <f>ROUND(L52+L58-L61,5)</f>
        <v>-1041.55</v>
      </c>
      <c r="M62" s="13"/>
      <c r="N62" s="17">
        <f>ROUND(N52+N58-N61,5)</f>
        <v>-1041.56</v>
      </c>
      <c r="O62" s="13"/>
      <c r="P62" s="17">
        <f>ROUND(P52+P58-P61,5)</f>
        <v>-1041.5899999999999</v>
      </c>
      <c r="Q62" s="13"/>
      <c r="R62" s="17">
        <f>ROUND(R52+R58-R61,5)</f>
        <v>-1041.5999999999999</v>
      </c>
      <c r="S62" s="13"/>
      <c r="T62" s="17">
        <f>ROUND(T52+T58-T61,5)</f>
        <v>-1041.6199999999999</v>
      </c>
      <c r="U62" s="13"/>
      <c r="V62" s="17">
        <f>ROUND(V52+V58-V61,5)</f>
        <v>-1041.6400000000001</v>
      </c>
      <c r="W62" s="13"/>
      <c r="X62" s="17">
        <f>ROUND(X52+X58-X61,5)</f>
        <v>-1041.69</v>
      </c>
      <c r="Y62" s="13"/>
      <c r="Z62" s="17">
        <f>ROUND(Z52+Z58-Z61,5)</f>
        <v>-1041.69</v>
      </c>
      <c r="AA62" s="13"/>
      <c r="AB62" s="17">
        <f>ROUND(AB52+AB58-AB61,5)</f>
        <v>-1041.73</v>
      </c>
      <c r="AC62" s="13"/>
      <c r="AD62" s="17">
        <f>ROUND(AD52+AD58-AD61,5)</f>
        <v>-1041.75</v>
      </c>
      <c r="AE62" s="13"/>
      <c r="AF62" s="17">
        <f>ROUND(SUM(H62:AD62),5)</f>
        <v>-12499.62</v>
      </c>
    </row>
    <row r="63" spans="1:32" s="19" customFormat="1" ht="13.5" thickBot="1" x14ac:dyDescent="0.3">
      <c r="A63" s="3" t="s">
        <v>73</v>
      </c>
      <c r="B63" s="3"/>
      <c r="C63" s="3"/>
      <c r="D63" s="3"/>
      <c r="E63" s="3"/>
      <c r="F63" s="3"/>
      <c r="G63" s="3"/>
      <c r="H63" s="18">
        <f>ROUND(H51+H62,5)</f>
        <v>40485.06</v>
      </c>
      <c r="I63" s="3"/>
      <c r="J63" s="18">
        <f>ROUND(J51+J62,5)</f>
        <v>-3308.58</v>
      </c>
      <c r="K63" s="3"/>
      <c r="L63" s="18">
        <f>ROUND(L51+L62,5)</f>
        <v>-3322.6</v>
      </c>
      <c r="M63" s="3"/>
      <c r="N63" s="18">
        <f>ROUND(N51+N62,5)</f>
        <v>-3777.39</v>
      </c>
      <c r="O63" s="3"/>
      <c r="P63" s="18">
        <f>ROUND(P51+P62,5)</f>
        <v>-3308.59</v>
      </c>
      <c r="Q63" s="3"/>
      <c r="R63" s="18">
        <f>ROUND(R51+R62,5)</f>
        <v>-3428.6</v>
      </c>
      <c r="S63" s="3"/>
      <c r="T63" s="18">
        <f>ROUND(T51+T62,5)</f>
        <v>-3433.62</v>
      </c>
      <c r="U63" s="3"/>
      <c r="V63" s="18">
        <f>ROUND(V51+V62,5)</f>
        <v>-3308.64</v>
      </c>
      <c r="W63" s="3"/>
      <c r="X63" s="18">
        <f>ROUND(X51+X62,5)</f>
        <v>-3308.69</v>
      </c>
      <c r="Y63" s="3"/>
      <c r="Z63" s="18">
        <f>ROUND(Z51+Z62,5)</f>
        <v>-3331.89</v>
      </c>
      <c r="AA63" s="3"/>
      <c r="AB63" s="18">
        <f>ROUND(AB51+AB62,5)</f>
        <v>-3308.73</v>
      </c>
      <c r="AC63" s="3"/>
      <c r="AD63" s="18">
        <f>ROUND(AD51+AD62,5)</f>
        <v>-3472.85</v>
      </c>
      <c r="AE63" s="3"/>
      <c r="AF63" s="18">
        <f>ROUND(SUM(H63:AD63),5)</f>
        <v>3174.88</v>
      </c>
    </row>
    <row r="64" spans="1:32" ht="17.25" thickTop="1" x14ac:dyDescent="0.3"/>
  </sheetData>
  <pageMargins left="0.25" right="0.25" top="0.75" bottom="0.75" header="0.3" footer="0.3"/>
  <pageSetup orientation="landscape" r:id="rId1"/>
  <headerFooter>
    <oddHeader>&amp;L&amp;"Arial,Bold"&amp;8 2:40 PM
&amp;"Arial,Bold"&amp;8 12/05/22
&amp;"Arial,Bold"&amp;8 Accrual Basis&amp;C&amp;"Arial,Bold"&amp;12 Colony Monterey Association
&amp;"Arial,Bold"&amp;14 Profit &amp;&amp; Loss Budget Overview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695325</xdr:colOff>
                <xdr:row>1</xdr:row>
                <xdr:rowOff>9525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Iedema</dc:creator>
  <cp:lastModifiedBy>Jim</cp:lastModifiedBy>
  <cp:lastPrinted>2022-12-05T21:48:26Z</cp:lastPrinted>
  <dcterms:created xsi:type="dcterms:W3CDTF">2022-12-05T21:40:45Z</dcterms:created>
  <dcterms:modified xsi:type="dcterms:W3CDTF">2022-12-06T02:29:14Z</dcterms:modified>
</cp:coreProperties>
</file>