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 HAFTA" sheetId="1" r:id="rId3"/>
  </sheets>
  <definedNames/>
  <calcPr/>
</workbook>
</file>

<file path=xl/sharedStrings.xml><?xml version="1.0" encoding="utf-8"?>
<sst xmlns="http://schemas.openxmlformats.org/spreadsheetml/2006/main" count="63" uniqueCount="24">
  <si>
    <t>6 HAFTALIK POWERLIFTING HAZIRLIK PROGRAMI ( BU PROGRAM İLERİ SEVİYE SPORCULARDA MİNİMUM %5 ARTIŞ HEDEFLER )</t>
  </si>
  <si>
    <t>KENDİ RAKAMLARINIZI GİRMEK İÇİN ŞU SEKMEYE TIKLAYIN - DOSYA ---&gt; KOPYASINI OLUŞTUR</t>
  </si>
  <si>
    <t>KİLO X TEKRAR X SET OLARAK YAZILMIŞTIR !!!</t>
  </si>
  <si>
    <t>HAREKET</t>
  </si>
  <si>
    <t>Squat</t>
  </si>
  <si>
    <t>Bench</t>
  </si>
  <si>
    <t>Deadlift</t>
  </si>
  <si>
    <t>MAKSİMUM DERECEN</t>
  </si>
  <si>
    <t>HAFTA 1</t>
  </si>
  <si>
    <t>GÜN 1</t>
  </si>
  <si>
    <t>GÜN 2</t>
  </si>
  <si>
    <t>GÜN 3</t>
  </si>
  <si>
    <t>Back Extension</t>
  </si>
  <si>
    <t>6x2</t>
  </si>
  <si>
    <t>6x3</t>
  </si>
  <si>
    <t>6x4</t>
  </si>
  <si>
    <t>HAFTA 2</t>
  </si>
  <si>
    <t>6x 5x</t>
  </si>
  <si>
    <t>6x 6x</t>
  </si>
  <si>
    <t>HAFTA 3</t>
  </si>
  <si>
    <t>HAFTA 4</t>
  </si>
  <si>
    <t>HAFTA 5</t>
  </si>
  <si>
    <t>HAFTA 6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</si>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</sst>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sz val="14.0"/>
      <color rgb="FF000000"/>
      <name val="Arial"/>
    </font>
    <font>
      <b/>
      <sz val="8.0"/>
      <color rgb="FF000000"/>
      <name val="Arial"/>
    </font>
    <font>
      <b/>
      <sz val="12.0"/>
      <color rgb="FFFFFFFF"/>
      <name val="Arial"/>
    </font>
    <font>
      <b/>
      <sz val="12.0"/>
      <color rgb="FF000000"/>
      <name val="Arial"/>
    </font>
    <font>
      <name val="Arial"/>
    </font>
    <font/>
    <font>
      <sz val="12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6AA84F"/>
        <bgColor rgb="FF6AA84F"/>
      </patternFill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15">
    <border/>
    <border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readingOrder="0" shrinkToFit="0" wrapText="1"/>
    </xf>
    <xf borderId="0" fillId="2" fontId="0" numFmtId="0" xfId="0" applyAlignment="1" applyFill="1" applyFont="1">
      <alignment readingOrder="0" shrinkToFit="0" wrapText="1"/>
    </xf>
    <xf borderId="0" fillId="0" fontId="0" numFmtId="0" xfId="0" applyAlignment="1" applyFont="1">
      <alignment shrinkToFit="0" wrapText="1"/>
    </xf>
    <xf borderId="1" fillId="0" fontId="0" numFmtId="0" xfId="0" applyAlignment="1" applyBorder="1" applyFont="1">
      <alignment shrinkToFit="0" wrapText="1"/>
    </xf>
    <xf borderId="2" fillId="3" fontId="2" numFmtId="0" xfId="0" applyAlignment="1" applyBorder="1" applyFill="1" applyFont="1">
      <alignment readingOrder="0" shrinkToFit="0" wrapText="1"/>
    </xf>
    <xf borderId="3" fillId="4" fontId="3" numFmtId="0" xfId="0" applyAlignment="1" applyBorder="1" applyFill="1" applyFont="1">
      <alignment horizontal="center" readingOrder="0" shrinkToFit="0" wrapText="1"/>
    </xf>
    <xf borderId="3" fillId="4" fontId="3" numFmtId="0" xfId="0" applyAlignment="1" applyBorder="1" applyFont="1">
      <alignment horizontal="center" shrinkToFit="0" wrapText="1"/>
    </xf>
    <xf borderId="2" fillId="0" fontId="0" numFmtId="0" xfId="0" applyAlignment="1" applyBorder="1" applyFont="1">
      <alignment shrinkToFit="0" wrapText="1"/>
    </xf>
    <xf borderId="4" fillId="0" fontId="0" numFmtId="0" xfId="0" applyAlignment="1" applyBorder="1" applyFont="1">
      <alignment shrinkToFit="0" wrapText="1"/>
    </xf>
    <xf borderId="3" fillId="5" fontId="3" numFmtId="0" xfId="0" applyAlignment="1" applyBorder="1" applyFill="1" applyFont="1">
      <alignment horizontal="center" readingOrder="0" shrinkToFit="0" wrapText="1"/>
    </xf>
    <xf borderId="3" fillId="6" fontId="4" numFmtId="0" xfId="0" applyAlignment="1" applyBorder="1" applyFill="1" applyFont="1">
      <alignment horizontal="center" readingOrder="0" shrinkToFit="0" wrapText="1"/>
    </xf>
    <xf borderId="0" fillId="0" fontId="5" numFmtId="0" xfId="0" applyAlignment="1" applyFont="1">
      <alignment shrinkToFit="0" wrapText="1"/>
    </xf>
    <xf borderId="1" fillId="0" fontId="6" numFmtId="0" xfId="0" applyAlignment="1" applyBorder="1" applyFont="1">
      <alignment shrinkToFit="0" wrapText="1"/>
    </xf>
    <xf borderId="5" fillId="7" fontId="3" numFmtId="0" xfId="0" applyAlignment="1" applyBorder="1" applyFill="1" applyFont="1">
      <alignment readingOrder="0" shrinkToFit="0" wrapText="1"/>
    </xf>
    <xf borderId="6" fillId="8" fontId="7" numFmtId="0" xfId="0" applyAlignment="1" applyBorder="1" applyFill="1" applyFont="1">
      <alignment readingOrder="0" shrinkToFit="0" wrapText="1"/>
    </xf>
    <xf borderId="6" fillId="8" fontId="7" numFmtId="0" xfId="0" applyAlignment="1" applyBorder="1" applyFont="1">
      <alignment shrinkToFit="0" wrapText="1"/>
    </xf>
    <xf borderId="7" fillId="8" fontId="7" numFmtId="0" xfId="0" applyAlignment="1" applyBorder="1" applyFont="1">
      <alignment readingOrder="0" shrinkToFit="0" wrapText="1"/>
    </xf>
    <xf borderId="8" fillId="9" fontId="0" numFmtId="0" xfId="0" applyAlignment="1" applyBorder="1" applyFill="1" applyFont="1">
      <alignment shrinkToFit="0" wrapText="1"/>
    </xf>
    <xf borderId="9" fillId="9" fontId="0" numFmtId="0" xfId="0" applyAlignment="1" applyBorder="1" applyFont="1">
      <alignment shrinkToFit="0" wrapText="1"/>
    </xf>
    <xf borderId="10" fillId="9" fontId="0" numFmtId="0" xfId="0" applyAlignment="1" applyBorder="1" applyFont="1">
      <alignment shrinkToFit="0" wrapText="1"/>
    </xf>
    <xf borderId="8" fillId="8" fontId="0" numFmtId="0" xfId="0" applyAlignment="1" applyBorder="1" applyFont="1">
      <alignment shrinkToFit="0" wrapText="1"/>
    </xf>
    <xf borderId="9" fillId="8" fontId="0" numFmtId="0" xfId="0" applyAlignment="1" applyBorder="1" applyFont="1">
      <alignment shrinkToFit="0" wrapText="1"/>
    </xf>
    <xf borderId="10" fillId="8" fontId="0" numFmtId="0" xfId="0" applyAlignment="1" applyBorder="1" applyFont="1">
      <alignment shrinkToFit="0" wrapText="1"/>
    </xf>
    <xf borderId="11" fillId="8" fontId="0" numFmtId="0" xfId="0" applyAlignment="1" applyBorder="1" applyFont="1">
      <alignment shrinkToFit="0" wrapText="1"/>
    </xf>
    <xf borderId="12" fillId="8" fontId="0" numFmtId="0" xfId="0" applyAlignment="1" applyBorder="1" applyFont="1">
      <alignment shrinkToFit="0" wrapText="1"/>
    </xf>
    <xf borderId="13" fillId="8" fontId="0" numFmtId="0" xfId="0" applyAlignment="1" applyBorder="1" applyFont="1">
      <alignment shrinkToFit="0" wrapText="1"/>
    </xf>
    <xf borderId="14" fillId="0" fontId="0" numFmtId="0" xfId="0" applyAlignment="1" applyBorder="1" applyFont="1">
      <alignment shrinkToFit="0" wrapText="1"/>
    </xf>
    <xf borderId="14" fillId="0" fontId="6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5.13" defaultRowHeight="15.75"/>
  <cols>
    <col customWidth="1" min="1" max="1" width="35.25"/>
    <col customWidth="1" min="2" max="2" width="27.13"/>
    <col customWidth="1" min="3" max="6" width="15.0"/>
  </cols>
  <sheetData>
    <row r="1" ht="12.75" customHeight="1">
      <c r="A1" s="1" t="s">
        <v>0</v>
      </c>
    </row>
    <row r="2" ht="12.75" customHeight="1">
      <c r="A2" s="2" t="s">
        <v>1</v>
      </c>
    </row>
    <row r="3" ht="12.75" customHeight="1">
      <c r="A3" s="3"/>
      <c r="B3" s="4"/>
      <c r="C3" s="4"/>
      <c r="D3" s="4"/>
      <c r="E3" s="4"/>
      <c r="F3" s="3"/>
    </row>
    <row r="4" ht="12.75" customHeight="1">
      <c r="A4" s="5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8"/>
    </row>
    <row r="5" ht="12.75" customHeight="1">
      <c r="A5" s="9"/>
      <c r="B5" s="10" t="s">
        <v>7</v>
      </c>
      <c r="C5" s="11">
        <v>100.0</v>
      </c>
      <c r="D5" s="11">
        <v>100.0</v>
      </c>
      <c r="E5" s="11">
        <v>100.0</v>
      </c>
      <c r="F5" s="12"/>
    </row>
    <row r="6" ht="12.75" customHeight="1">
      <c r="A6" s="4"/>
      <c r="B6" s="13"/>
      <c r="C6" s="13"/>
      <c r="D6" s="13"/>
      <c r="E6" s="13"/>
      <c r="F6" s="13"/>
    </row>
    <row r="7" ht="12.75" customHeight="1">
      <c r="A7" s="14" t="s">
        <v>8</v>
      </c>
      <c r="B7" s="15" t="s">
        <v>9</v>
      </c>
      <c r="C7" s="16"/>
      <c r="D7" s="15" t="s">
        <v>10</v>
      </c>
      <c r="E7" s="16"/>
      <c r="F7" s="17" t="s">
        <v>11</v>
      </c>
    </row>
    <row r="8" ht="12.75" customHeight="1">
      <c r="A8" s="18" t="s">
        <v>4</v>
      </c>
      <c r="B8" s="19" t="str">
        <f>CONCATENATE(ROUND(($C$5*0.8),0),"x2 x6")</f>
        <v>80x2 x6</v>
      </c>
      <c r="C8" s="19"/>
      <c r="D8" s="19" t="str">
        <f>CONCATENATE(ROUND(($C$5*0.8),0),"x3 x6")</f>
        <v>80x3 x6</v>
      </c>
      <c r="E8" s="19"/>
      <c r="F8" s="20" t="str">
        <f>CONCATENATE(ROUND(($C$5*0.8),0),"x2 x6")</f>
        <v>80x2 x6</v>
      </c>
    </row>
    <row r="9" ht="12.75" customHeight="1">
      <c r="A9" s="21" t="s">
        <v>5</v>
      </c>
      <c r="B9" s="22" t="str">
        <f>CONCATENATE(ROUND(($D$5*0.8),0),"x3 x6")</f>
        <v>80x3 x6</v>
      </c>
      <c r="C9" s="22"/>
      <c r="D9" s="22" t="str">
        <f>CONCATENATE(ROUND(($D$5*0.8),0),"x2 x6")</f>
        <v>80x2 x6</v>
      </c>
      <c r="E9" s="22"/>
      <c r="F9" s="23" t="str">
        <f>CONCATENATE(ROUND(($D$5*0.8),0),"x4 x6")</f>
        <v>80x4 x6</v>
      </c>
    </row>
    <row r="10" ht="12.75" customHeight="1">
      <c r="A10" s="18" t="s">
        <v>6</v>
      </c>
      <c r="B10" s="19" t="str">
        <f>CONCATENATE(ROUND(($E$5*0.8),0),"x3 x6")</f>
        <v>80x3 x6</v>
      </c>
      <c r="C10" s="19"/>
      <c r="D10" s="19" t="str">
        <f>CONCATENATE(ROUND(($E$5*0.8),0),"x2 x6")</f>
        <v>80x2 x6</v>
      </c>
      <c r="E10" s="19"/>
      <c r="F10" s="20" t="str">
        <f>CONCATENATE(ROUND(($E$5*0.8),0),"x4 x6")</f>
        <v>80x4 x6</v>
      </c>
    </row>
    <row r="11" ht="12.75" customHeight="1">
      <c r="A11" s="24" t="s">
        <v>12</v>
      </c>
      <c r="B11" s="25" t="s">
        <v>13</v>
      </c>
      <c r="C11" s="25"/>
      <c r="D11" s="25" t="s">
        <v>14</v>
      </c>
      <c r="E11" s="25"/>
      <c r="F11" s="26" t="s">
        <v>15</v>
      </c>
    </row>
    <row r="12" ht="12.75" customHeight="1">
      <c r="A12" s="27"/>
      <c r="B12" s="28"/>
      <c r="C12" s="28"/>
      <c r="D12" s="28"/>
      <c r="E12" s="28"/>
      <c r="F12" s="28"/>
    </row>
    <row r="13" ht="12.75" customHeight="1">
      <c r="A13" s="14" t="s">
        <v>16</v>
      </c>
      <c r="B13" s="15" t="s">
        <v>9</v>
      </c>
      <c r="C13" s="16"/>
      <c r="D13" s="15" t="s">
        <v>10</v>
      </c>
      <c r="E13" s="16"/>
      <c r="F13" s="17" t="s">
        <v>11</v>
      </c>
    </row>
    <row r="14" ht="12.75" customHeight="1">
      <c r="A14" s="18" t="s">
        <v>4</v>
      </c>
      <c r="B14" s="19" t="str">
        <f>CONCATENATE(ROUND(($C$5*0.8),0),"x4 x6")</f>
        <v>80x4 x6</v>
      </c>
      <c r="C14" s="19"/>
      <c r="D14" s="19" t="str">
        <f>CONCATENATE(ROUND(($C$5*0.8),0),"x2 x6")</f>
        <v>80x2 x6</v>
      </c>
      <c r="E14" s="19"/>
      <c r="F14" s="20" t="str">
        <f>CONCATENATE(ROUND(($C$5*0.8),0),"x5 x6")</f>
        <v>80x5 x6</v>
      </c>
    </row>
    <row r="15" ht="12.75" customHeight="1">
      <c r="A15" s="21" t="s">
        <v>5</v>
      </c>
      <c r="B15" s="22" t="str">
        <f>CONCATENATE(ROUND(($D$5*0.8),0),"x2 x6")</f>
        <v>80x2 x6</v>
      </c>
      <c r="C15" s="22"/>
      <c r="D15" s="22" t="str">
        <f>CONCATENATE(ROUND(($D$5*0.8),0),"x5 x6")</f>
        <v>80x5 x6</v>
      </c>
      <c r="E15" s="22"/>
      <c r="F15" s="23" t="str">
        <f>CONCATENATE(ROUND(($D$5*0.8),0),"x2 x6")</f>
        <v>80x2 x6</v>
      </c>
    </row>
    <row r="16" ht="12.75" customHeight="1">
      <c r="A16" s="18" t="s">
        <v>6</v>
      </c>
      <c r="B16" s="19" t="str">
        <f>CONCATENATE(ROUND(($E$5*0.8),0),"x2 x6")</f>
        <v>80x2 x6</v>
      </c>
      <c r="C16" s="19"/>
      <c r="D16" s="19" t="str">
        <f>CONCATENATE(ROUND(($E$5*0.8),0),"x5 x6")</f>
        <v>80x5 x6</v>
      </c>
      <c r="E16" s="19"/>
      <c r="F16" s="20" t="str">
        <f>CONCATENATE(ROUND(($E$5*0.8),0),"x2 x6")</f>
        <v>80x2 x6</v>
      </c>
    </row>
    <row r="17" ht="12.75" customHeight="1">
      <c r="A17" s="24" t="s">
        <v>12</v>
      </c>
      <c r="B17" s="25" t="s">
        <v>17</v>
      </c>
      <c r="C17" s="25"/>
      <c r="D17" s="25" t="s">
        <v>18</v>
      </c>
      <c r="E17" s="25"/>
      <c r="F17" s="26" t="str">
        <f>("+5kg x6 x2")</f>
        <v>+5kg x6 x2</v>
      </c>
    </row>
    <row r="18" ht="12.75" customHeight="1">
      <c r="A18" s="27"/>
      <c r="B18" s="28"/>
      <c r="C18" s="28"/>
      <c r="D18" s="28"/>
      <c r="E18" s="28"/>
      <c r="F18" s="28"/>
    </row>
    <row r="19" ht="12.75" customHeight="1">
      <c r="A19" s="14" t="s">
        <v>19</v>
      </c>
      <c r="B19" s="15" t="s">
        <v>9</v>
      </c>
      <c r="C19" s="16"/>
      <c r="D19" s="15" t="s">
        <v>10</v>
      </c>
      <c r="E19" s="16"/>
      <c r="F19" s="17" t="s">
        <v>11</v>
      </c>
    </row>
    <row r="20" ht="12.75" customHeight="1">
      <c r="A20" s="18" t="s">
        <v>4</v>
      </c>
      <c r="B20" s="19" t="str">
        <f>CONCATENATE(ROUND(($C$5*0.8),0),"x2 x6")</f>
        <v>80x2 x6</v>
      </c>
      <c r="C20" s="19"/>
      <c r="D20" s="19" t="str">
        <f>CONCATENATE(ROUND(($C$5*0.8),0),"x6 x6")</f>
        <v>80x6 x6</v>
      </c>
      <c r="E20" s="19"/>
      <c r="F20" s="20" t="str">
        <f>CONCATENATE(ROUND(($C$5*0.8),0),"x2 x6")</f>
        <v>80x2 x6</v>
      </c>
    </row>
    <row r="21" ht="12.75" customHeight="1">
      <c r="A21" s="21" t="s">
        <v>5</v>
      </c>
      <c r="B21" s="22" t="str">
        <f>CONCATENATE(ROUND(($D$5*0.8),0),"x6 x6")</f>
        <v>80x6 x6</v>
      </c>
      <c r="C21" s="22"/>
      <c r="D21" s="22" t="str">
        <f>CONCATENATE(ROUND(($D$5*0.8),0),"x2 x6")</f>
        <v>80x2 x6</v>
      </c>
      <c r="E21" s="22"/>
      <c r="F21" s="23" t="str">
        <f>CONCATENATE(ROUND(($D$5*0.85),0),"x5 x5")</f>
        <v>85x5 x5</v>
      </c>
    </row>
    <row r="22" ht="12.75" customHeight="1">
      <c r="A22" s="18" t="s">
        <v>6</v>
      </c>
      <c r="B22" s="19" t="str">
        <f>CONCATENATE(ROUND(($E$5*0.8),0),"x6 x6")</f>
        <v>80x6 x6</v>
      </c>
      <c r="C22" s="19"/>
      <c r="D22" s="19" t="str">
        <f>CONCATENATE(ROUND(($E$5*0.8),0),"x2 x6")</f>
        <v>80x2 x6</v>
      </c>
      <c r="E22" s="19"/>
      <c r="F22" s="20" t="str">
        <f>CONCATENATE(ROUND(($E$5*0.85),0),"x5 x5")</f>
        <v>85x5 x5</v>
      </c>
    </row>
    <row r="23" ht="12.75" customHeight="1">
      <c r="A23" s="24" t="s">
        <v>12</v>
      </c>
      <c r="B23" s="25" t="str">
        <f>("+5kg x6 x3")</f>
        <v>+5kg x6 x3</v>
      </c>
      <c r="C23" s="25"/>
      <c r="D23" s="25" t="str">
        <f>("+5kg x6 x4")</f>
        <v>+5kg x6 x4</v>
      </c>
      <c r="E23" s="25"/>
      <c r="F23" s="26" t="str">
        <f>("+5kg x6 x5")</f>
        <v>+5kg x6 x5</v>
      </c>
    </row>
    <row r="24" ht="12.75" customHeight="1">
      <c r="A24" s="27"/>
      <c r="B24" s="28"/>
      <c r="C24" s="28"/>
      <c r="D24" s="28"/>
      <c r="E24" s="28"/>
      <c r="F24" s="28"/>
    </row>
    <row r="25" ht="12.75" customHeight="1">
      <c r="A25" s="14" t="s">
        <v>20</v>
      </c>
      <c r="B25" s="15" t="s">
        <v>9</v>
      </c>
      <c r="C25" s="16"/>
      <c r="D25" s="15" t="s">
        <v>10</v>
      </c>
      <c r="E25" s="16"/>
      <c r="F25" s="17" t="s">
        <v>11</v>
      </c>
    </row>
    <row r="26" ht="12.75" customHeight="1">
      <c r="A26" s="18" t="s">
        <v>4</v>
      </c>
      <c r="B26" s="19" t="str">
        <f>CONCATENATE(ROUND(($C$5*0.85),0),"x5 x5")</f>
        <v>85x5 x5</v>
      </c>
      <c r="C26" s="19"/>
      <c r="D26" s="19" t="str">
        <f>CONCATENATE(ROUND(($C$5*0.8),0),"x2 x6")</f>
        <v>80x2 x6</v>
      </c>
      <c r="E26" s="19"/>
      <c r="F26" s="20" t="str">
        <f>CONCATENATE(ROUND(($C$5*0.9),0),"x4 x4")</f>
        <v>90x4 x4</v>
      </c>
    </row>
    <row r="27" ht="12.75" customHeight="1">
      <c r="A27" s="21" t="s">
        <v>5</v>
      </c>
      <c r="B27" s="22" t="str">
        <f>CONCATENATE(ROUND(($D$5*0.8),0),"x2 x6")</f>
        <v>80x2 x6</v>
      </c>
      <c r="C27" s="22"/>
      <c r="D27" s="22" t="str">
        <f>CONCATENATE(ROUND(($D$5*0.9),0),"x4 x4")</f>
        <v>90x4 x4</v>
      </c>
      <c r="E27" s="22"/>
      <c r="F27" s="23" t="str">
        <f>CONCATENATE(ROUND(($D$5*0.8),0),"x2 x6")</f>
        <v>80x2 x6</v>
      </c>
    </row>
    <row r="28" ht="12.75" customHeight="1">
      <c r="A28" s="18" t="s">
        <v>6</v>
      </c>
      <c r="B28" s="19" t="str">
        <f>CONCATENATE(ROUND(($E$5*0.8),0),"x2 x6")</f>
        <v>80x2 x6</v>
      </c>
      <c r="C28" s="19"/>
      <c r="D28" s="19" t="str">
        <f>CONCATENATE(ROUND(($E$5*0.9),0),"x4 x4")</f>
        <v>90x4 x4</v>
      </c>
      <c r="E28" s="19"/>
      <c r="F28" s="20" t="str">
        <f>CONCATENATE(ROUND(($E$5*0.8),0),"x2 x6")</f>
        <v>80x2 x6</v>
      </c>
    </row>
    <row r="29" ht="12.75" customHeight="1">
      <c r="A29" s="24" t="s">
        <v>12</v>
      </c>
      <c r="B29" s="25" t="str">
        <f>("+5kg x6 x6")</f>
        <v>+5kg x6 x6</v>
      </c>
      <c r="C29" s="25"/>
      <c r="D29" s="25" t="str">
        <f>("+10kg x6 x2")</f>
        <v>+10kg x6 x2</v>
      </c>
      <c r="E29" s="25"/>
      <c r="F29" s="26" t="str">
        <f>("+10kg x6 x3")</f>
        <v>+10kg x6 x3</v>
      </c>
    </row>
    <row r="30" ht="12.75" customHeight="1">
      <c r="A30" s="27"/>
      <c r="B30" s="28"/>
      <c r="C30" s="28"/>
      <c r="D30" s="28"/>
      <c r="E30" s="28"/>
      <c r="F30" s="28"/>
    </row>
    <row r="31" ht="12.75" customHeight="1">
      <c r="A31" s="14" t="s">
        <v>21</v>
      </c>
      <c r="B31" s="15" t="s">
        <v>9</v>
      </c>
      <c r="C31" s="16"/>
      <c r="D31" s="15" t="s">
        <v>10</v>
      </c>
      <c r="E31" s="16"/>
      <c r="F31" s="17" t="s">
        <v>11</v>
      </c>
    </row>
    <row r="32" ht="12.75" customHeight="1">
      <c r="A32" s="18" t="s">
        <v>4</v>
      </c>
      <c r="B32" s="19" t="str">
        <f>CONCATENATE(ROUND(($C$5*0.8),0),"x2 x6")</f>
        <v>80x2 x6</v>
      </c>
      <c r="C32" s="19"/>
      <c r="D32" s="19" t="str">
        <f>CONCATENATE(ROUND(($C$5*0.95),0),"x3 x3")</f>
        <v>95x3 x3</v>
      </c>
      <c r="E32" s="19"/>
      <c r="F32" s="20" t="str">
        <f>CONCATENATE(ROUND(($C$5*0.8),0),"x2 x6")</f>
        <v>80x2 x6</v>
      </c>
    </row>
    <row r="33" ht="12.75" customHeight="1">
      <c r="A33" s="21" t="s">
        <v>5</v>
      </c>
      <c r="B33" s="22" t="str">
        <f>CONCATENATE(ROUND(($D$5*0.95),0),"x3 x3")</f>
        <v>95x3 x3</v>
      </c>
      <c r="C33" s="22"/>
      <c r="D33" s="22" t="str">
        <f>CONCATENATE(ROUND(($D$5*0.8),0),"x2 x6")</f>
        <v>80x2 x6</v>
      </c>
      <c r="E33" s="22"/>
      <c r="F33" s="23" t="str">
        <f>CONCATENATE(ROUND(($D$5*1),0),"x2 x2")</f>
        <v>100x2 x2</v>
      </c>
    </row>
    <row r="34" ht="12.75" customHeight="1">
      <c r="A34" s="18" t="s">
        <v>6</v>
      </c>
      <c r="B34" s="19" t="str">
        <f>CONCATENATE(ROUND(($E$5*0.95),0),"x3 x3")</f>
        <v>95x3 x3</v>
      </c>
      <c r="C34" s="19"/>
      <c r="D34" s="19" t="str">
        <f>CONCATENATE(ROUND(($E$5*0.8),0),"x2 x6")</f>
        <v>80x2 x6</v>
      </c>
      <c r="E34" s="19"/>
      <c r="F34" s="20" t="str">
        <f>CONCATENATE(ROUND(($E$5*1),0),"x2 x2")</f>
        <v>100x2 x2</v>
      </c>
    </row>
    <row r="35" ht="12.75" customHeight="1">
      <c r="A35" s="24" t="s">
        <v>12</v>
      </c>
      <c r="B35" s="25" t="str">
        <f>("+10kg x6 x4")</f>
        <v>+10kg x6 x4</v>
      </c>
      <c r="C35" s="25"/>
      <c r="D35" s="25" t="str">
        <f>("+10kg x6 x5")</f>
        <v>+10kg x6 x5</v>
      </c>
      <c r="E35" s="25"/>
      <c r="F35" s="26" t="str">
        <f>("+10kg x6 x6")</f>
        <v>+10kg x6 x6</v>
      </c>
    </row>
    <row r="36" ht="12.75" customHeight="1">
      <c r="A36" s="27"/>
      <c r="B36" s="28"/>
      <c r="C36" s="28"/>
      <c r="D36" s="28"/>
      <c r="E36" s="28"/>
      <c r="F36" s="28"/>
    </row>
    <row r="37" ht="12.75" customHeight="1">
      <c r="A37" s="14" t="s">
        <v>22</v>
      </c>
      <c r="B37" s="15" t="s">
        <v>9</v>
      </c>
      <c r="C37" s="16"/>
      <c r="D37" s="15" t="s">
        <v>10</v>
      </c>
      <c r="E37" s="16"/>
      <c r="F37" s="17" t="s">
        <v>11</v>
      </c>
    </row>
    <row r="38" ht="12.75" customHeight="1">
      <c r="A38" s="18" t="s">
        <v>4</v>
      </c>
      <c r="B38" s="19" t="str">
        <f>CONCATENATE(ROUND(($C$5*1),0),"x2 x2")</f>
        <v>100x2 x2</v>
      </c>
      <c r="C38" s="19"/>
      <c r="D38" s="19" t="str">
        <f>CONCATENATE(ROUND(($C$5*0.8),0),"x2 x6")</f>
        <v>80x2 x6</v>
      </c>
      <c r="E38" s="19"/>
      <c r="F38" s="20" t="str">
        <f>CONCATENATE(ROUND(($C$5*1.1),0),"x1 veya ",ROUND(($C$5*1.05),0),"x1")</f>
        <v>110x1 veya 105x1</v>
      </c>
    </row>
    <row r="39" ht="12.75" customHeight="1">
      <c r="A39" s="21" t="s">
        <v>5</v>
      </c>
      <c r="B39" s="22" t="str">
        <f>CONCATENATE(ROUND(($D$5*0.8),0),"x2 x6")</f>
        <v>80x2 x6</v>
      </c>
      <c r="C39" s="22"/>
      <c r="D39" s="22" t="str">
        <f>CONCATENATE(ROUND(($D$5*1.1),0),"x1")</f>
        <v>110x1</v>
      </c>
      <c r="E39" s="22"/>
      <c r="F39" s="23" t="s">
        <v>23</v>
      </c>
    </row>
    <row r="40" ht="12.75" customHeight="1">
      <c r="A40" s="18" t="s">
        <v>6</v>
      </c>
      <c r="B40" s="19" t="str">
        <f>CONCATENATE(ROUND(($E$5*0.8),0),"x2 x6")</f>
        <v>80x2 x6</v>
      </c>
      <c r="C40" s="19"/>
      <c r="D40" s="19" t="str">
        <f>CONCATENATE(ROUND(($E$5*1.1),0),"x1")</f>
        <v>110x1</v>
      </c>
      <c r="E40" s="19"/>
      <c r="F40" s="20" t="s">
        <v>23</v>
      </c>
    </row>
    <row r="41" ht="12.75" customHeight="1">
      <c r="A41" s="24" t="s">
        <v>12</v>
      </c>
      <c r="B41" s="25" t="str">
        <f>("+12kg x6 x2")</f>
        <v>+12kg x6 x2</v>
      </c>
      <c r="C41" s="25"/>
      <c r="D41" s="25" t="str">
        <f>("+12kg x6 x3")</f>
        <v>+12kg x6 x3</v>
      </c>
      <c r="E41" s="25"/>
      <c r="F41" s="26" t="str">
        <f>("+12kg x6 x4")</f>
        <v>+12kg x6 x4</v>
      </c>
    </row>
  </sheetData>
  <mergeCells count="8">
    <mergeCell ref="A1:F1"/>
    <mergeCell ref="A2:F2"/>
    <mergeCell ref="A6:F6"/>
    <mergeCell ref="A12:F12"/>
    <mergeCell ref="A18:F18"/>
    <mergeCell ref="A24:F24"/>
    <mergeCell ref="A30:F30"/>
    <mergeCell ref="A36:F36"/>
  </mergeCells>
  <drawing r:id="rId1"/>
</worksheet>
</file>