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530" activeTab="8"/>
  </bookViews>
  <sheets>
    <sheet name="LISTADO" sheetId="2" r:id="rId1"/>
    <sheet name="SX" sheetId="1" r:id="rId2"/>
    <sheet name="SX VINTAGE" sheetId="44" r:id="rId3"/>
    <sheet name="EX" sheetId="42" r:id="rId4"/>
    <sheet name="PX" sheetId="43" r:id="rId5"/>
    <sheet name="NX" sheetId="47" r:id="rId6"/>
    <sheet name="LIBRES" sheetId="4" r:id="rId7"/>
    <sheet name="Checks" sheetId="11" r:id="rId8"/>
    <sheet name="PREMIACION" sheetId="48" r:id="rId9"/>
  </sheets>
  <definedNames>
    <definedName name="_xlnm._FilterDatabase" localSheetId="3" hidden="1">EX!$D$22:$D$63</definedName>
    <definedName name="_xlnm._FilterDatabase" localSheetId="0" hidden="1">LISTADO!$C$200:$I$252</definedName>
    <definedName name="_xlnm._FilterDatabase" localSheetId="5" hidden="1">NX!$D$22:$D$57</definedName>
    <definedName name="_xlnm._FilterDatabase" localSheetId="4" hidden="1">PX!$D$22:$D$92</definedName>
    <definedName name="_xlnm._FilterDatabase" localSheetId="1" hidden="1">SX!$D$22:$E$52</definedName>
  </definedNames>
  <calcPr calcId="145621"/>
</workbook>
</file>

<file path=xl/calcChain.xml><?xml version="1.0" encoding="utf-8"?>
<calcChain xmlns="http://schemas.openxmlformats.org/spreadsheetml/2006/main">
  <c r="H14" i="47" l="1"/>
  <c r="H14" i="43"/>
  <c r="H14" i="42"/>
  <c r="H14" i="44"/>
  <c r="H14" i="1"/>
  <c r="AP28" i="47"/>
  <c r="AM28" i="47"/>
  <c r="W28" i="47" s="1"/>
  <c r="AL28" i="47"/>
  <c r="AI28" i="47"/>
  <c r="AH28" i="47"/>
  <c r="AE28" i="47"/>
  <c r="AD28" i="47"/>
  <c r="AA28" i="47"/>
  <c r="Z28" i="47"/>
  <c r="R28" i="47"/>
  <c r="M28" i="47"/>
  <c r="G28" i="47"/>
  <c r="H28" i="47" s="1"/>
  <c r="I28" i="47" s="1"/>
  <c r="F28" i="47"/>
  <c r="E28" i="47"/>
  <c r="AT28" i="47" s="1"/>
  <c r="D28" i="47"/>
  <c r="AS28" i="47" s="1"/>
  <c r="C28" i="47"/>
  <c r="AR28" i="47" s="1"/>
  <c r="B28" i="47"/>
  <c r="AQ28" i="47" s="1"/>
  <c r="AP36" i="47"/>
  <c r="AM36" i="47"/>
  <c r="W36" i="47" s="1"/>
  <c r="AL36" i="47"/>
  <c r="AI36" i="47"/>
  <c r="AH36" i="47"/>
  <c r="AE36" i="47"/>
  <c r="AD36" i="47"/>
  <c r="AA36" i="47"/>
  <c r="Z36" i="47"/>
  <c r="R36" i="47"/>
  <c r="M36" i="47"/>
  <c r="G36" i="47"/>
  <c r="H36" i="47" s="1"/>
  <c r="I36" i="47" s="1"/>
  <c r="F36" i="47"/>
  <c r="E36" i="47"/>
  <c r="AT36" i="47" s="1"/>
  <c r="D36" i="47"/>
  <c r="AS36" i="47" s="1"/>
  <c r="C36" i="47"/>
  <c r="AR36" i="47" s="1"/>
  <c r="B36" i="47"/>
  <c r="AQ36" i="47" s="1"/>
  <c r="AP25" i="47"/>
  <c r="AM25" i="47"/>
  <c r="W25" i="47" s="1"/>
  <c r="AL25" i="47"/>
  <c r="AI25" i="47"/>
  <c r="AH25" i="47"/>
  <c r="AE25" i="47"/>
  <c r="AD25" i="47"/>
  <c r="AA25" i="47"/>
  <c r="Z25" i="47"/>
  <c r="R25" i="47"/>
  <c r="M25" i="47"/>
  <c r="G25" i="47"/>
  <c r="H25" i="47" s="1"/>
  <c r="I25" i="47" s="1"/>
  <c r="F25" i="47"/>
  <c r="E25" i="47"/>
  <c r="AT25" i="47" s="1"/>
  <c r="D25" i="47"/>
  <c r="AS25" i="47" s="1"/>
  <c r="C25" i="47"/>
  <c r="AR25" i="47" s="1"/>
  <c r="B25" i="47"/>
  <c r="AQ25" i="47" s="1"/>
  <c r="AP56" i="47"/>
  <c r="AM56" i="47"/>
  <c r="W56" i="47" s="1"/>
  <c r="AL56" i="47"/>
  <c r="AI56" i="47"/>
  <c r="AH56" i="47"/>
  <c r="AE56" i="47"/>
  <c r="AD56" i="47"/>
  <c r="AA56" i="47"/>
  <c r="Z56" i="47"/>
  <c r="R56" i="47"/>
  <c r="M56" i="47"/>
  <c r="G56" i="47"/>
  <c r="H56" i="47" s="1"/>
  <c r="I56" i="47" s="1"/>
  <c r="F56" i="47"/>
  <c r="E56" i="47"/>
  <c r="AT56" i="47" s="1"/>
  <c r="D56" i="47"/>
  <c r="AS56" i="47" s="1"/>
  <c r="C56" i="47"/>
  <c r="AR56" i="47" s="1"/>
  <c r="B56" i="47"/>
  <c r="AQ56" i="47" s="1"/>
  <c r="AP55" i="47"/>
  <c r="AM55" i="47"/>
  <c r="W55" i="47" s="1"/>
  <c r="AL55" i="47"/>
  <c r="AI55" i="47"/>
  <c r="AH55" i="47"/>
  <c r="AE55" i="47"/>
  <c r="AD55" i="47"/>
  <c r="AA55" i="47"/>
  <c r="Z55" i="47"/>
  <c r="R55" i="47"/>
  <c r="M55" i="47"/>
  <c r="G55" i="47"/>
  <c r="H55" i="47" s="1"/>
  <c r="I55" i="47" s="1"/>
  <c r="F55" i="47"/>
  <c r="E55" i="47"/>
  <c r="AT55" i="47" s="1"/>
  <c r="D55" i="47"/>
  <c r="AS55" i="47" s="1"/>
  <c r="C55" i="47"/>
  <c r="AR55" i="47" s="1"/>
  <c r="B55" i="47"/>
  <c r="AQ55" i="47" s="1"/>
  <c r="AP35" i="47"/>
  <c r="AM35" i="47"/>
  <c r="W35" i="47" s="1"/>
  <c r="AL35" i="47"/>
  <c r="AI35" i="47"/>
  <c r="AH35" i="47"/>
  <c r="AE35" i="47"/>
  <c r="AD35" i="47"/>
  <c r="AA35" i="47"/>
  <c r="Z35" i="47"/>
  <c r="R35" i="47"/>
  <c r="M35" i="47"/>
  <c r="G35" i="47"/>
  <c r="H35" i="47" s="1"/>
  <c r="I35" i="47" s="1"/>
  <c r="F35" i="47"/>
  <c r="E35" i="47"/>
  <c r="AT35" i="47" s="1"/>
  <c r="D35" i="47"/>
  <c r="AS35" i="47" s="1"/>
  <c r="C35" i="47"/>
  <c r="AR35" i="47" s="1"/>
  <c r="B35" i="47"/>
  <c r="AQ35" i="47" s="1"/>
  <c r="AP54" i="47"/>
  <c r="AM54" i="47"/>
  <c r="W54" i="47" s="1"/>
  <c r="AL54" i="47"/>
  <c r="AI54" i="47"/>
  <c r="AH54" i="47"/>
  <c r="AE54" i="47"/>
  <c r="AD54" i="47"/>
  <c r="AA54" i="47"/>
  <c r="Z54" i="47"/>
  <c r="R54" i="47"/>
  <c r="M54" i="47"/>
  <c r="G54" i="47"/>
  <c r="H54" i="47" s="1"/>
  <c r="I54" i="47" s="1"/>
  <c r="F54" i="47"/>
  <c r="E54" i="47"/>
  <c r="AT54" i="47" s="1"/>
  <c r="D54" i="47"/>
  <c r="AS54" i="47" s="1"/>
  <c r="C54" i="47"/>
  <c r="AR54" i="47" s="1"/>
  <c r="B54" i="47"/>
  <c r="AQ54" i="47" s="1"/>
  <c r="AP53" i="47"/>
  <c r="AM53" i="47"/>
  <c r="W53" i="47" s="1"/>
  <c r="AL53" i="47"/>
  <c r="AI53" i="47"/>
  <c r="AH53" i="47"/>
  <c r="AE53" i="47"/>
  <c r="AD53" i="47"/>
  <c r="AA53" i="47"/>
  <c r="Z53" i="47"/>
  <c r="R53" i="47"/>
  <c r="M53" i="47"/>
  <c r="Q53" i="47" s="1"/>
  <c r="V53" i="47" s="1"/>
  <c r="G53" i="47"/>
  <c r="H53" i="47" s="1"/>
  <c r="I53" i="47" s="1"/>
  <c r="F53" i="47"/>
  <c r="E53" i="47"/>
  <c r="AT53" i="47" s="1"/>
  <c r="D53" i="47"/>
  <c r="AS53" i="47" s="1"/>
  <c r="C53" i="47"/>
  <c r="AR53" i="47" s="1"/>
  <c r="B53" i="47"/>
  <c r="AQ53" i="47" s="1"/>
  <c r="AP34" i="47"/>
  <c r="AM34" i="47"/>
  <c r="W34" i="47" s="1"/>
  <c r="AL34" i="47"/>
  <c r="AI34" i="47"/>
  <c r="AH34" i="47"/>
  <c r="AE34" i="47"/>
  <c r="AD34" i="47"/>
  <c r="AA34" i="47"/>
  <c r="Z34" i="47"/>
  <c r="R34" i="47"/>
  <c r="M34" i="47"/>
  <c r="G34" i="47"/>
  <c r="H34" i="47" s="1"/>
  <c r="I34" i="47" s="1"/>
  <c r="F34" i="47"/>
  <c r="E34" i="47"/>
  <c r="AT34" i="47" s="1"/>
  <c r="D34" i="47"/>
  <c r="AS34" i="47" s="1"/>
  <c r="C34" i="47"/>
  <c r="AR34" i="47" s="1"/>
  <c r="B34" i="47"/>
  <c r="AQ34" i="47" s="1"/>
  <c r="AP24" i="47"/>
  <c r="AM24" i="47"/>
  <c r="W24" i="47" s="1"/>
  <c r="AL24" i="47"/>
  <c r="AI24" i="47"/>
  <c r="AH24" i="47"/>
  <c r="AE24" i="47"/>
  <c r="AD24" i="47"/>
  <c r="AA24" i="47"/>
  <c r="Z24" i="47"/>
  <c r="R24" i="47"/>
  <c r="M24" i="47"/>
  <c r="G24" i="47"/>
  <c r="H24" i="47" s="1"/>
  <c r="I24" i="47" s="1"/>
  <c r="F24" i="47"/>
  <c r="E24" i="47"/>
  <c r="AT24" i="47" s="1"/>
  <c r="D24" i="47"/>
  <c r="AS24" i="47" s="1"/>
  <c r="C24" i="47"/>
  <c r="AR24" i="47" s="1"/>
  <c r="B24" i="47"/>
  <c r="AQ24" i="47" s="1"/>
  <c r="AP38" i="47"/>
  <c r="AM38" i="47"/>
  <c r="W38" i="47" s="1"/>
  <c r="AL38" i="47"/>
  <c r="AI38" i="47"/>
  <c r="AH38" i="47"/>
  <c r="AE38" i="47"/>
  <c r="AD38" i="47"/>
  <c r="AA38" i="47"/>
  <c r="Z38" i="47"/>
  <c r="R38" i="47"/>
  <c r="M38" i="47"/>
  <c r="G38" i="47"/>
  <c r="H38" i="47" s="1"/>
  <c r="I38" i="47" s="1"/>
  <c r="F38" i="47"/>
  <c r="E38" i="47"/>
  <c r="AT38" i="47" s="1"/>
  <c r="D38" i="47"/>
  <c r="AS38" i="47" s="1"/>
  <c r="C38" i="47"/>
  <c r="AR38" i="47" s="1"/>
  <c r="B38" i="47"/>
  <c r="AQ38" i="47" s="1"/>
  <c r="AP42" i="47"/>
  <c r="AM42" i="47"/>
  <c r="W42" i="47" s="1"/>
  <c r="AL42" i="47"/>
  <c r="AI42" i="47"/>
  <c r="AH42" i="47"/>
  <c r="AE42" i="47"/>
  <c r="AD42" i="47"/>
  <c r="AA42" i="47"/>
  <c r="Z42" i="47"/>
  <c r="R42" i="47"/>
  <c r="M42" i="47"/>
  <c r="G42" i="47"/>
  <c r="H42" i="47" s="1"/>
  <c r="I42" i="47" s="1"/>
  <c r="F42" i="47"/>
  <c r="E42" i="47"/>
  <c r="AT42" i="47" s="1"/>
  <c r="D42" i="47"/>
  <c r="AS42" i="47" s="1"/>
  <c r="C42" i="47"/>
  <c r="AR42" i="47" s="1"/>
  <c r="B42" i="47"/>
  <c r="AQ42" i="47" s="1"/>
  <c r="AP26" i="47"/>
  <c r="AM26" i="47"/>
  <c r="W26" i="47" s="1"/>
  <c r="AL26" i="47"/>
  <c r="AI26" i="47"/>
  <c r="AH26" i="47"/>
  <c r="AE26" i="47"/>
  <c r="AD26" i="47"/>
  <c r="AA26" i="47"/>
  <c r="Z26" i="47"/>
  <c r="R26" i="47"/>
  <c r="M26" i="47"/>
  <c r="G26" i="47"/>
  <c r="H26" i="47" s="1"/>
  <c r="I26" i="47" s="1"/>
  <c r="F26" i="47"/>
  <c r="E26" i="47"/>
  <c r="AT26" i="47" s="1"/>
  <c r="D26" i="47"/>
  <c r="AS26" i="47" s="1"/>
  <c r="C26" i="47"/>
  <c r="AR26" i="47" s="1"/>
  <c r="B26" i="47"/>
  <c r="AQ26" i="47" s="1"/>
  <c r="AP44" i="47"/>
  <c r="AM44" i="47"/>
  <c r="W44" i="47" s="1"/>
  <c r="AL44" i="47"/>
  <c r="AI44" i="47"/>
  <c r="AH44" i="47"/>
  <c r="AE44" i="47"/>
  <c r="AD44" i="47"/>
  <c r="AA44" i="47"/>
  <c r="Z44" i="47"/>
  <c r="R44" i="47"/>
  <c r="M44" i="47"/>
  <c r="G44" i="47"/>
  <c r="H44" i="47" s="1"/>
  <c r="I44" i="47" s="1"/>
  <c r="F44" i="47"/>
  <c r="E44" i="47"/>
  <c r="AT44" i="47" s="1"/>
  <c r="D44" i="47"/>
  <c r="AS44" i="47" s="1"/>
  <c r="C44" i="47"/>
  <c r="AR44" i="47" s="1"/>
  <c r="B44" i="47"/>
  <c r="AQ44" i="47" s="1"/>
  <c r="AP37" i="47"/>
  <c r="AM37" i="47"/>
  <c r="W37" i="47" s="1"/>
  <c r="AL37" i="47"/>
  <c r="AI37" i="47"/>
  <c r="AH37" i="47"/>
  <c r="AE37" i="47"/>
  <c r="AD37" i="47"/>
  <c r="AA37" i="47"/>
  <c r="Z37" i="47"/>
  <c r="R37" i="47"/>
  <c r="M37" i="47"/>
  <c r="Q37" i="47" s="1"/>
  <c r="V37" i="47" s="1"/>
  <c r="G37" i="47"/>
  <c r="H37" i="47" s="1"/>
  <c r="I37" i="47" s="1"/>
  <c r="F37" i="47"/>
  <c r="E37" i="47"/>
  <c r="AT37" i="47" s="1"/>
  <c r="D37" i="47"/>
  <c r="AS37" i="47" s="1"/>
  <c r="C37" i="47"/>
  <c r="AR37" i="47" s="1"/>
  <c r="B37" i="47"/>
  <c r="AQ37" i="47" s="1"/>
  <c r="AP27" i="47"/>
  <c r="AM27" i="47"/>
  <c r="W27" i="47" s="1"/>
  <c r="AL27" i="47"/>
  <c r="AI27" i="47"/>
  <c r="AH27" i="47"/>
  <c r="AE27" i="47"/>
  <c r="AD27" i="47"/>
  <c r="AA27" i="47"/>
  <c r="Z27" i="47"/>
  <c r="R27" i="47"/>
  <c r="M27" i="47"/>
  <c r="G27" i="47"/>
  <c r="H27" i="47" s="1"/>
  <c r="I27" i="47" s="1"/>
  <c r="F27" i="47"/>
  <c r="E27" i="47"/>
  <c r="AT27" i="47" s="1"/>
  <c r="D27" i="47"/>
  <c r="AS27" i="47" s="1"/>
  <c r="C27" i="47"/>
  <c r="AR27" i="47" s="1"/>
  <c r="B27" i="47"/>
  <c r="AQ27" i="47" s="1"/>
  <c r="AP30" i="47"/>
  <c r="AM30" i="47"/>
  <c r="W30" i="47" s="1"/>
  <c r="AL30" i="47"/>
  <c r="AI30" i="47"/>
  <c r="AH30" i="47"/>
  <c r="AE30" i="47"/>
  <c r="AD30" i="47"/>
  <c r="AA30" i="47"/>
  <c r="Z30" i="47"/>
  <c r="R30" i="47"/>
  <c r="M30" i="47"/>
  <c r="G30" i="47"/>
  <c r="H30" i="47" s="1"/>
  <c r="I30" i="47" s="1"/>
  <c r="F30" i="47"/>
  <c r="E30" i="47"/>
  <c r="AT30" i="47" s="1"/>
  <c r="D30" i="47"/>
  <c r="AS30" i="47" s="1"/>
  <c r="C30" i="47"/>
  <c r="AR30" i="47" s="1"/>
  <c r="B30" i="47"/>
  <c r="AQ30" i="47" s="1"/>
  <c r="AP29" i="47"/>
  <c r="AM29" i="47"/>
  <c r="W29" i="47" s="1"/>
  <c r="AL29" i="47"/>
  <c r="AI29" i="47"/>
  <c r="AH29" i="47"/>
  <c r="AE29" i="47"/>
  <c r="AD29" i="47"/>
  <c r="AA29" i="47"/>
  <c r="Z29" i="47"/>
  <c r="R29" i="47"/>
  <c r="M29" i="47"/>
  <c r="G29" i="47"/>
  <c r="H29" i="47" s="1"/>
  <c r="I29" i="47" s="1"/>
  <c r="F29" i="47"/>
  <c r="E29" i="47"/>
  <c r="AT29" i="47" s="1"/>
  <c r="D29" i="47"/>
  <c r="AS29" i="47" s="1"/>
  <c r="C29" i="47"/>
  <c r="AR29" i="47" s="1"/>
  <c r="B29" i="47"/>
  <c r="AQ29" i="47" s="1"/>
  <c r="AP48" i="47"/>
  <c r="AM48" i="47"/>
  <c r="W48" i="47" s="1"/>
  <c r="AL48" i="47"/>
  <c r="AI48" i="47"/>
  <c r="AH48" i="47"/>
  <c r="AE48" i="47"/>
  <c r="AD48" i="47"/>
  <c r="AA48" i="47"/>
  <c r="Z48" i="47"/>
  <c r="R48" i="47"/>
  <c r="M48" i="47"/>
  <c r="G48" i="47"/>
  <c r="H48" i="47" s="1"/>
  <c r="I48" i="47" s="1"/>
  <c r="F48" i="47"/>
  <c r="E48" i="47"/>
  <c r="AT48" i="47" s="1"/>
  <c r="D48" i="47"/>
  <c r="AS48" i="47" s="1"/>
  <c r="C48" i="47"/>
  <c r="AR48" i="47" s="1"/>
  <c r="B48" i="47"/>
  <c r="AQ48" i="47" s="1"/>
  <c r="AP39" i="47"/>
  <c r="AM39" i="47"/>
  <c r="W39" i="47" s="1"/>
  <c r="AL39" i="47"/>
  <c r="AI39" i="47"/>
  <c r="AH39" i="47"/>
  <c r="AE39" i="47"/>
  <c r="AD39" i="47"/>
  <c r="AA39" i="47"/>
  <c r="Z39" i="47"/>
  <c r="R39" i="47"/>
  <c r="M39" i="47"/>
  <c r="G39" i="47"/>
  <c r="H39" i="47" s="1"/>
  <c r="I39" i="47" s="1"/>
  <c r="F39" i="47"/>
  <c r="E39" i="47"/>
  <c r="AT39" i="47" s="1"/>
  <c r="D39" i="47"/>
  <c r="AS39" i="47" s="1"/>
  <c r="C39" i="47"/>
  <c r="AR39" i="47" s="1"/>
  <c r="B39" i="47"/>
  <c r="AQ39" i="47" s="1"/>
  <c r="AP47" i="47"/>
  <c r="AM47" i="47"/>
  <c r="W47" i="47" s="1"/>
  <c r="AL47" i="47"/>
  <c r="AI47" i="47"/>
  <c r="AH47" i="47"/>
  <c r="AE47" i="47"/>
  <c r="AD47" i="47"/>
  <c r="AA47" i="47"/>
  <c r="Z47" i="47"/>
  <c r="R47" i="47"/>
  <c r="M47" i="47"/>
  <c r="G47" i="47"/>
  <c r="H47" i="47" s="1"/>
  <c r="I47" i="47" s="1"/>
  <c r="F47" i="47"/>
  <c r="E47" i="47"/>
  <c r="AT47" i="47" s="1"/>
  <c r="D47" i="47"/>
  <c r="AS47" i="47" s="1"/>
  <c r="C47" i="47"/>
  <c r="AR47" i="47" s="1"/>
  <c r="B47" i="47"/>
  <c r="AQ47" i="47" s="1"/>
  <c r="AP52" i="47"/>
  <c r="AM52" i="47"/>
  <c r="W52" i="47" s="1"/>
  <c r="AL52" i="47"/>
  <c r="AI52" i="47"/>
  <c r="AH52" i="47"/>
  <c r="AE52" i="47"/>
  <c r="AD52" i="47"/>
  <c r="AA52" i="47"/>
  <c r="Z52" i="47"/>
  <c r="R52" i="47"/>
  <c r="M52" i="47"/>
  <c r="G52" i="47"/>
  <c r="H52" i="47" s="1"/>
  <c r="I52" i="47" s="1"/>
  <c r="F52" i="47"/>
  <c r="E52" i="47"/>
  <c r="AT52" i="47" s="1"/>
  <c r="D52" i="47"/>
  <c r="AS52" i="47" s="1"/>
  <c r="C52" i="47"/>
  <c r="AR52" i="47" s="1"/>
  <c r="B52" i="47"/>
  <c r="AQ52" i="47" s="1"/>
  <c r="AP51" i="47"/>
  <c r="AM51" i="47"/>
  <c r="W51" i="47" s="1"/>
  <c r="AL51" i="47"/>
  <c r="AI51" i="47"/>
  <c r="AH51" i="47"/>
  <c r="AE51" i="47"/>
  <c r="AD51" i="47"/>
  <c r="AA51" i="47"/>
  <c r="Z51" i="47"/>
  <c r="R51" i="47"/>
  <c r="M51" i="47"/>
  <c r="Q51" i="47" s="1"/>
  <c r="V51" i="47" s="1"/>
  <c r="G51" i="47"/>
  <c r="H51" i="47" s="1"/>
  <c r="I51" i="47" s="1"/>
  <c r="F51" i="47"/>
  <c r="E51" i="47"/>
  <c r="AT51" i="47" s="1"/>
  <c r="D51" i="47"/>
  <c r="AS51" i="47" s="1"/>
  <c r="C51" i="47"/>
  <c r="AR51" i="47" s="1"/>
  <c r="B51" i="47"/>
  <c r="AQ51" i="47" s="1"/>
  <c r="AP33" i="47"/>
  <c r="AM33" i="47"/>
  <c r="W33" i="47" s="1"/>
  <c r="AL33" i="47"/>
  <c r="AI33" i="47"/>
  <c r="AH33" i="47"/>
  <c r="AE33" i="47"/>
  <c r="AD33" i="47"/>
  <c r="AA33" i="47"/>
  <c r="Z33" i="47"/>
  <c r="R33" i="47"/>
  <c r="M33" i="47"/>
  <c r="Q33" i="47" s="1"/>
  <c r="V33" i="47" s="1"/>
  <c r="G33" i="47"/>
  <c r="H33" i="47" s="1"/>
  <c r="I33" i="47" s="1"/>
  <c r="F33" i="47"/>
  <c r="E33" i="47"/>
  <c r="AT33" i="47" s="1"/>
  <c r="D33" i="47"/>
  <c r="AS33" i="47" s="1"/>
  <c r="C33" i="47"/>
  <c r="AR33" i="47" s="1"/>
  <c r="B33" i="47"/>
  <c r="AQ33" i="47" s="1"/>
  <c r="AP50" i="47"/>
  <c r="AM50" i="47"/>
  <c r="W50" i="47" s="1"/>
  <c r="AL50" i="47"/>
  <c r="AI50" i="47"/>
  <c r="AH50" i="47"/>
  <c r="AE50" i="47"/>
  <c r="AD50" i="47"/>
  <c r="AA50" i="47"/>
  <c r="Z50" i="47"/>
  <c r="R50" i="47"/>
  <c r="M50" i="47"/>
  <c r="G50" i="47"/>
  <c r="H50" i="47" s="1"/>
  <c r="I50" i="47" s="1"/>
  <c r="F50" i="47"/>
  <c r="E50" i="47"/>
  <c r="AT50" i="47" s="1"/>
  <c r="D50" i="47"/>
  <c r="AS50" i="47" s="1"/>
  <c r="C50" i="47"/>
  <c r="AR50" i="47" s="1"/>
  <c r="B50" i="47"/>
  <c r="AQ50" i="47" s="1"/>
  <c r="AP57" i="47"/>
  <c r="AM57" i="47"/>
  <c r="W57" i="47" s="1"/>
  <c r="AL57" i="47"/>
  <c r="AI57" i="47"/>
  <c r="AH57" i="47"/>
  <c r="AE57" i="47"/>
  <c r="AD57" i="47"/>
  <c r="AA57" i="47"/>
  <c r="Z57" i="47"/>
  <c r="R57" i="47"/>
  <c r="M57" i="47"/>
  <c r="G57" i="47"/>
  <c r="H57" i="47" s="1"/>
  <c r="I57" i="47" s="1"/>
  <c r="F57" i="47"/>
  <c r="E57" i="47"/>
  <c r="AT57" i="47" s="1"/>
  <c r="D57" i="47"/>
  <c r="AS57" i="47" s="1"/>
  <c r="C57" i="47"/>
  <c r="AR57" i="47" s="1"/>
  <c r="B57" i="47"/>
  <c r="AQ57" i="47" s="1"/>
  <c r="AP43" i="47"/>
  <c r="AM43" i="47"/>
  <c r="W43" i="47" s="1"/>
  <c r="AL43" i="47"/>
  <c r="AI43" i="47"/>
  <c r="AH43" i="47"/>
  <c r="AE43" i="47"/>
  <c r="AD43" i="47"/>
  <c r="AA43" i="47"/>
  <c r="Z43" i="47"/>
  <c r="R43" i="47"/>
  <c r="M43" i="47"/>
  <c r="G43" i="47"/>
  <c r="H43" i="47" s="1"/>
  <c r="I43" i="47" s="1"/>
  <c r="F43" i="47"/>
  <c r="E43" i="47"/>
  <c r="AT43" i="47" s="1"/>
  <c r="D43" i="47"/>
  <c r="AS43" i="47" s="1"/>
  <c r="C43" i="47"/>
  <c r="AR43" i="47" s="1"/>
  <c r="B43" i="47"/>
  <c r="AQ43" i="47" s="1"/>
  <c r="AP49" i="47"/>
  <c r="AM49" i="47"/>
  <c r="W49" i="47" s="1"/>
  <c r="AL49" i="47"/>
  <c r="AI49" i="47"/>
  <c r="AH49" i="47"/>
  <c r="AE49" i="47"/>
  <c r="AD49" i="47"/>
  <c r="AA49" i="47"/>
  <c r="Z49" i="47"/>
  <c r="R49" i="47"/>
  <c r="M49" i="47"/>
  <c r="Q49" i="47" s="1"/>
  <c r="V49" i="47" s="1"/>
  <c r="G49" i="47"/>
  <c r="H49" i="47" s="1"/>
  <c r="I49" i="47" s="1"/>
  <c r="F49" i="47"/>
  <c r="E49" i="47"/>
  <c r="AT49" i="47" s="1"/>
  <c r="D49" i="47"/>
  <c r="AS49" i="47" s="1"/>
  <c r="C49" i="47"/>
  <c r="AR49" i="47" s="1"/>
  <c r="B49" i="47"/>
  <c r="AQ49" i="47" s="1"/>
  <c r="AP32" i="47"/>
  <c r="AM32" i="47"/>
  <c r="W32" i="47" s="1"/>
  <c r="AL32" i="47"/>
  <c r="AI32" i="47"/>
  <c r="AH32" i="47"/>
  <c r="AE32" i="47"/>
  <c r="AD32" i="47"/>
  <c r="AA32" i="47"/>
  <c r="Z32" i="47"/>
  <c r="R32" i="47"/>
  <c r="M32" i="47"/>
  <c r="G32" i="47"/>
  <c r="H32" i="47" s="1"/>
  <c r="I32" i="47" s="1"/>
  <c r="F32" i="47"/>
  <c r="E32" i="47"/>
  <c r="AT32" i="47" s="1"/>
  <c r="D32" i="47"/>
  <c r="AS32" i="47" s="1"/>
  <c r="C32" i="47"/>
  <c r="AR32" i="47" s="1"/>
  <c r="B32" i="47"/>
  <c r="AQ32" i="47" s="1"/>
  <c r="AP23" i="47"/>
  <c r="AM23" i="47"/>
  <c r="W23" i="47" s="1"/>
  <c r="AL23" i="47"/>
  <c r="AI23" i="47"/>
  <c r="AH23" i="47"/>
  <c r="AE23" i="47"/>
  <c r="AD23" i="47"/>
  <c r="AA23" i="47"/>
  <c r="Z23" i="47"/>
  <c r="R23" i="47"/>
  <c r="M23" i="47"/>
  <c r="G23" i="47"/>
  <c r="H23" i="47" s="1"/>
  <c r="I23" i="47" s="1"/>
  <c r="F23" i="47"/>
  <c r="E23" i="47"/>
  <c r="AT23" i="47" s="1"/>
  <c r="D23" i="47"/>
  <c r="AS23" i="47" s="1"/>
  <c r="C23" i="47"/>
  <c r="AR23" i="47" s="1"/>
  <c r="B23" i="47"/>
  <c r="AQ23" i="47" s="1"/>
  <c r="AP41" i="47"/>
  <c r="AM41" i="47"/>
  <c r="W41" i="47" s="1"/>
  <c r="AL41" i="47"/>
  <c r="AI41" i="47"/>
  <c r="AH41" i="47"/>
  <c r="AE41" i="47"/>
  <c r="AD41" i="47"/>
  <c r="AA41" i="47"/>
  <c r="Z41" i="47"/>
  <c r="R41" i="47"/>
  <c r="M41" i="47"/>
  <c r="Q41" i="47" s="1"/>
  <c r="V41" i="47" s="1"/>
  <c r="G41" i="47"/>
  <c r="H41" i="47" s="1"/>
  <c r="I41" i="47" s="1"/>
  <c r="F41" i="47"/>
  <c r="E41" i="47"/>
  <c r="AT41" i="47" s="1"/>
  <c r="D41" i="47"/>
  <c r="AS41" i="47" s="1"/>
  <c r="C41" i="47"/>
  <c r="AR41" i="47" s="1"/>
  <c r="B41" i="47"/>
  <c r="AQ41" i="47" s="1"/>
  <c r="AP40" i="47"/>
  <c r="AM40" i="47"/>
  <c r="W40" i="47" s="1"/>
  <c r="AL40" i="47"/>
  <c r="AI40" i="47"/>
  <c r="AH40" i="47"/>
  <c r="AE40" i="47"/>
  <c r="AD40" i="47"/>
  <c r="AA40" i="47"/>
  <c r="Z40" i="47"/>
  <c r="R40" i="47"/>
  <c r="M40" i="47"/>
  <c r="G40" i="47"/>
  <c r="H40" i="47" s="1"/>
  <c r="I40" i="47" s="1"/>
  <c r="F40" i="47"/>
  <c r="E40" i="47"/>
  <c r="AT40" i="47" s="1"/>
  <c r="D40" i="47"/>
  <c r="AS40" i="47" s="1"/>
  <c r="C40" i="47"/>
  <c r="AR40" i="47" s="1"/>
  <c r="B40" i="47"/>
  <c r="AQ40" i="47" s="1"/>
  <c r="AP46" i="47"/>
  <c r="AM46" i="47"/>
  <c r="W46" i="47" s="1"/>
  <c r="AL46" i="47"/>
  <c r="AI46" i="47"/>
  <c r="AH46" i="47"/>
  <c r="AE46" i="47"/>
  <c r="AD46" i="47"/>
  <c r="AA46" i="47"/>
  <c r="Z46" i="47"/>
  <c r="R46" i="47"/>
  <c r="M46" i="47"/>
  <c r="G46" i="47"/>
  <c r="H46" i="47" s="1"/>
  <c r="I46" i="47" s="1"/>
  <c r="F46" i="47"/>
  <c r="E46" i="47"/>
  <c r="AT46" i="47" s="1"/>
  <c r="D46" i="47"/>
  <c r="AS46" i="47" s="1"/>
  <c r="C46" i="47"/>
  <c r="AR46" i="47" s="1"/>
  <c r="B46" i="47"/>
  <c r="AQ46" i="47" s="1"/>
  <c r="AP31" i="47"/>
  <c r="AM31" i="47"/>
  <c r="W31" i="47" s="1"/>
  <c r="AL31" i="47"/>
  <c r="AI31" i="47"/>
  <c r="AH31" i="47"/>
  <c r="AE31" i="47"/>
  <c r="AD31" i="47"/>
  <c r="AA31" i="47"/>
  <c r="Z31" i="47"/>
  <c r="R31" i="47"/>
  <c r="M31" i="47"/>
  <c r="G31" i="47"/>
  <c r="H31" i="47" s="1"/>
  <c r="I31" i="47" s="1"/>
  <c r="F31" i="47"/>
  <c r="E31" i="47"/>
  <c r="AT31" i="47" s="1"/>
  <c r="D31" i="47"/>
  <c r="AS31" i="47" s="1"/>
  <c r="C31" i="47"/>
  <c r="AR31" i="47" s="1"/>
  <c r="B31" i="47"/>
  <c r="AQ31" i="47" s="1"/>
  <c r="AP45" i="47"/>
  <c r="AM45" i="47"/>
  <c r="W45" i="47" s="1"/>
  <c r="AL45" i="47"/>
  <c r="AI45" i="47"/>
  <c r="AH45" i="47"/>
  <c r="AE45" i="47"/>
  <c r="AD45" i="47"/>
  <c r="AA45" i="47"/>
  <c r="Z45" i="47"/>
  <c r="R45" i="47"/>
  <c r="M45" i="47"/>
  <c r="G45" i="47"/>
  <c r="H45" i="47" s="1"/>
  <c r="I45" i="47" s="1"/>
  <c r="F45" i="47"/>
  <c r="E45" i="47"/>
  <c r="AT45" i="47" s="1"/>
  <c r="D45" i="47"/>
  <c r="AS45" i="47" s="1"/>
  <c r="C45" i="47"/>
  <c r="AR45" i="47" s="1"/>
  <c r="B45" i="47"/>
  <c r="AQ45" i="47" s="1"/>
  <c r="W20" i="47"/>
  <c r="R20" i="47"/>
  <c r="M20" i="47"/>
  <c r="W38" i="1"/>
  <c r="BG91" i="43"/>
  <c r="BD91" i="43"/>
  <c r="AB91" i="43" s="1"/>
  <c r="BC91" i="43"/>
  <c r="AZ91" i="43"/>
  <c r="AY91" i="43"/>
  <c r="AV91" i="43"/>
  <c r="AU91" i="43"/>
  <c r="AR91" i="43"/>
  <c r="AQ91" i="43"/>
  <c r="AN91" i="43"/>
  <c r="AM91" i="43"/>
  <c r="AJ91" i="43"/>
  <c r="AI91" i="43"/>
  <c r="AF91" i="43"/>
  <c r="AE91" i="43"/>
  <c r="W91" i="43"/>
  <c r="R91" i="43"/>
  <c r="M91" i="43"/>
  <c r="G91" i="43"/>
  <c r="H91" i="43" s="1"/>
  <c r="I91" i="43" s="1"/>
  <c r="F91" i="43"/>
  <c r="E91" i="43"/>
  <c r="BK91" i="43" s="1"/>
  <c r="D91" i="43"/>
  <c r="BJ91" i="43" s="1"/>
  <c r="C91" i="43"/>
  <c r="BI91" i="43" s="1"/>
  <c r="B91" i="43"/>
  <c r="BH91" i="43" s="1"/>
  <c r="BG87" i="43"/>
  <c r="BD87" i="43"/>
  <c r="AB87" i="43" s="1"/>
  <c r="BC87" i="43"/>
  <c r="AZ87" i="43"/>
  <c r="AY87" i="43"/>
  <c r="AV87" i="43"/>
  <c r="AU87" i="43"/>
  <c r="AR87" i="43"/>
  <c r="AQ87" i="43"/>
  <c r="AN87" i="43"/>
  <c r="AM87" i="43"/>
  <c r="AJ87" i="43"/>
  <c r="AI87" i="43"/>
  <c r="AF87" i="43"/>
  <c r="AE87" i="43"/>
  <c r="W87" i="43"/>
  <c r="R87" i="43"/>
  <c r="M87" i="43"/>
  <c r="G87" i="43"/>
  <c r="H87" i="43" s="1"/>
  <c r="I87" i="43" s="1"/>
  <c r="L87" i="43" s="1"/>
  <c r="F87" i="43"/>
  <c r="E87" i="43"/>
  <c r="BK87" i="43" s="1"/>
  <c r="D87" i="43"/>
  <c r="BJ87" i="43" s="1"/>
  <c r="C87" i="43"/>
  <c r="BI87" i="43" s="1"/>
  <c r="B87" i="43"/>
  <c r="BH87" i="43" s="1"/>
  <c r="BG89" i="43"/>
  <c r="BD89" i="43"/>
  <c r="BC89" i="43"/>
  <c r="AZ89" i="43"/>
  <c r="BA89" i="43" s="1"/>
  <c r="BR89" i="43" s="1"/>
  <c r="AY89" i="43"/>
  <c r="AV89" i="43"/>
  <c r="AU89" i="43"/>
  <c r="AR89" i="43"/>
  <c r="AQ89" i="43"/>
  <c r="AN89" i="43"/>
  <c r="AM89" i="43"/>
  <c r="AJ89" i="43"/>
  <c r="AI89" i="43"/>
  <c r="AF89" i="43"/>
  <c r="AE89" i="43"/>
  <c r="W89" i="43"/>
  <c r="R89" i="43"/>
  <c r="M89" i="43"/>
  <c r="G89" i="43"/>
  <c r="H89" i="43" s="1"/>
  <c r="I89" i="43" s="1"/>
  <c r="F89" i="43"/>
  <c r="E89" i="43"/>
  <c r="BK89" i="43" s="1"/>
  <c r="D89" i="43"/>
  <c r="BJ89" i="43" s="1"/>
  <c r="C89" i="43"/>
  <c r="BI89" i="43" s="1"/>
  <c r="B89" i="43"/>
  <c r="BH89" i="43" s="1"/>
  <c r="BG50" i="43"/>
  <c r="BD50" i="43"/>
  <c r="AB50" i="43" s="1"/>
  <c r="BC50" i="43"/>
  <c r="AZ50" i="43"/>
  <c r="AY50" i="43"/>
  <c r="AV50" i="43"/>
  <c r="AU50" i="43"/>
  <c r="AR50" i="43"/>
  <c r="AQ50" i="43"/>
  <c r="AN50" i="43"/>
  <c r="AM50" i="43"/>
  <c r="AJ50" i="43"/>
  <c r="AI50" i="43"/>
  <c r="AF50" i="43"/>
  <c r="AE50" i="43"/>
  <c r="W50" i="43"/>
  <c r="R50" i="43"/>
  <c r="M50" i="43"/>
  <c r="G50" i="43"/>
  <c r="H50" i="43" s="1"/>
  <c r="I50" i="43" s="1"/>
  <c r="F50" i="43"/>
  <c r="E50" i="43"/>
  <c r="BK50" i="43" s="1"/>
  <c r="D50" i="43"/>
  <c r="BJ50" i="43" s="1"/>
  <c r="C50" i="43"/>
  <c r="BI50" i="43" s="1"/>
  <c r="B50" i="43"/>
  <c r="BH50" i="43" s="1"/>
  <c r="BG85" i="43"/>
  <c r="BD85" i="43"/>
  <c r="AB85" i="43" s="1"/>
  <c r="BC85" i="43"/>
  <c r="AZ85" i="43"/>
  <c r="AY85" i="43"/>
  <c r="AV85" i="43"/>
  <c r="AU85" i="43"/>
  <c r="AR85" i="43"/>
  <c r="AQ85" i="43"/>
  <c r="AN85" i="43"/>
  <c r="AM85" i="43"/>
  <c r="AJ85" i="43"/>
  <c r="AI85" i="43"/>
  <c r="AF85" i="43"/>
  <c r="AE85" i="43"/>
  <c r="W85" i="43"/>
  <c r="R85" i="43"/>
  <c r="M85" i="43"/>
  <c r="G85" i="43"/>
  <c r="H85" i="43" s="1"/>
  <c r="I85" i="43" s="1"/>
  <c r="F85" i="43"/>
  <c r="E85" i="43"/>
  <c r="BK85" i="43" s="1"/>
  <c r="D85" i="43"/>
  <c r="BJ85" i="43" s="1"/>
  <c r="C85" i="43"/>
  <c r="BI85" i="43" s="1"/>
  <c r="B85" i="43"/>
  <c r="BH85" i="43" s="1"/>
  <c r="BG57" i="43"/>
  <c r="BD57" i="43"/>
  <c r="AB57" i="43" s="1"/>
  <c r="BC57" i="43"/>
  <c r="AZ57" i="43"/>
  <c r="AY57" i="43"/>
  <c r="AV57" i="43"/>
  <c r="AU57" i="43"/>
  <c r="AR57" i="43"/>
  <c r="AQ57" i="43"/>
  <c r="AN57" i="43"/>
  <c r="AM57" i="43"/>
  <c r="AJ57" i="43"/>
  <c r="AI57" i="43"/>
  <c r="AF57" i="43"/>
  <c r="AE57" i="43"/>
  <c r="W57" i="43"/>
  <c r="R57" i="43"/>
  <c r="M57" i="43"/>
  <c r="G57" i="43"/>
  <c r="H57" i="43" s="1"/>
  <c r="I57" i="43" s="1"/>
  <c r="F57" i="43"/>
  <c r="E57" i="43"/>
  <c r="BK57" i="43" s="1"/>
  <c r="D57" i="43"/>
  <c r="BJ57" i="43" s="1"/>
  <c r="C57" i="43"/>
  <c r="BI57" i="43" s="1"/>
  <c r="B57" i="43"/>
  <c r="BH57" i="43" s="1"/>
  <c r="BG34" i="43"/>
  <c r="BD34" i="43"/>
  <c r="AB34" i="43" s="1"/>
  <c r="BC34" i="43"/>
  <c r="AZ34" i="43"/>
  <c r="AY34" i="43"/>
  <c r="AV34" i="43"/>
  <c r="AU34" i="43"/>
  <c r="AR34" i="43"/>
  <c r="AQ34" i="43"/>
  <c r="AN34" i="43"/>
  <c r="AM34" i="43"/>
  <c r="AJ34" i="43"/>
  <c r="AI34" i="43"/>
  <c r="AF34" i="43"/>
  <c r="AE34" i="43"/>
  <c r="W34" i="43"/>
  <c r="AA34" i="43" s="1"/>
  <c r="R34" i="43"/>
  <c r="M34" i="43"/>
  <c r="G34" i="43"/>
  <c r="H34" i="43" s="1"/>
  <c r="I34" i="43" s="1"/>
  <c r="F34" i="43"/>
  <c r="E34" i="43"/>
  <c r="BK34" i="43" s="1"/>
  <c r="D34" i="43"/>
  <c r="BJ34" i="43" s="1"/>
  <c r="C34" i="43"/>
  <c r="BI34" i="43" s="1"/>
  <c r="B34" i="43"/>
  <c r="BH34" i="43" s="1"/>
  <c r="BG43" i="43"/>
  <c r="BD43" i="43"/>
  <c r="AB43" i="43" s="1"/>
  <c r="BC43" i="43"/>
  <c r="AZ43" i="43"/>
  <c r="AY43" i="43"/>
  <c r="AV43" i="43"/>
  <c r="AU43" i="43"/>
  <c r="AR43" i="43"/>
  <c r="AQ43" i="43"/>
  <c r="AN43" i="43"/>
  <c r="AM43" i="43"/>
  <c r="AJ43" i="43"/>
  <c r="AK43" i="43" s="1"/>
  <c r="BN43" i="43" s="1"/>
  <c r="AI43" i="43"/>
  <c r="AF43" i="43"/>
  <c r="AE43" i="43"/>
  <c r="W43" i="43"/>
  <c r="AA43" i="43" s="1"/>
  <c r="R43" i="43"/>
  <c r="M43" i="43"/>
  <c r="G43" i="43"/>
  <c r="H43" i="43" s="1"/>
  <c r="I43" i="43" s="1"/>
  <c r="J43" i="43" s="1"/>
  <c r="F43" i="43"/>
  <c r="E43" i="43"/>
  <c r="BK43" i="43" s="1"/>
  <c r="D43" i="43"/>
  <c r="BJ43" i="43" s="1"/>
  <c r="C43" i="43"/>
  <c r="BI43" i="43" s="1"/>
  <c r="B43" i="43"/>
  <c r="BH43" i="43" s="1"/>
  <c r="BG39" i="43"/>
  <c r="BD39" i="43"/>
  <c r="AB39" i="43" s="1"/>
  <c r="BC39" i="43"/>
  <c r="AZ39" i="43"/>
  <c r="AY39" i="43"/>
  <c r="AV39" i="43"/>
  <c r="AU39" i="43"/>
  <c r="AR39" i="43"/>
  <c r="AQ39" i="43"/>
  <c r="AN39" i="43"/>
  <c r="AM39" i="43"/>
  <c r="AJ39" i="43"/>
  <c r="AK39" i="43" s="1"/>
  <c r="BN39" i="43" s="1"/>
  <c r="AI39" i="43"/>
  <c r="AF39" i="43"/>
  <c r="AE39" i="43"/>
  <c r="W39" i="43"/>
  <c r="AA39" i="43" s="1"/>
  <c r="R39" i="43"/>
  <c r="M39" i="43"/>
  <c r="G39" i="43"/>
  <c r="H39" i="43" s="1"/>
  <c r="I39" i="43" s="1"/>
  <c r="L39" i="43" s="1"/>
  <c r="F39" i="43"/>
  <c r="E39" i="43"/>
  <c r="BK39" i="43" s="1"/>
  <c r="D39" i="43"/>
  <c r="BJ39" i="43" s="1"/>
  <c r="C39" i="43"/>
  <c r="BI39" i="43" s="1"/>
  <c r="B39" i="43"/>
  <c r="BH39" i="43" s="1"/>
  <c r="BG62" i="43"/>
  <c r="BD62" i="43"/>
  <c r="AB62" i="43" s="1"/>
  <c r="BC62" i="43"/>
  <c r="AZ62" i="43"/>
  <c r="AY62" i="43"/>
  <c r="AV62" i="43"/>
  <c r="AU62" i="43"/>
  <c r="AR62" i="43"/>
  <c r="AQ62" i="43"/>
  <c r="AN62" i="43"/>
  <c r="AM62" i="43"/>
  <c r="AJ62" i="43"/>
  <c r="AI62" i="43"/>
  <c r="AF62" i="43"/>
  <c r="AE62" i="43"/>
  <c r="W62" i="43"/>
  <c r="AA62" i="43" s="1"/>
  <c r="R62" i="43"/>
  <c r="M62" i="43"/>
  <c r="G62" i="43"/>
  <c r="H62" i="43" s="1"/>
  <c r="I62" i="43" s="1"/>
  <c r="J62" i="43" s="1"/>
  <c r="F62" i="43"/>
  <c r="E62" i="43"/>
  <c r="BK62" i="43" s="1"/>
  <c r="D62" i="43"/>
  <c r="BJ62" i="43" s="1"/>
  <c r="C62" i="43"/>
  <c r="BI62" i="43" s="1"/>
  <c r="B62" i="43"/>
  <c r="BH62" i="43" s="1"/>
  <c r="AX23" i="44"/>
  <c r="AU23" i="44"/>
  <c r="W23" i="44" s="1"/>
  <c r="AT23" i="44"/>
  <c r="AQ23" i="44"/>
  <c r="AP23" i="44"/>
  <c r="AM23" i="44"/>
  <c r="AL23" i="44"/>
  <c r="AI23" i="44"/>
  <c r="AH23" i="44"/>
  <c r="AE23" i="44"/>
  <c r="AD23" i="44"/>
  <c r="AA23" i="44"/>
  <c r="Z23" i="44"/>
  <c r="R23" i="44"/>
  <c r="M23" i="44"/>
  <c r="G23" i="44"/>
  <c r="H23" i="44"/>
  <c r="I23" i="44"/>
  <c r="F23" i="44"/>
  <c r="E23" i="44"/>
  <c r="BB23" i="44"/>
  <c r="D23" i="44"/>
  <c r="BA23" i="44"/>
  <c r="C23" i="44"/>
  <c r="AZ23" i="44"/>
  <c r="B23" i="44"/>
  <c r="AY23" i="44"/>
  <c r="AX24" i="44"/>
  <c r="AU24" i="44"/>
  <c r="W24" i="44" s="1"/>
  <c r="AT24" i="44"/>
  <c r="AQ24" i="44"/>
  <c r="AP24" i="44"/>
  <c r="AM24" i="44"/>
  <c r="AL24" i="44"/>
  <c r="AI24" i="44"/>
  <c r="AH24" i="44"/>
  <c r="AE24" i="44"/>
  <c r="AD24" i="44"/>
  <c r="AA24" i="44"/>
  <c r="Z24" i="44"/>
  <c r="R24" i="44"/>
  <c r="M24" i="44"/>
  <c r="G24" i="44"/>
  <c r="H24" i="44"/>
  <c r="I24" i="44"/>
  <c r="F24" i="44"/>
  <c r="E24" i="44"/>
  <c r="BB24" i="44"/>
  <c r="D24" i="44"/>
  <c r="BA24" i="44"/>
  <c r="C24" i="44"/>
  <c r="AZ24" i="44"/>
  <c r="B24" i="44"/>
  <c r="AY24" i="44"/>
  <c r="AX25" i="44"/>
  <c r="AU25" i="44"/>
  <c r="W25" i="44" s="1"/>
  <c r="AT25" i="44"/>
  <c r="AQ25" i="44"/>
  <c r="AP25" i="44"/>
  <c r="AM25" i="44"/>
  <c r="AL25" i="44"/>
  <c r="AI25" i="44"/>
  <c r="AH25" i="44"/>
  <c r="AE25" i="44"/>
  <c r="AD25" i="44"/>
  <c r="AA25" i="44"/>
  <c r="Z25" i="44"/>
  <c r="R25" i="44"/>
  <c r="V25" i="44" s="1"/>
  <c r="M25" i="44"/>
  <c r="G25" i="44"/>
  <c r="H25" i="44"/>
  <c r="I25" i="44"/>
  <c r="F25" i="44"/>
  <c r="E25" i="44"/>
  <c r="BB25" i="44"/>
  <c r="D25" i="44"/>
  <c r="BA25" i="44"/>
  <c r="C25" i="44"/>
  <c r="AZ25" i="44"/>
  <c r="B25" i="44"/>
  <c r="AY25" i="44"/>
  <c r="AX27" i="44"/>
  <c r="AU27" i="44"/>
  <c r="W27" i="44" s="1"/>
  <c r="AT27" i="44"/>
  <c r="AQ27" i="44"/>
  <c r="AR27" i="44" s="1"/>
  <c r="BH27" i="44" s="1"/>
  <c r="AP27" i="44"/>
  <c r="AM27" i="44"/>
  <c r="AL27" i="44"/>
  <c r="AI27" i="44"/>
  <c r="AH27" i="44"/>
  <c r="AE27" i="44"/>
  <c r="AD27" i="44"/>
  <c r="AA27" i="44"/>
  <c r="AB27" i="44" s="1"/>
  <c r="Z27" i="44"/>
  <c r="R27" i="44"/>
  <c r="M27" i="44"/>
  <c r="G27" i="44"/>
  <c r="H27" i="44"/>
  <c r="I27" i="44"/>
  <c r="F27" i="44"/>
  <c r="E27" i="44"/>
  <c r="BB27" i="44"/>
  <c r="D27" i="44"/>
  <c r="BA27" i="44"/>
  <c r="C27" i="44"/>
  <c r="AZ27" i="44"/>
  <c r="B27" i="44"/>
  <c r="AY27" i="44"/>
  <c r="AX26" i="44"/>
  <c r="AU26" i="44"/>
  <c r="W26" i="44" s="1"/>
  <c r="AT26" i="44"/>
  <c r="AQ26" i="44"/>
  <c r="AP26" i="44"/>
  <c r="AM26" i="44"/>
  <c r="AL26" i="44"/>
  <c r="AI26" i="44"/>
  <c r="AH26" i="44"/>
  <c r="AJ26" i="44" s="1"/>
  <c r="BF26" i="44" s="1"/>
  <c r="AE26" i="44"/>
  <c r="AD26" i="44"/>
  <c r="AA26" i="44"/>
  <c r="Z26" i="44"/>
  <c r="R26" i="44"/>
  <c r="M26" i="44"/>
  <c r="G26" i="44"/>
  <c r="H26" i="44"/>
  <c r="I26" i="44"/>
  <c r="F26" i="44"/>
  <c r="E26" i="44"/>
  <c r="BB26" i="44"/>
  <c r="D26" i="44"/>
  <c r="BA26" i="44"/>
  <c r="C26" i="44"/>
  <c r="AZ26" i="44"/>
  <c r="B26" i="44"/>
  <c r="AY26" i="44"/>
  <c r="W20" i="44"/>
  <c r="R20" i="44"/>
  <c r="M20" i="44"/>
  <c r="BG24" i="43"/>
  <c r="BD24" i="43"/>
  <c r="AB24" i="43" s="1"/>
  <c r="BC24" i="43"/>
  <c r="AZ24" i="43"/>
  <c r="AY24" i="43"/>
  <c r="AV24" i="43"/>
  <c r="AU24" i="43"/>
  <c r="AR24" i="43"/>
  <c r="AQ24" i="43"/>
  <c r="AN24" i="43"/>
  <c r="AM24" i="43"/>
  <c r="AJ24" i="43"/>
  <c r="AI24" i="43"/>
  <c r="AF24" i="43"/>
  <c r="AE24" i="43"/>
  <c r="W24" i="43"/>
  <c r="AA24" i="43" s="1"/>
  <c r="R24" i="43"/>
  <c r="V24" i="43" s="1"/>
  <c r="M24" i="43"/>
  <c r="Q24" i="43" s="1"/>
  <c r="G24" i="43"/>
  <c r="H24" i="43" s="1"/>
  <c r="I24" i="43" s="1"/>
  <c r="J24" i="43" s="1"/>
  <c r="F24" i="43"/>
  <c r="E24" i="43"/>
  <c r="BK24" i="43" s="1"/>
  <c r="D24" i="43"/>
  <c r="BJ24" i="43" s="1"/>
  <c r="C24" i="43"/>
  <c r="BI24" i="43" s="1"/>
  <c r="B24" i="43"/>
  <c r="BH24" i="43" s="1"/>
  <c r="BG41" i="43"/>
  <c r="BD41" i="43"/>
  <c r="AB41" i="43" s="1"/>
  <c r="BC41" i="43"/>
  <c r="AZ41" i="43"/>
  <c r="AY41" i="43"/>
  <c r="AV41" i="43"/>
  <c r="AU41" i="43"/>
  <c r="AR41" i="43"/>
  <c r="AQ41" i="43"/>
  <c r="AN41" i="43"/>
  <c r="AM41" i="43"/>
  <c r="AJ41" i="43"/>
  <c r="AI41" i="43"/>
  <c r="AF41" i="43"/>
  <c r="AE41" i="43"/>
  <c r="W41" i="43"/>
  <c r="AA41" i="43" s="1"/>
  <c r="R41" i="43"/>
  <c r="M41" i="43"/>
  <c r="Q41" i="43" s="1"/>
  <c r="G41" i="43"/>
  <c r="H41" i="43" s="1"/>
  <c r="I41" i="43" s="1"/>
  <c r="L41" i="43" s="1"/>
  <c r="F41" i="43"/>
  <c r="E41" i="43"/>
  <c r="BK41" i="43" s="1"/>
  <c r="D41" i="43"/>
  <c r="BJ41" i="43" s="1"/>
  <c r="C41" i="43"/>
  <c r="BI41" i="43" s="1"/>
  <c r="B41" i="43"/>
  <c r="BH41" i="43" s="1"/>
  <c r="BG59" i="43"/>
  <c r="BD59" i="43"/>
  <c r="AB59" i="43" s="1"/>
  <c r="BC59" i="43"/>
  <c r="AZ59" i="43"/>
  <c r="AY59" i="43"/>
  <c r="AV59" i="43"/>
  <c r="AU59" i="43"/>
  <c r="AR59" i="43"/>
  <c r="AQ59" i="43"/>
  <c r="AN59" i="43"/>
  <c r="AM59" i="43"/>
  <c r="AJ59" i="43"/>
  <c r="AI59" i="43"/>
  <c r="AF59" i="43"/>
  <c r="AE59" i="43"/>
  <c r="W59" i="43"/>
  <c r="AA59" i="43" s="1"/>
  <c r="R59" i="43"/>
  <c r="V59" i="43" s="1"/>
  <c r="M59" i="43"/>
  <c r="Q59" i="43" s="1"/>
  <c r="G59" i="43"/>
  <c r="H59" i="43" s="1"/>
  <c r="I59" i="43" s="1"/>
  <c r="F59" i="43"/>
  <c r="E59" i="43"/>
  <c r="BK59" i="43" s="1"/>
  <c r="D59" i="43"/>
  <c r="BJ59" i="43" s="1"/>
  <c r="C59" i="43"/>
  <c r="BI59" i="43" s="1"/>
  <c r="B59" i="43"/>
  <c r="BH59" i="43" s="1"/>
  <c r="BG44" i="43"/>
  <c r="BD44" i="43"/>
  <c r="AB44" i="43" s="1"/>
  <c r="BC44" i="43"/>
  <c r="AZ44" i="43"/>
  <c r="AY44" i="43"/>
  <c r="AV44" i="43"/>
  <c r="AU44" i="43"/>
  <c r="AR44" i="43"/>
  <c r="AQ44" i="43"/>
  <c r="AN44" i="43"/>
  <c r="AM44" i="43"/>
  <c r="AJ44" i="43"/>
  <c r="AI44" i="43"/>
  <c r="AF44" i="43"/>
  <c r="AE44" i="43"/>
  <c r="W44" i="43"/>
  <c r="AA44" i="43" s="1"/>
  <c r="R44" i="43"/>
  <c r="V44" i="43" s="1"/>
  <c r="M44" i="43"/>
  <c r="Q44" i="43" s="1"/>
  <c r="G44" i="43"/>
  <c r="H44" i="43" s="1"/>
  <c r="I44" i="43" s="1"/>
  <c r="F44" i="43"/>
  <c r="E44" i="43"/>
  <c r="BK44" i="43" s="1"/>
  <c r="D44" i="43"/>
  <c r="BJ44" i="43" s="1"/>
  <c r="C44" i="43"/>
  <c r="BI44" i="43" s="1"/>
  <c r="B44" i="43"/>
  <c r="BH44" i="43" s="1"/>
  <c r="BG78" i="43"/>
  <c r="BD78" i="43"/>
  <c r="AB78" i="43" s="1"/>
  <c r="BC78" i="43"/>
  <c r="AZ78" i="43"/>
  <c r="AY78" i="43"/>
  <c r="AV78" i="43"/>
  <c r="AU78" i="43"/>
  <c r="AR78" i="43"/>
  <c r="AQ78" i="43"/>
  <c r="AN78" i="43"/>
  <c r="AM78" i="43"/>
  <c r="AJ78" i="43"/>
  <c r="AI78" i="43"/>
  <c r="AF78" i="43"/>
  <c r="AE78" i="43"/>
  <c r="W78" i="43"/>
  <c r="AA78" i="43" s="1"/>
  <c r="R78" i="43"/>
  <c r="V78" i="43" s="1"/>
  <c r="M78" i="43"/>
  <c r="Q78" i="43" s="1"/>
  <c r="G78" i="43"/>
  <c r="H78" i="43" s="1"/>
  <c r="I78" i="43" s="1"/>
  <c r="F78" i="43"/>
  <c r="E78" i="43"/>
  <c r="BK78" i="43" s="1"/>
  <c r="D78" i="43"/>
  <c r="BJ78" i="43" s="1"/>
  <c r="C78" i="43"/>
  <c r="BI78" i="43" s="1"/>
  <c r="B78" i="43"/>
  <c r="BH78" i="43" s="1"/>
  <c r="BG88" i="43"/>
  <c r="BD88" i="43"/>
  <c r="BC88" i="43"/>
  <c r="AZ88" i="43"/>
  <c r="AY88" i="43"/>
  <c r="AV88" i="43"/>
  <c r="AU88" i="43"/>
  <c r="AR88" i="43"/>
  <c r="AQ88" i="43"/>
  <c r="AN88" i="43"/>
  <c r="AM88" i="43"/>
  <c r="AJ88" i="43"/>
  <c r="AI88" i="43"/>
  <c r="AF88" i="43"/>
  <c r="AE88" i="43"/>
  <c r="W88" i="43"/>
  <c r="R88" i="43"/>
  <c r="V88" i="43" s="1"/>
  <c r="M88" i="43"/>
  <c r="Q88" i="43" s="1"/>
  <c r="G88" i="43"/>
  <c r="H88" i="43" s="1"/>
  <c r="I88" i="43" s="1"/>
  <c r="F88" i="43"/>
  <c r="E88" i="43"/>
  <c r="BK88" i="43" s="1"/>
  <c r="D88" i="43"/>
  <c r="BJ88" i="43" s="1"/>
  <c r="C88" i="43"/>
  <c r="BI88" i="43" s="1"/>
  <c r="B88" i="43"/>
  <c r="BH88" i="43" s="1"/>
  <c r="BG72" i="43"/>
  <c r="BD72" i="43"/>
  <c r="AB72" i="43" s="1"/>
  <c r="BC72" i="43"/>
  <c r="AZ72" i="43"/>
  <c r="AY72" i="43"/>
  <c r="AV72" i="43"/>
  <c r="AU72" i="43"/>
  <c r="AR72" i="43"/>
  <c r="AQ72" i="43"/>
  <c r="AN72" i="43"/>
  <c r="AM72" i="43"/>
  <c r="AJ72" i="43"/>
  <c r="AI72" i="43"/>
  <c r="AF72" i="43"/>
  <c r="AE72" i="43"/>
  <c r="W72" i="43"/>
  <c r="AA72" i="43" s="1"/>
  <c r="R72" i="43"/>
  <c r="M72" i="43"/>
  <c r="Q72" i="43" s="1"/>
  <c r="G72" i="43"/>
  <c r="H72" i="43" s="1"/>
  <c r="I72" i="43" s="1"/>
  <c r="F72" i="43"/>
  <c r="E72" i="43"/>
  <c r="BK72" i="43" s="1"/>
  <c r="D72" i="43"/>
  <c r="BJ72" i="43" s="1"/>
  <c r="C72" i="43"/>
  <c r="BI72" i="43" s="1"/>
  <c r="B72" i="43"/>
  <c r="BH72" i="43" s="1"/>
  <c r="BG86" i="43"/>
  <c r="BD86" i="43"/>
  <c r="AB86" i="43" s="1"/>
  <c r="BC86" i="43"/>
  <c r="AZ86" i="43"/>
  <c r="AY86" i="43"/>
  <c r="AV86" i="43"/>
  <c r="AU86" i="43"/>
  <c r="AR86" i="43"/>
  <c r="AQ86" i="43"/>
  <c r="AN86" i="43"/>
  <c r="AM86" i="43"/>
  <c r="AJ86" i="43"/>
  <c r="AI86" i="43"/>
  <c r="AF86" i="43"/>
  <c r="AE86" i="43"/>
  <c r="W86" i="43"/>
  <c r="AA86" i="43" s="1"/>
  <c r="R86" i="43"/>
  <c r="V86" i="43" s="1"/>
  <c r="M86" i="43"/>
  <c r="G86" i="43"/>
  <c r="H86" i="43" s="1"/>
  <c r="I86" i="43" s="1"/>
  <c r="J86" i="43" s="1"/>
  <c r="F86" i="43"/>
  <c r="E86" i="43"/>
  <c r="BK86" i="43" s="1"/>
  <c r="D86" i="43"/>
  <c r="BJ86" i="43" s="1"/>
  <c r="C86" i="43"/>
  <c r="BI86" i="43" s="1"/>
  <c r="B86" i="43"/>
  <c r="BH86" i="43" s="1"/>
  <c r="BG83" i="43"/>
  <c r="BD83" i="43"/>
  <c r="AB83" i="43" s="1"/>
  <c r="BC83" i="43"/>
  <c r="AZ83" i="43"/>
  <c r="AY83" i="43"/>
  <c r="AV83" i="43"/>
  <c r="AU83" i="43"/>
  <c r="AR83" i="43"/>
  <c r="AQ83" i="43"/>
  <c r="AN83" i="43"/>
  <c r="AM83" i="43"/>
  <c r="AJ83" i="43"/>
  <c r="AI83" i="43"/>
  <c r="AF83" i="43"/>
  <c r="AE83" i="43"/>
  <c r="W83" i="43"/>
  <c r="AA83" i="43" s="1"/>
  <c r="R83" i="43"/>
  <c r="M83" i="43"/>
  <c r="Q83" i="43" s="1"/>
  <c r="G83" i="43"/>
  <c r="H83" i="43" s="1"/>
  <c r="I83" i="43" s="1"/>
  <c r="L83" i="43" s="1"/>
  <c r="F83" i="43"/>
  <c r="E83" i="43"/>
  <c r="BK83" i="43" s="1"/>
  <c r="D83" i="43"/>
  <c r="BJ83" i="43" s="1"/>
  <c r="C83" i="43"/>
  <c r="BI83" i="43" s="1"/>
  <c r="B83" i="43"/>
  <c r="BH83" i="43" s="1"/>
  <c r="BG80" i="43"/>
  <c r="BD80" i="43"/>
  <c r="AB80" i="43" s="1"/>
  <c r="BC80" i="43"/>
  <c r="AZ80" i="43"/>
  <c r="AY80" i="43"/>
  <c r="AV80" i="43"/>
  <c r="AU80" i="43"/>
  <c r="AR80" i="43"/>
  <c r="AQ80" i="43"/>
  <c r="AN80" i="43"/>
  <c r="AM80" i="43"/>
  <c r="AJ80" i="43"/>
  <c r="AI80" i="43"/>
  <c r="AF80" i="43"/>
  <c r="AE80" i="43"/>
  <c r="W80" i="43"/>
  <c r="AA80" i="43" s="1"/>
  <c r="R80" i="43"/>
  <c r="V80" i="43" s="1"/>
  <c r="M80" i="43"/>
  <c r="Q80" i="43" s="1"/>
  <c r="G80" i="43"/>
  <c r="H80" i="43" s="1"/>
  <c r="I80" i="43" s="1"/>
  <c r="F80" i="43"/>
  <c r="E80" i="43"/>
  <c r="BK80" i="43" s="1"/>
  <c r="D80" i="43"/>
  <c r="BJ80" i="43" s="1"/>
  <c r="C80" i="43"/>
  <c r="BI80" i="43" s="1"/>
  <c r="B80" i="43"/>
  <c r="BH80" i="43" s="1"/>
  <c r="BG81" i="43"/>
  <c r="BD81" i="43"/>
  <c r="AB81" i="43" s="1"/>
  <c r="BC81" i="43"/>
  <c r="AZ81" i="43"/>
  <c r="AY81" i="43"/>
  <c r="AV81" i="43"/>
  <c r="AU81" i="43"/>
  <c r="AR81" i="43"/>
  <c r="AQ81" i="43"/>
  <c r="AN81" i="43"/>
  <c r="AM81" i="43"/>
  <c r="AJ81" i="43"/>
  <c r="AI81" i="43"/>
  <c r="AF81" i="43"/>
  <c r="AE81" i="43"/>
  <c r="W81" i="43"/>
  <c r="R81" i="43"/>
  <c r="V81" i="43" s="1"/>
  <c r="M81" i="43"/>
  <c r="G81" i="43"/>
  <c r="H81" i="43" s="1"/>
  <c r="I81" i="43" s="1"/>
  <c r="F81" i="43"/>
  <c r="E81" i="43"/>
  <c r="BK81" i="43" s="1"/>
  <c r="D81" i="43"/>
  <c r="BJ81" i="43" s="1"/>
  <c r="C81" i="43"/>
  <c r="BI81" i="43" s="1"/>
  <c r="B81" i="43"/>
  <c r="BH81" i="43" s="1"/>
  <c r="BG63" i="43"/>
  <c r="BD63" i="43"/>
  <c r="AB63" i="43" s="1"/>
  <c r="BC63" i="43"/>
  <c r="AZ63" i="43"/>
  <c r="AY63" i="43"/>
  <c r="AV63" i="43"/>
  <c r="AU63" i="43"/>
  <c r="AR63" i="43"/>
  <c r="AQ63" i="43"/>
  <c r="AN63" i="43"/>
  <c r="AM63" i="43"/>
  <c r="AJ63" i="43"/>
  <c r="AI63" i="43"/>
  <c r="AF63" i="43"/>
  <c r="AE63" i="43"/>
  <c r="W63" i="43"/>
  <c r="AA63" i="43" s="1"/>
  <c r="R63" i="43"/>
  <c r="V63" i="43" s="1"/>
  <c r="M63" i="43"/>
  <c r="G63" i="43"/>
  <c r="H63" i="43" s="1"/>
  <c r="I63" i="43" s="1"/>
  <c r="L63" i="43" s="1"/>
  <c r="F63" i="43"/>
  <c r="E63" i="43"/>
  <c r="BK63" i="43" s="1"/>
  <c r="D63" i="43"/>
  <c r="BJ63" i="43" s="1"/>
  <c r="C63" i="43"/>
  <c r="BI63" i="43" s="1"/>
  <c r="B63" i="43"/>
  <c r="BH63" i="43" s="1"/>
  <c r="BG55" i="43"/>
  <c r="BD55" i="43"/>
  <c r="AB55" i="43" s="1"/>
  <c r="BC55" i="43"/>
  <c r="AZ55" i="43"/>
  <c r="AY55" i="43"/>
  <c r="AV55" i="43"/>
  <c r="AU55" i="43"/>
  <c r="AR55" i="43"/>
  <c r="AQ55" i="43"/>
  <c r="AN55" i="43"/>
  <c r="AM55" i="43"/>
  <c r="AJ55" i="43"/>
  <c r="AI55" i="43"/>
  <c r="AF55" i="43"/>
  <c r="AE55" i="43"/>
  <c r="W55" i="43"/>
  <c r="AA55" i="43" s="1"/>
  <c r="R55" i="43"/>
  <c r="V55" i="43" s="1"/>
  <c r="M55" i="43"/>
  <c r="G55" i="43"/>
  <c r="H55" i="43" s="1"/>
  <c r="I55" i="43" s="1"/>
  <c r="J55" i="43" s="1"/>
  <c r="F55" i="43"/>
  <c r="E55" i="43"/>
  <c r="BK55" i="43" s="1"/>
  <c r="D55" i="43"/>
  <c r="BJ55" i="43" s="1"/>
  <c r="C55" i="43"/>
  <c r="BI55" i="43" s="1"/>
  <c r="B55" i="43"/>
  <c r="BH55" i="43" s="1"/>
  <c r="BG79" i="43"/>
  <c r="BD79" i="43"/>
  <c r="AB79" i="43" s="1"/>
  <c r="BC79" i="43"/>
  <c r="AZ79" i="43"/>
  <c r="AY79" i="43"/>
  <c r="AV79" i="43"/>
  <c r="AU79" i="43"/>
  <c r="AR79" i="43"/>
  <c r="AQ79" i="43"/>
  <c r="AN79" i="43"/>
  <c r="AM79" i="43"/>
  <c r="AJ79" i="43"/>
  <c r="AI79" i="43"/>
  <c r="AF79" i="43"/>
  <c r="AE79" i="43"/>
  <c r="W79" i="43"/>
  <c r="AA79" i="43" s="1"/>
  <c r="R79" i="43"/>
  <c r="V79" i="43" s="1"/>
  <c r="M79" i="43"/>
  <c r="G79" i="43"/>
  <c r="H79" i="43" s="1"/>
  <c r="I79" i="43" s="1"/>
  <c r="J79" i="43" s="1"/>
  <c r="F79" i="43"/>
  <c r="E79" i="43"/>
  <c r="BK79" i="43" s="1"/>
  <c r="D79" i="43"/>
  <c r="BJ79" i="43" s="1"/>
  <c r="C79" i="43"/>
  <c r="BI79" i="43" s="1"/>
  <c r="B79" i="43"/>
  <c r="BH79" i="43" s="1"/>
  <c r="BG26" i="43"/>
  <c r="BD26" i="43"/>
  <c r="AB26" i="43" s="1"/>
  <c r="BC26" i="43"/>
  <c r="AZ26" i="43"/>
  <c r="AY26" i="43"/>
  <c r="AV26" i="43"/>
  <c r="AU26" i="43"/>
  <c r="AR26" i="43"/>
  <c r="AQ26" i="43"/>
  <c r="AN26" i="43"/>
  <c r="AM26" i="43"/>
  <c r="AJ26" i="43"/>
  <c r="AI26" i="43"/>
  <c r="AF26" i="43"/>
  <c r="AE26" i="43"/>
  <c r="W26" i="43"/>
  <c r="AA26" i="43" s="1"/>
  <c r="R26" i="43"/>
  <c r="V26" i="43" s="1"/>
  <c r="M26" i="43"/>
  <c r="G26" i="43"/>
  <c r="H26" i="43" s="1"/>
  <c r="I26" i="43" s="1"/>
  <c r="F26" i="43"/>
  <c r="E26" i="43"/>
  <c r="BK26" i="43" s="1"/>
  <c r="D26" i="43"/>
  <c r="BJ26" i="43" s="1"/>
  <c r="C26" i="43"/>
  <c r="BI26" i="43" s="1"/>
  <c r="B26" i="43"/>
  <c r="BH26" i="43" s="1"/>
  <c r="BG32" i="43"/>
  <c r="BD32" i="43"/>
  <c r="BC32" i="43"/>
  <c r="AZ32" i="43"/>
  <c r="AY32" i="43"/>
  <c r="AV32" i="43"/>
  <c r="AU32" i="43"/>
  <c r="AR32" i="43"/>
  <c r="AQ32" i="43"/>
  <c r="AN32" i="43"/>
  <c r="AM32" i="43"/>
  <c r="AJ32" i="43"/>
  <c r="AI32" i="43"/>
  <c r="AF32" i="43"/>
  <c r="AE32" i="43"/>
  <c r="W32" i="43"/>
  <c r="AA32" i="43" s="1"/>
  <c r="R32" i="43"/>
  <c r="V32" i="43" s="1"/>
  <c r="M32" i="43"/>
  <c r="G32" i="43"/>
  <c r="H32" i="43" s="1"/>
  <c r="I32" i="43" s="1"/>
  <c r="F32" i="43"/>
  <c r="E32" i="43"/>
  <c r="BK32" i="43" s="1"/>
  <c r="D32" i="43"/>
  <c r="BJ32" i="43" s="1"/>
  <c r="C32" i="43"/>
  <c r="BI32" i="43" s="1"/>
  <c r="B32" i="43"/>
  <c r="BH32" i="43" s="1"/>
  <c r="BG77" i="43"/>
  <c r="BD77" i="43"/>
  <c r="AB77" i="43" s="1"/>
  <c r="BC77" i="43"/>
  <c r="AZ77" i="43"/>
  <c r="AY77" i="43"/>
  <c r="AV77" i="43"/>
  <c r="AU77" i="43"/>
  <c r="AR77" i="43"/>
  <c r="AQ77" i="43"/>
  <c r="AN77" i="43"/>
  <c r="AM77" i="43"/>
  <c r="AJ77" i="43"/>
  <c r="AI77" i="43"/>
  <c r="AF77" i="43"/>
  <c r="AE77" i="43"/>
  <c r="W77" i="43"/>
  <c r="AA77" i="43" s="1"/>
  <c r="R77" i="43"/>
  <c r="M77" i="43"/>
  <c r="G77" i="43"/>
  <c r="H77" i="43" s="1"/>
  <c r="I77" i="43" s="1"/>
  <c r="L77" i="43" s="1"/>
  <c r="F77" i="43"/>
  <c r="E77" i="43"/>
  <c r="BK77" i="43" s="1"/>
  <c r="D77" i="43"/>
  <c r="BJ77" i="43" s="1"/>
  <c r="C77" i="43"/>
  <c r="BI77" i="43" s="1"/>
  <c r="B77" i="43"/>
  <c r="BH77" i="43" s="1"/>
  <c r="BG53" i="43"/>
  <c r="BD53" i="43"/>
  <c r="AB53" i="43" s="1"/>
  <c r="BC53" i="43"/>
  <c r="AZ53" i="43"/>
  <c r="AY53" i="43"/>
  <c r="AV53" i="43"/>
  <c r="AU53" i="43"/>
  <c r="AR53" i="43"/>
  <c r="AQ53" i="43"/>
  <c r="AN53" i="43"/>
  <c r="AM53" i="43"/>
  <c r="AJ53" i="43"/>
  <c r="AI53" i="43"/>
  <c r="AF53" i="43"/>
  <c r="AE53" i="43"/>
  <c r="W53" i="43"/>
  <c r="AA53" i="43" s="1"/>
  <c r="R53" i="43"/>
  <c r="V53" i="43" s="1"/>
  <c r="M53" i="43"/>
  <c r="Q53" i="43" s="1"/>
  <c r="G53" i="43"/>
  <c r="H53" i="43" s="1"/>
  <c r="I53" i="43" s="1"/>
  <c r="J53" i="43" s="1"/>
  <c r="F53" i="43"/>
  <c r="E53" i="43"/>
  <c r="BK53" i="43" s="1"/>
  <c r="D53" i="43"/>
  <c r="BJ53" i="43" s="1"/>
  <c r="C53" i="43"/>
  <c r="BI53" i="43" s="1"/>
  <c r="B53" i="43"/>
  <c r="BH53" i="43" s="1"/>
  <c r="BG42" i="43"/>
  <c r="BD42" i="43"/>
  <c r="AB42" i="43" s="1"/>
  <c r="BC42" i="43"/>
  <c r="AZ42" i="43"/>
  <c r="AY42" i="43"/>
  <c r="AV42" i="43"/>
  <c r="AU42" i="43"/>
  <c r="AR42" i="43"/>
  <c r="AQ42" i="43"/>
  <c r="AN42" i="43"/>
  <c r="AM42" i="43"/>
  <c r="AJ42" i="43"/>
  <c r="AI42" i="43"/>
  <c r="AF42" i="43"/>
  <c r="AE42" i="43"/>
  <c r="W42" i="43"/>
  <c r="AA42" i="43" s="1"/>
  <c r="R42" i="43"/>
  <c r="M42" i="43"/>
  <c r="Q42" i="43" s="1"/>
  <c r="G42" i="43"/>
  <c r="H42" i="43" s="1"/>
  <c r="I42" i="43" s="1"/>
  <c r="F42" i="43"/>
  <c r="E42" i="43"/>
  <c r="BK42" i="43" s="1"/>
  <c r="D42" i="43"/>
  <c r="BJ42" i="43" s="1"/>
  <c r="C42" i="43"/>
  <c r="BI42" i="43" s="1"/>
  <c r="B42" i="43"/>
  <c r="BH42" i="43" s="1"/>
  <c r="BG28" i="43"/>
  <c r="BD28" i="43"/>
  <c r="AB28" i="43" s="1"/>
  <c r="BC28" i="43"/>
  <c r="AZ28" i="43"/>
  <c r="AY28" i="43"/>
  <c r="AV28" i="43"/>
  <c r="AU28" i="43"/>
  <c r="AR28" i="43"/>
  <c r="AQ28" i="43"/>
  <c r="AN28" i="43"/>
  <c r="AM28" i="43"/>
  <c r="AJ28" i="43"/>
  <c r="AI28" i="43"/>
  <c r="AF28" i="43"/>
  <c r="AE28" i="43"/>
  <c r="W28" i="43"/>
  <c r="AA28" i="43" s="1"/>
  <c r="R28" i="43"/>
  <c r="M28" i="43"/>
  <c r="Q28" i="43" s="1"/>
  <c r="G28" i="43"/>
  <c r="H28" i="43" s="1"/>
  <c r="I28" i="43" s="1"/>
  <c r="L28" i="43" s="1"/>
  <c r="F28" i="43"/>
  <c r="E28" i="43"/>
  <c r="BK28" i="43" s="1"/>
  <c r="D28" i="43"/>
  <c r="BJ28" i="43" s="1"/>
  <c r="C28" i="43"/>
  <c r="BI28" i="43" s="1"/>
  <c r="B28" i="43"/>
  <c r="BH28" i="43" s="1"/>
  <c r="BG75" i="43"/>
  <c r="BD75" i="43"/>
  <c r="AB75" i="43" s="1"/>
  <c r="BC75" i="43"/>
  <c r="AZ75" i="43"/>
  <c r="AY75" i="43"/>
  <c r="AV75" i="43"/>
  <c r="AU75" i="43"/>
  <c r="AR75" i="43"/>
  <c r="AQ75" i="43"/>
  <c r="AN75" i="43"/>
  <c r="AM75" i="43"/>
  <c r="AJ75" i="43"/>
  <c r="AI75" i="43"/>
  <c r="AF75" i="43"/>
  <c r="AE75" i="43"/>
  <c r="W75" i="43"/>
  <c r="AA75" i="43" s="1"/>
  <c r="R75" i="43"/>
  <c r="M75" i="43"/>
  <c r="Q75" i="43" s="1"/>
  <c r="G75" i="43"/>
  <c r="H75" i="43" s="1"/>
  <c r="I75" i="43" s="1"/>
  <c r="J75" i="43" s="1"/>
  <c r="F75" i="43"/>
  <c r="E75" i="43"/>
  <c r="BK75" i="43" s="1"/>
  <c r="D75" i="43"/>
  <c r="BJ75" i="43" s="1"/>
  <c r="C75" i="43"/>
  <c r="BI75" i="43" s="1"/>
  <c r="B75" i="43"/>
  <c r="BH75" i="43" s="1"/>
  <c r="BG35" i="43"/>
  <c r="BD35" i="43"/>
  <c r="AB35" i="43" s="1"/>
  <c r="BC35" i="43"/>
  <c r="AZ35" i="43"/>
  <c r="AY35" i="43"/>
  <c r="AV35" i="43"/>
  <c r="AU35" i="43"/>
  <c r="AR35" i="43"/>
  <c r="AQ35" i="43"/>
  <c r="AN35" i="43"/>
  <c r="AM35" i="43"/>
  <c r="AJ35" i="43"/>
  <c r="AI35" i="43"/>
  <c r="AF35" i="43"/>
  <c r="AE35" i="43"/>
  <c r="W35" i="43"/>
  <c r="R35" i="43"/>
  <c r="V35" i="43" s="1"/>
  <c r="M35" i="43"/>
  <c r="Q35" i="43" s="1"/>
  <c r="G35" i="43"/>
  <c r="H35" i="43" s="1"/>
  <c r="I35" i="43" s="1"/>
  <c r="F35" i="43"/>
  <c r="E35" i="43"/>
  <c r="BK35" i="43" s="1"/>
  <c r="D35" i="43"/>
  <c r="BJ35" i="43" s="1"/>
  <c r="C35" i="43"/>
  <c r="BI35" i="43" s="1"/>
  <c r="B35" i="43"/>
  <c r="BH35" i="43" s="1"/>
  <c r="BG74" i="43"/>
  <c r="BD74" i="43"/>
  <c r="AB74" i="43" s="1"/>
  <c r="BC74" i="43"/>
  <c r="AZ74" i="43"/>
  <c r="AY74" i="43"/>
  <c r="AV74" i="43"/>
  <c r="AU74" i="43"/>
  <c r="AR74" i="43"/>
  <c r="AQ74" i="43"/>
  <c r="AN74" i="43"/>
  <c r="AM74" i="43"/>
  <c r="AJ74" i="43"/>
  <c r="AI74" i="43"/>
  <c r="AF74" i="43"/>
  <c r="AE74" i="43"/>
  <c r="W74" i="43"/>
  <c r="AA74" i="43" s="1"/>
  <c r="R74" i="43"/>
  <c r="V74" i="43" s="1"/>
  <c r="M74" i="43"/>
  <c r="Q74" i="43" s="1"/>
  <c r="G74" i="43"/>
  <c r="H74" i="43" s="1"/>
  <c r="I74" i="43" s="1"/>
  <c r="L74" i="43" s="1"/>
  <c r="F74" i="43"/>
  <c r="E74" i="43"/>
  <c r="BK74" i="43" s="1"/>
  <c r="D74" i="43"/>
  <c r="BJ74" i="43" s="1"/>
  <c r="C74" i="43"/>
  <c r="BI74" i="43" s="1"/>
  <c r="B74" i="43"/>
  <c r="BH74" i="43" s="1"/>
  <c r="BG73" i="43"/>
  <c r="BD73" i="43"/>
  <c r="AB73" i="43" s="1"/>
  <c r="BC73" i="43"/>
  <c r="AZ73" i="43"/>
  <c r="AY73" i="43"/>
  <c r="AV73" i="43"/>
  <c r="AU73" i="43"/>
  <c r="AR73" i="43"/>
  <c r="AQ73" i="43"/>
  <c r="AN73" i="43"/>
  <c r="AM73" i="43"/>
  <c r="AJ73" i="43"/>
  <c r="AI73" i="43"/>
  <c r="AF73" i="43"/>
  <c r="AE73" i="43"/>
  <c r="W73" i="43"/>
  <c r="R73" i="43"/>
  <c r="V73" i="43" s="1"/>
  <c r="M73" i="43"/>
  <c r="G73" i="43"/>
  <c r="H73" i="43" s="1"/>
  <c r="I73" i="43" s="1"/>
  <c r="L73" i="43" s="1"/>
  <c r="F73" i="43"/>
  <c r="E73" i="43"/>
  <c r="BK73" i="43" s="1"/>
  <c r="D73" i="43"/>
  <c r="BJ73" i="43" s="1"/>
  <c r="C73" i="43"/>
  <c r="BI73" i="43" s="1"/>
  <c r="B73" i="43"/>
  <c r="BH73" i="43" s="1"/>
  <c r="BG76" i="43"/>
  <c r="BD76" i="43"/>
  <c r="AB76" i="43" s="1"/>
  <c r="BC76" i="43"/>
  <c r="AZ76" i="43"/>
  <c r="AY76" i="43"/>
  <c r="AV76" i="43"/>
  <c r="AU76" i="43"/>
  <c r="AR76" i="43"/>
  <c r="AQ76" i="43"/>
  <c r="AN76" i="43"/>
  <c r="AM76" i="43"/>
  <c r="AJ76" i="43"/>
  <c r="AI76" i="43"/>
  <c r="AF76" i="43"/>
  <c r="AE76" i="43"/>
  <c r="W76" i="43"/>
  <c r="AA76" i="43" s="1"/>
  <c r="R76" i="43"/>
  <c r="V76" i="43" s="1"/>
  <c r="M76" i="43"/>
  <c r="Q76" i="43" s="1"/>
  <c r="G76" i="43"/>
  <c r="H76" i="43" s="1"/>
  <c r="I76" i="43" s="1"/>
  <c r="F76" i="43"/>
  <c r="E76" i="43"/>
  <c r="BK76" i="43" s="1"/>
  <c r="D76" i="43"/>
  <c r="BJ76" i="43" s="1"/>
  <c r="C76" i="43"/>
  <c r="BI76" i="43" s="1"/>
  <c r="B76" i="43"/>
  <c r="BH76" i="43" s="1"/>
  <c r="BG40" i="43"/>
  <c r="BD40" i="43"/>
  <c r="AB40" i="43" s="1"/>
  <c r="BC40" i="43"/>
  <c r="AZ40" i="43"/>
  <c r="AY40" i="43"/>
  <c r="AV40" i="43"/>
  <c r="AU40" i="43"/>
  <c r="AR40" i="43"/>
  <c r="AQ40" i="43"/>
  <c r="AN40" i="43"/>
  <c r="AM40" i="43"/>
  <c r="AJ40" i="43"/>
  <c r="AI40" i="43"/>
  <c r="AF40" i="43"/>
  <c r="AE40" i="43"/>
  <c r="W40" i="43"/>
  <c r="AA40" i="43" s="1"/>
  <c r="R40" i="43"/>
  <c r="M40" i="43"/>
  <c r="Q40" i="43" s="1"/>
  <c r="G40" i="43"/>
  <c r="H40" i="43" s="1"/>
  <c r="I40" i="43" s="1"/>
  <c r="F40" i="43"/>
  <c r="E40" i="43"/>
  <c r="BK40" i="43" s="1"/>
  <c r="D40" i="43"/>
  <c r="BJ40" i="43" s="1"/>
  <c r="C40" i="43"/>
  <c r="BI40" i="43" s="1"/>
  <c r="B40" i="43"/>
  <c r="BH40" i="43" s="1"/>
  <c r="BG23" i="43"/>
  <c r="BD23" i="43"/>
  <c r="AB23" i="43" s="1"/>
  <c r="BC23" i="43"/>
  <c r="AZ23" i="43"/>
  <c r="AY23" i="43"/>
  <c r="AV23" i="43"/>
  <c r="AU23" i="43"/>
  <c r="AR23" i="43"/>
  <c r="AQ23" i="43"/>
  <c r="AN23" i="43"/>
  <c r="AM23" i="43"/>
  <c r="AJ23" i="43"/>
  <c r="AI23" i="43"/>
  <c r="AF23" i="43"/>
  <c r="AE23" i="43"/>
  <c r="W23" i="43"/>
  <c r="AA23" i="43" s="1"/>
  <c r="R23" i="43"/>
  <c r="M23" i="43"/>
  <c r="Q23" i="43" s="1"/>
  <c r="G23" i="43"/>
  <c r="H23" i="43" s="1"/>
  <c r="I23" i="43" s="1"/>
  <c r="F23" i="43"/>
  <c r="E23" i="43"/>
  <c r="BK23" i="43" s="1"/>
  <c r="D23" i="43"/>
  <c r="BJ23" i="43" s="1"/>
  <c r="C23" i="43"/>
  <c r="BI23" i="43" s="1"/>
  <c r="B23" i="43"/>
  <c r="BH23" i="43" s="1"/>
  <c r="BG61" i="43"/>
  <c r="BD61" i="43"/>
  <c r="AB61" i="43" s="1"/>
  <c r="BC61" i="43"/>
  <c r="AZ61" i="43"/>
  <c r="AY61" i="43"/>
  <c r="AV61" i="43"/>
  <c r="AU61" i="43"/>
  <c r="AR61" i="43"/>
  <c r="AQ61" i="43"/>
  <c r="AN61" i="43"/>
  <c r="AM61" i="43"/>
  <c r="AJ61" i="43"/>
  <c r="AI61" i="43"/>
  <c r="AF61" i="43"/>
  <c r="AE61" i="43"/>
  <c r="W61" i="43"/>
  <c r="AA61" i="43" s="1"/>
  <c r="R61" i="43"/>
  <c r="M61" i="43"/>
  <c r="Q61" i="43" s="1"/>
  <c r="G61" i="43"/>
  <c r="H61" i="43" s="1"/>
  <c r="I61" i="43" s="1"/>
  <c r="F61" i="43"/>
  <c r="E61" i="43"/>
  <c r="BK61" i="43" s="1"/>
  <c r="D61" i="43"/>
  <c r="BJ61" i="43" s="1"/>
  <c r="C61" i="43"/>
  <c r="BI61" i="43" s="1"/>
  <c r="B61" i="43"/>
  <c r="BH61" i="43" s="1"/>
  <c r="BG58" i="43"/>
  <c r="BD58" i="43"/>
  <c r="AB58" i="43" s="1"/>
  <c r="BC58" i="43"/>
  <c r="AZ58" i="43"/>
  <c r="AY58" i="43"/>
  <c r="AV58" i="43"/>
  <c r="AU58" i="43"/>
  <c r="AR58" i="43"/>
  <c r="AQ58" i="43"/>
  <c r="AN58" i="43"/>
  <c r="AM58" i="43"/>
  <c r="AJ58" i="43"/>
  <c r="AI58" i="43"/>
  <c r="AF58" i="43"/>
  <c r="AE58" i="43"/>
  <c r="W58" i="43"/>
  <c r="AA58" i="43" s="1"/>
  <c r="R58" i="43"/>
  <c r="M58" i="43"/>
  <c r="Q58" i="43" s="1"/>
  <c r="G58" i="43"/>
  <c r="H58" i="43" s="1"/>
  <c r="I58" i="43" s="1"/>
  <c r="F58" i="43"/>
  <c r="E58" i="43"/>
  <c r="BK58" i="43" s="1"/>
  <c r="D58" i="43"/>
  <c r="BJ58" i="43" s="1"/>
  <c r="C58" i="43"/>
  <c r="BI58" i="43" s="1"/>
  <c r="B58" i="43"/>
  <c r="BH58" i="43" s="1"/>
  <c r="BG66" i="43"/>
  <c r="BD66" i="43"/>
  <c r="AB66" i="43" s="1"/>
  <c r="BC66" i="43"/>
  <c r="AZ66" i="43"/>
  <c r="AY66" i="43"/>
  <c r="AV66" i="43"/>
  <c r="AU66" i="43"/>
  <c r="AR66" i="43"/>
  <c r="AQ66" i="43"/>
  <c r="AN66" i="43"/>
  <c r="AM66" i="43"/>
  <c r="AJ66" i="43"/>
  <c r="AI66" i="43"/>
  <c r="AF66" i="43"/>
  <c r="AE66" i="43"/>
  <c r="W66" i="43"/>
  <c r="AA66" i="43" s="1"/>
  <c r="R66" i="43"/>
  <c r="V66" i="43" s="1"/>
  <c r="M66" i="43"/>
  <c r="Q66" i="43" s="1"/>
  <c r="G66" i="43"/>
  <c r="H66" i="43" s="1"/>
  <c r="I66" i="43" s="1"/>
  <c r="F66" i="43"/>
  <c r="E66" i="43"/>
  <c r="BK66" i="43" s="1"/>
  <c r="D66" i="43"/>
  <c r="BJ66" i="43" s="1"/>
  <c r="C66" i="43"/>
  <c r="BI66" i="43" s="1"/>
  <c r="B66" i="43"/>
  <c r="BH66" i="43" s="1"/>
  <c r="BG33" i="43"/>
  <c r="BD33" i="43"/>
  <c r="AB33" i="43" s="1"/>
  <c r="BC33" i="43"/>
  <c r="AZ33" i="43"/>
  <c r="AY33" i="43"/>
  <c r="AV33" i="43"/>
  <c r="AU33" i="43"/>
  <c r="AR33" i="43"/>
  <c r="AQ33" i="43"/>
  <c r="AN33" i="43"/>
  <c r="AM33" i="43"/>
  <c r="AJ33" i="43"/>
  <c r="AI33" i="43"/>
  <c r="AF33" i="43"/>
  <c r="AE33" i="43"/>
  <c r="W33" i="43"/>
  <c r="AA33" i="43" s="1"/>
  <c r="R33" i="43"/>
  <c r="V33" i="43" s="1"/>
  <c r="M33" i="43"/>
  <c r="G33" i="43"/>
  <c r="H33" i="43" s="1"/>
  <c r="I33" i="43" s="1"/>
  <c r="F33" i="43"/>
  <c r="E33" i="43"/>
  <c r="BK33" i="43" s="1"/>
  <c r="D33" i="43"/>
  <c r="BJ33" i="43" s="1"/>
  <c r="C33" i="43"/>
  <c r="BI33" i="43" s="1"/>
  <c r="B33" i="43"/>
  <c r="BH33" i="43" s="1"/>
  <c r="BG84" i="43"/>
  <c r="BD84" i="43"/>
  <c r="AB84" i="43" s="1"/>
  <c r="BC84" i="43"/>
  <c r="AZ84" i="43"/>
  <c r="AY84" i="43"/>
  <c r="AV84" i="43"/>
  <c r="AU84" i="43"/>
  <c r="AR84" i="43"/>
  <c r="AQ84" i="43"/>
  <c r="AN84" i="43"/>
  <c r="AM84" i="43"/>
  <c r="AJ84" i="43"/>
  <c r="AI84" i="43"/>
  <c r="AF84" i="43"/>
  <c r="AE84" i="43"/>
  <c r="W84" i="43"/>
  <c r="AA84" i="43" s="1"/>
  <c r="R84" i="43"/>
  <c r="M84" i="43"/>
  <c r="Q84" i="43" s="1"/>
  <c r="G84" i="43"/>
  <c r="H84" i="43" s="1"/>
  <c r="I84" i="43" s="1"/>
  <c r="L84" i="43" s="1"/>
  <c r="F84" i="43"/>
  <c r="E84" i="43"/>
  <c r="BK84" i="43" s="1"/>
  <c r="D84" i="43"/>
  <c r="BJ84" i="43" s="1"/>
  <c r="C84" i="43"/>
  <c r="BI84" i="43" s="1"/>
  <c r="B84" i="43"/>
  <c r="BH84" i="43" s="1"/>
  <c r="BG25" i="43"/>
  <c r="BD25" i="43"/>
  <c r="AB25" i="43" s="1"/>
  <c r="BC25" i="43"/>
  <c r="AZ25" i="43"/>
  <c r="AY25" i="43"/>
  <c r="AV25" i="43"/>
  <c r="AU25" i="43"/>
  <c r="AR25" i="43"/>
  <c r="AQ25" i="43"/>
  <c r="AN25" i="43"/>
  <c r="AM25" i="43"/>
  <c r="AJ25" i="43"/>
  <c r="AI25" i="43"/>
  <c r="AF25" i="43"/>
  <c r="AE25" i="43"/>
  <c r="W25" i="43"/>
  <c r="AA25" i="43" s="1"/>
  <c r="R25" i="43"/>
  <c r="V25" i="43" s="1"/>
  <c r="M25" i="43"/>
  <c r="Q25" i="43" s="1"/>
  <c r="G25" i="43"/>
  <c r="H25" i="43" s="1"/>
  <c r="I25" i="43" s="1"/>
  <c r="F25" i="43"/>
  <c r="E25" i="43"/>
  <c r="BK25" i="43" s="1"/>
  <c r="D25" i="43"/>
  <c r="BJ25" i="43" s="1"/>
  <c r="C25" i="43"/>
  <c r="BI25" i="43" s="1"/>
  <c r="B25" i="43"/>
  <c r="BH25" i="43" s="1"/>
  <c r="BG54" i="43"/>
  <c r="BD54" i="43"/>
  <c r="BC54" i="43"/>
  <c r="AZ54" i="43"/>
  <c r="AY54" i="43"/>
  <c r="AV54" i="43"/>
  <c r="AU54" i="43"/>
  <c r="AR54" i="43"/>
  <c r="AQ54" i="43"/>
  <c r="AN54" i="43"/>
  <c r="AM54" i="43"/>
  <c r="AJ54" i="43"/>
  <c r="AI54" i="43"/>
  <c r="AF54" i="43"/>
  <c r="AE54" i="43"/>
  <c r="W54" i="43"/>
  <c r="AA54" i="43" s="1"/>
  <c r="R54" i="43"/>
  <c r="V54" i="43" s="1"/>
  <c r="M54" i="43"/>
  <c r="G54" i="43"/>
  <c r="H54" i="43" s="1"/>
  <c r="I54" i="43" s="1"/>
  <c r="L54" i="43" s="1"/>
  <c r="F54" i="43"/>
  <c r="E54" i="43"/>
  <c r="BK54" i="43" s="1"/>
  <c r="D54" i="43"/>
  <c r="BJ54" i="43" s="1"/>
  <c r="C54" i="43"/>
  <c r="BI54" i="43" s="1"/>
  <c r="B54" i="43"/>
  <c r="BH54" i="43" s="1"/>
  <c r="BG90" i="43"/>
  <c r="BD90" i="43"/>
  <c r="AB90" i="43" s="1"/>
  <c r="BC90" i="43"/>
  <c r="AZ90" i="43"/>
  <c r="AY90" i="43"/>
  <c r="AV90" i="43"/>
  <c r="AU90" i="43"/>
  <c r="AR90" i="43"/>
  <c r="AQ90" i="43"/>
  <c r="AN90" i="43"/>
  <c r="AM90" i="43"/>
  <c r="AJ90" i="43"/>
  <c r="AI90" i="43"/>
  <c r="AF90" i="43"/>
  <c r="AE90" i="43"/>
  <c r="W90" i="43"/>
  <c r="AA90" i="43" s="1"/>
  <c r="AB20" i="43"/>
  <c r="R90" i="43"/>
  <c r="V90" i="43" s="1"/>
  <c r="M90" i="43"/>
  <c r="G90" i="43"/>
  <c r="H90" i="43" s="1"/>
  <c r="I90" i="43" s="1"/>
  <c r="F90" i="43"/>
  <c r="E90" i="43"/>
  <c r="BK90" i="43" s="1"/>
  <c r="D90" i="43"/>
  <c r="BJ90" i="43" s="1"/>
  <c r="C90" i="43"/>
  <c r="BI90" i="43" s="1"/>
  <c r="B90" i="43"/>
  <c r="BH90" i="43" s="1"/>
  <c r="BG29" i="43"/>
  <c r="BD29" i="43"/>
  <c r="AB29" i="43" s="1"/>
  <c r="BC29" i="43"/>
  <c r="AZ29" i="43"/>
  <c r="AY29" i="43"/>
  <c r="AV29" i="43"/>
  <c r="AU29" i="43"/>
  <c r="AR29" i="43"/>
  <c r="AQ29" i="43"/>
  <c r="AN29" i="43"/>
  <c r="AM29" i="43"/>
  <c r="AJ29" i="43"/>
  <c r="AI29" i="43"/>
  <c r="AF29" i="43"/>
  <c r="AE29" i="43"/>
  <c r="W29" i="43"/>
  <c r="AA29" i="43" s="1"/>
  <c r="R29" i="43"/>
  <c r="V29" i="43" s="1"/>
  <c r="M29" i="43"/>
  <c r="G29" i="43"/>
  <c r="H29" i="43" s="1"/>
  <c r="I29" i="43" s="1"/>
  <c r="F29" i="43"/>
  <c r="E29" i="43"/>
  <c r="BK29" i="43" s="1"/>
  <c r="D29" i="43"/>
  <c r="BJ29" i="43" s="1"/>
  <c r="C29" i="43"/>
  <c r="BI29" i="43" s="1"/>
  <c r="B29" i="43"/>
  <c r="BH29" i="43" s="1"/>
  <c r="BG38" i="43"/>
  <c r="BD38" i="43"/>
  <c r="AB38" i="43" s="1"/>
  <c r="BC38" i="43"/>
  <c r="AZ38" i="43"/>
  <c r="AY38" i="43"/>
  <c r="AV38" i="43"/>
  <c r="AU38" i="43"/>
  <c r="AR38" i="43"/>
  <c r="AQ38" i="43"/>
  <c r="AN38" i="43"/>
  <c r="AM38" i="43"/>
  <c r="AJ38" i="43"/>
  <c r="AI38" i="43"/>
  <c r="AF38" i="43"/>
  <c r="AE38" i="43"/>
  <c r="W38" i="43"/>
  <c r="AA38" i="43" s="1"/>
  <c r="R38" i="43"/>
  <c r="V38" i="43" s="1"/>
  <c r="M38" i="43"/>
  <c r="G38" i="43"/>
  <c r="H38" i="43" s="1"/>
  <c r="I38" i="43" s="1"/>
  <c r="J38" i="43" s="1"/>
  <c r="F38" i="43"/>
  <c r="E38" i="43"/>
  <c r="BK38" i="43" s="1"/>
  <c r="D38" i="43"/>
  <c r="BJ38" i="43" s="1"/>
  <c r="C38" i="43"/>
  <c r="BI38" i="43" s="1"/>
  <c r="B38" i="43"/>
  <c r="BH38" i="43" s="1"/>
  <c r="BG31" i="43"/>
  <c r="BD31" i="43"/>
  <c r="AB31" i="43" s="1"/>
  <c r="BC31" i="43"/>
  <c r="AZ31" i="43"/>
  <c r="AY31" i="43"/>
  <c r="AV31" i="43"/>
  <c r="AU31" i="43"/>
  <c r="AR31" i="43"/>
  <c r="AQ31" i="43"/>
  <c r="AN31" i="43"/>
  <c r="AM31" i="43"/>
  <c r="AJ31" i="43"/>
  <c r="AI31" i="43"/>
  <c r="AF31" i="43"/>
  <c r="AE31" i="43"/>
  <c r="W31" i="43"/>
  <c r="AA31" i="43" s="1"/>
  <c r="R31" i="43"/>
  <c r="V31" i="43" s="1"/>
  <c r="M31" i="43"/>
  <c r="Q31" i="43" s="1"/>
  <c r="G31" i="43"/>
  <c r="H31" i="43" s="1"/>
  <c r="I31" i="43" s="1"/>
  <c r="L31" i="43" s="1"/>
  <c r="F31" i="43"/>
  <c r="E31" i="43"/>
  <c r="BK31" i="43" s="1"/>
  <c r="D31" i="43"/>
  <c r="BJ31" i="43" s="1"/>
  <c r="C31" i="43"/>
  <c r="BI31" i="43" s="1"/>
  <c r="B31" i="43"/>
  <c r="BH31" i="43" s="1"/>
  <c r="BG67" i="43"/>
  <c r="BD67" i="43"/>
  <c r="AB67" i="43" s="1"/>
  <c r="BC67" i="43"/>
  <c r="AZ67" i="43"/>
  <c r="AY67" i="43"/>
  <c r="AV67" i="43"/>
  <c r="AU67" i="43"/>
  <c r="AR67" i="43"/>
  <c r="AQ67" i="43"/>
  <c r="AN67" i="43"/>
  <c r="AM67" i="43"/>
  <c r="AJ67" i="43"/>
  <c r="AI67" i="43"/>
  <c r="AF67" i="43"/>
  <c r="AE67" i="43"/>
  <c r="W67" i="43"/>
  <c r="AA67" i="43" s="1"/>
  <c r="R67" i="43"/>
  <c r="V67" i="43" s="1"/>
  <c r="M67" i="43"/>
  <c r="Q67" i="43" s="1"/>
  <c r="G67" i="43"/>
  <c r="H67" i="43" s="1"/>
  <c r="I67" i="43" s="1"/>
  <c r="F67" i="43"/>
  <c r="E67" i="43"/>
  <c r="BK67" i="43" s="1"/>
  <c r="D67" i="43"/>
  <c r="BJ67" i="43" s="1"/>
  <c r="C67" i="43"/>
  <c r="BI67" i="43" s="1"/>
  <c r="B67" i="43"/>
  <c r="BH67" i="43" s="1"/>
  <c r="BG82" i="43"/>
  <c r="BD82" i="43"/>
  <c r="BC82" i="43"/>
  <c r="AZ82" i="43"/>
  <c r="AY82" i="43"/>
  <c r="AV82" i="43"/>
  <c r="AU82" i="43"/>
  <c r="AR82" i="43"/>
  <c r="AQ82" i="43"/>
  <c r="AN82" i="43"/>
  <c r="AM82" i="43"/>
  <c r="AJ82" i="43"/>
  <c r="AI82" i="43"/>
  <c r="AF82" i="43"/>
  <c r="AE82" i="43"/>
  <c r="W82" i="43"/>
  <c r="AA82" i="43" s="1"/>
  <c r="R82" i="43"/>
  <c r="V82" i="43" s="1"/>
  <c r="M82" i="43"/>
  <c r="Q82" i="43" s="1"/>
  <c r="G82" i="43"/>
  <c r="H82" i="43" s="1"/>
  <c r="I82" i="43" s="1"/>
  <c r="F82" i="43"/>
  <c r="E82" i="43"/>
  <c r="BK82" i="43" s="1"/>
  <c r="D82" i="43"/>
  <c r="BJ82" i="43" s="1"/>
  <c r="C82" i="43"/>
  <c r="BI82" i="43" s="1"/>
  <c r="B82" i="43"/>
  <c r="BH82" i="43" s="1"/>
  <c r="BG71" i="43"/>
  <c r="BD71" i="43"/>
  <c r="AB71" i="43" s="1"/>
  <c r="BC71" i="43"/>
  <c r="AZ71" i="43"/>
  <c r="AY71" i="43"/>
  <c r="AV71" i="43"/>
  <c r="AU71" i="43"/>
  <c r="AR71" i="43"/>
  <c r="AQ71" i="43"/>
  <c r="AN71" i="43"/>
  <c r="AM71" i="43"/>
  <c r="AJ71" i="43"/>
  <c r="AI71" i="43"/>
  <c r="AF71" i="43"/>
  <c r="AE71" i="43"/>
  <c r="W71" i="43"/>
  <c r="AA71" i="43" s="1"/>
  <c r="R71" i="43"/>
  <c r="V71" i="43" s="1"/>
  <c r="M71" i="43"/>
  <c r="G71" i="43"/>
  <c r="H71" i="43" s="1"/>
  <c r="I71" i="43" s="1"/>
  <c r="F71" i="43"/>
  <c r="E71" i="43"/>
  <c r="BK71" i="43" s="1"/>
  <c r="D71" i="43"/>
  <c r="BJ71" i="43" s="1"/>
  <c r="C71" i="43"/>
  <c r="BI71" i="43" s="1"/>
  <c r="B71" i="43"/>
  <c r="BH71" i="43" s="1"/>
  <c r="BG65" i="43"/>
  <c r="BD65" i="43"/>
  <c r="AB65" i="43" s="1"/>
  <c r="BC65" i="43"/>
  <c r="AZ65" i="43"/>
  <c r="AY65" i="43"/>
  <c r="AV65" i="43"/>
  <c r="AU65" i="43"/>
  <c r="AR65" i="43"/>
  <c r="AQ65" i="43"/>
  <c r="AN65" i="43"/>
  <c r="AM65" i="43"/>
  <c r="AJ65" i="43"/>
  <c r="AI65" i="43"/>
  <c r="AF65" i="43"/>
  <c r="AE65" i="43"/>
  <c r="W65" i="43"/>
  <c r="AA65" i="43" s="1"/>
  <c r="R65" i="43"/>
  <c r="V65" i="43" s="1"/>
  <c r="M65" i="43"/>
  <c r="Q65" i="43" s="1"/>
  <c r="G65" i="43"/>
  <c r="H65" i="43" s="1"/>
  <c r="I65" i="43" s="1"/>
  <c r="F65" i="43"/>
  <c r="E65" i="43"/>
  <c r="BK65" i="43" s="1"/>
  <c r="D65" i="43"/>
  <c r="BJ65" i="43" s="1"/>
  <c r="C65" i="43"/>
  <c r="BI65" i="43" s="1"/>
  <c r="B65" i="43"/>
  <c r="BH65" i="43" s="1"/>
  <c r="BG52" i="43"/>
  <c r="BD52" i="43"/>
  <c r="AB52" i="43" s="1"/>
  <c r="BC52" i="43"/>
  <c r="AZ52" i="43"/>
  <c r="AY52" i="43"/>
  <c r="AV52" i="43"/>
  <c r="AU52" i="43"/>
  <c r="AR52" i="43"/>
  <c r="AQ52" i="43"/>
  <c r="AN52" i="43"/>
  <c r="AM52" i="43"/>
  <c r="AJ52" i="43"/>
  <c r="AI52" i="43"/>
  <c r="AF52" i="43"/>
  <c r="AE52" i="43"/>
  <c r="W52" i="43"/>
  <c r="AA52" i="43" s="1"/>
  <c r="R52" i="43"/>
  <c r="M52" i="43"/>
  <c r="Q52" i="43" s="1"/>
  <c r="G52" i="43"/>
  <c r="H52" i="43" s="1"/>
  <c r="I52" i="43" s="1"/>
  <c r="F52" i="43"/>
  <c r="E52" i="43"/>
  <c r="BK52" i="43" s="1"/>
  <c r="D52" i="43"/>
  <c r="BJ52" i="43" s="1"/>
  <c r="C52" i="43"/>
  <c r="BI52" i="43" s="1"/>
  <c r="B52" i="43"/>
  <c r="BH52" i="43" s="1"/>
  <c r="BG48" i="43"/>
  <c r="BD48" i="43"/>
  <c r="AB48" i="43" s="1"/>
  <c r="BC48" i="43"/>
  <c r="AZ48" i="43"/>
  <c r="AY48" i="43"/>
  <c r="AV48" i="43"/>
  <c r="AU48" i="43"/>
  <c r="AR48" i="43"/>
  <c r="AQ48" i="43"/>
  <c r="AN48" i="43"/>
  <c r="AM48" i="43"/>
  <c r="AJ48" i="43"/>
  <c r="AI48" i="43"/>
  <c r="AF48" i="43"/>
  <c r="AE48" i="43"/>
  <c r="W48" i="43"/>
  <c r="AA48" i="43" s="1"/>
  <c r="R48" i="43"/>
  <c r="M48" i="43"/>
  <c r="Q48" i="43" s="1"/>
  <c r="G48" i="43"/>
  <c r="H48" i="43" s="1"/>
  <c r="I48" i="43" s="1"/>
  <c r="F48" i="43"/>
  <c r="E48" i="43"/>
  <c r="BK48" i="43" s="1"/>
  <c r="D48" i="43"/>
  <c r="BJ48" i="43" s="1"/>
  <c r="C48" i="43"/>
  <c r="BI48" i="43" s="1"/>
  <c r="B48" i="43"/>
  <c r="BH48" i="43" s="1"/>
  <c r="BG30" i="43"/>
  <c r="BD30" i="43"/>
  <c r="AB30" i="43" s="1"/>
  <c r="BC30" i="43"/>
  <c r="AZ30" i="43"/>
  <c r="AY30" i="43"/>
  <c r="AV30" i="43"/>
  <c r="AU30" i="43"/>
  <c r="AR30" i="43"/>
  <c r="AQ30" i="43"/>
  <c r="AN30" i="43"/>
  <c r="AM30" i="43"/>
  <c r="AJ30" i="43"/>
  <c r="AI30" i="43"/>
  <c r="AF30" i="43"/>
  <c r="AE30" i="43"/>
  <c r="W30" i="43"/>
  <c r="R30" i="43"/>
  <c r="V30" i="43" s="1"/>
  <c r="M30" i="43"/>
  <c r="G30" i="43"/>
  <c r="H30" i="43" s="1"/>
  <c r="I30" i="43" s="1"/>
  <c r="J30" i="43" s="1"/>
  <c r="F30" i="43"/>
  <c r="E30" i="43"/>
  <c r="BK30" i="43" s="1"/>
  <c r="D30" i="43"/>
  <c r="BJ30" i="43" s="1"/>
  <c r="C30" i="43"/>
  <c r="BI30" i="43" s="1"/>
  <c r="B30" i="43"/>
  <c r="BH30" i="43" s="1"/>
  <c r="BG51" i="43"/>
  <c r="BD51" i="43"/>
  <c r="AB51" i="43" s="1"/>
  <c r="BC51" i="43"/>
  <c r="AZ51" i="43"/>
  <c r="AY51" i="43"/>
  <c r="AV51" i="43"/>
  <c r="AU51" i="43"/>
  <c r="AR51" i="43"/>
  <c r="AQ51" i="43"/>
  <c r="AN51" i="43"/>
  <c r="AM51" i="43"/>
  <c r="AJ51" i="43"/>
  <c r="AI51" i="43"/>
  <c r="AF51" i="43"/>
  <c r="AE51" i="43"/>
  <c r="W51" i="43"/>
  <c r="R51" i="43"/>
  <c r="V51" i="43" s="1"/>
  <c r="M51" i="43"/>
  <c r="G51" i="43"/>
  <c r="H51" i="43" s="1"/>
  <c r="I51" i="43" s="1"/>
  <c r="J51" i="43" s="1"/>
  <c r="F51" i="43"/>
  <c r="E51" i="43"/>
  <c r="BK51" i="43" s="1"/>
  <c r="D51" i="43"/>
  <c r="BJ51" i="43" s="1"/>
  <c r="C51" i="43"/>
  <c r="BI51" i="43" s="1"/>
  <c r="B51" i="43"/>
  <c r="BH51" i="43" s="1"/>
  <c r="BG64" i="43"/>
  <c r="BD64" i="43"/>
  <c r="AB64" i="43" s="1"/>
  <c r="BC64" i="43"/>
  <c r="AZ64" i="43"/>
  <c r="AY64" i="43"/>
  <c r="AV64" i="43"/>
  <c r="AU64" i="43"/>
  <c r="AR64" i="43"/>
  <c r="AQ64" i="43"/>
  <c r="AN64" i="43"/>
  <c r="AM64" i="43"/>
  <c r="AJ64" i="43"/>
  <c r="AI64" i="43"/>
  <c r="AF64" i="43"/>
  <c r="AE64" i="43"/>
  <c r="W64" i="43"/>
  <c r="AA64" i="43" s="1"/>
  <c r="R64" i="43"/>
  <c r="V64" i="43" s="1"/>
  <c r="M64" i="43"/>
  <c r="Q64" i="43" s="1"/>
  <c r="G64" i="43"/>
  <c r="H64" i="43" s="1"/>
  <c r="I64" i="43" s="1"/>
  <c r="F64" i="43"/>
  <c r="E64" i="43"/>
  <c r="BK64" i="43" s="1"/>
  <c r="D64" i="43"/>
  <c r="BJ64" i="43" s="1"/>
  <c r="C64" i="43"/>
  <c r="BI64" i="43" s="1"/>
  <c r="B64" i="43"/>
  <c r="BH64" i="43" s="1"/>
  <c r="BG56" i="43"/>
  <c r="BD56" i="43"/>
  <c r="AB56" i="43" s="1"/>
  <c r="BC56" i="43"/>
  <c r="AZ56" i="43"/>
  <c r="AY56" i="43"/>
  <c r="AV56" i="43"/>
  <c r="AU56" i="43"/>
  <c r="AR56" i="43"/>
  <c r="AQ56" i="43"/>
  <c r="AN56" i="43"/>
  <c r="AM56" i="43"/>
  <c r="AJ56" i="43"/>
  <c r="AI56" i="43"/>
  <c r="AF56" i="43"/>
  <c r="AE56" i="43"/>
  <c r="W56" i="43"/>
  <c r="AA56" i="43" s="1"/>
  <c r="R56" i="43"/>
  <c r="V56" i="43" s="1"/>
  <c r="M56" i="43"/>
  <c r="Q56" i="43" s="1"/>
  <c r="G56" i="43"/>
  <c r="H56" i="43" s="1"/>
  <c r="I56" i="43" s="1"/>
  <c r="F56" i="43"/>
  <c r="E56" i="43"/>
  <c r="BK56" i="43" s="1"/>
  <c r="D56" i="43"/>
  <c r="BJ56" i="43" s="1"/>
  <c r="C56" i="43"/>
  <c r="BI56" i="43" s="1"/>
  <c r="B56" i="43"/>
  <c r="BH56" i="43" s="1"/>
  <c r="BG69" i="43"/>
  <c r="BD69" i="43"/>
  <c r="AB69" i="43" s="1"/>
  <c r="BC69" i="43"/>
  <c r="AZ69" i="43"/>
  <c r="AY69" i="43"/>
  <c r="AV69" i="43"/>
  <c r="AU69" i="43"/>
  <c r="AR69" i="43"/>
  <c r="AQ69" i="43"/>
  <c r="AN69" i="43"/>
  <c r="AM69" i="43"/>
  <c r="AJ69" i="43"/>
  <c r="AI69" i="43"/>
  <c r="AF69" i="43"/>
  <c r="AE69" i="43"/>
  <c r="W69" i="43"/>
  <c r="AA69" i="43" s="1"/>
  <c r="R69" i="43"/>
  <c r="V69" i="43" s="1"/>
  <c r="M69" i="43"/>
  <c r="G69" i="43"/>
  <c r="H69" i="43" s="1"/>
  <c r="I69" i="43" s="1"/>
  <c r="J69" i="43" s="1"/>
  <c r="F69" i="43"/>
  <c r="E69" i="43"/>
  <c r="BK69" i="43" s="1"/>
  <c r="D69" i="43"/>
  <c r="BJ69" i="43" s="1"/>
  <c r="C69" i="43"/>
  <c r="BI69" i="43" s="1"/>
  <c r="B69" i="43"/>
  <c r="BH69" i="43" s="1"/>
  <c r="BG49" i="43"/>
  <c r="BD49" i="43"/>
  <c r="AB49" i="43" s="1"/>
  <c r="BC49" i="43"/>
  <c r="AZ49" i="43"/>
  <c r="AY49" i="43"/>
  <c r="AV49" i="43"/>
  <c r="AU49" i="43"/>
  <c r="AR49" i="43"/>
  <c r="AQ49" i="43"/>
  <c r="AN49" i="43"/>
  <c r="AM49" i="43"/>
  <c r="AJ49" i="43"/>
  <c r="AI49" i="43"/>
  <c r="AF49" i="43"/>
  <c r="AE49" i="43"/>
  <c r="W49" i="43"/>
  <c r="AA49" i="43" s="1"/>
  <c r="R49" i="43"/>
  <c r="V49" i="43" s="1"/>
  <c r="M49" i="43"/>
  <c r="Q49" i="43" s="1"/>
  <c r="G49" i="43"/>
  <c r="H49" i="43" s="1"/>
  <c r="I49" i="43" s="1"/>
  <c r="F49" i="43"/>
  <c r="E49" i="43"/>
  <c r="BK49" i="43" s="1"/>
  <c r="D49" i="43"/>
  <c r="BJ49" i="43" s="1"/>
  <c r="C49" i="43"/>
  <c r="BI49" i="43" s="1"/>
  <c r="B49" i="43"/>
  <c r="BH49" i="43" s="1"/>
  <c r="BG27" i="43"/>
  <c r="BD27" i="43"/>
  <c r="AB27" i="43" s="1"/>
  <c r="BC27" i="43"/>
  <c r="AZ27" i="43"/>
  <c r="AY27" i="43"/>
  <c r="AV27" i="43"/>
  <c r="AU27" i="43"/>
  <c r="AR27" i="43"/>
  <c r="AQ27" i="43"/>
  <c r="AN27" i="43"/>
  <c r="AM27" i="43"/>
  <c r="AJ27" i="43"/>
  <c r="AI27" i="43"/>
  <c r="AF27" i="43"/>
  <c r="AE27" i="43"/>
  <c r="W27" i="43"/>
  <c r="AA27" i="43" s="1"/>
  <c r="R27" i="43"/>
  <c r="M27" i="43"/>
  <c r="Q27" i="43" s="1"/>
  <c r="G27" i="43"/>
  <c r="H27" i="43" s="1"/>
  <c r="I27" i="43" s="1"/>
  <c r="F27" i="43"/>
  <c r="E27" i="43"/>
  <c r="BK27" i="43" s="1"/>
  <c r="D27" i="43"/>
  <c r="BJ27" i="43" s="1"/>
  <c r="C27" i="43"/>
  <c r="BI27" i="43" s="1"/>
  <c r="B27" i="43"/>
  <c r="BH27" i="43" s="1"/>
  <c r="BG37" i="43"/>
  <c r="BD37" i="43"/>
  <c r="AB37" i="43" s="1"/>
  <c r="BC37" i="43"/>
  <c r="AZ37" i="43"/>
  <c r="AY37" i="43"/>
  <c r="AV37" i="43"/>
  <c r="AU37" i="43"/>
  <c r="AR37" i="43"/>
  <c r="AQ37" i="43"/>
  <c r="AN37" i="43"/>
  <c r="AM37" i="43"/>
  <c r="AJ37" i="43"/>
  <c r="AI37" i="43"/>
  <c r="AF37" i="43"/>
  <c r="AE37" i="43"/>
  <c r="W37" i="43"/>
  <c r="R37" i="43"/>
  <c r="V37" i="43" s="1"/>
  <c r="M37" i="43"/>
  <c r="Q37" i="43" s="1"/>
  <c r="G37" i="43"/>
  <c r="H37" i="43" s="1"/>
  <c r="I37" i="43" s="1"/>
  <c r="L37" i="43" s="1"/>
  <c r="F37" i="43"/>
  <c r="E37" i="43"/>
  <c r="BK37" i="43" s="1"/>
  <c r="D37" i="43"/>
  <c r="BJ37" i="43" s="1"/>
  <c r="C37" i="43"/>
  <c r="BI37" i="43" s="1"/>
  <c r="B37" i="43"/>
  <c r="BH37" i="43" s="1"/>
  <c r="BG92" i="43"/>
  <c r="BD92" i="43"/>
  <c r="AB92" i="43" s="1"/>
  <c r="BC92" i="43"/>
  <c r="AZ92" i="43"/>
  <c r="AY92" i="43"/>
  <c r="AV92" i="43"/>
  <c r="AU92" i="43"/>
  <c r="AR92" i="43"/>
  <c r="AQ92" i="43"/>
  <c r="AN92" i="43"/>
  <c r="AM92" i="43"/>
  <c r="AJ92" i="43"/>
  <c r="AI92" i="43"/>
  <c r="AF92" i="43"/>
  <c r="AE92" i="43"/>
  <c r="W92" i="43"/>
  <c r="AA92" i="43" s="1"/>
  <c r="R92" i="43"/>
  <c r="V92" i="43" s="1"/>
  <c r="M92" i="43"/>
  <c r="Q92" i="43" s="1"/>
  <c r="G92" i="43"/>
  <c r="H92" i="43" s="1"/>
  <c r="I92" i="43" s="1"/>
  <c r="F92" i="43"/>
  <c r="E92" i="43"/>
  <c r="BK92" i="43" s="1"/>
  <c r="D92" i="43"/>
  <c r="BJ92" i="43" s="1"/>
  <c r="C92" i="43"/>
  <c r="BI92" i="43" s="1"/>
  <c r="B92" i="43"/>
  <c r="BH92" i="43" s="1"/>
  <c r="BG60" i="43"/>
  <c r="BD60" i="43"/>
  <c r="AB60" i="43" s="1"/>
  <c r="BC60" i="43"/>
  <c r="AZ60" i="43"/>
  <c r="AY60" i="43"/>
  <c r="AV60" i="43"/>
  <c r="AU60" i="43"/>
  <c r="AR60" i="43"/>
  <c r="AQ60" i="43"/>
  <c r="AN60" i="43"/>
  <c r="AM60" i="43"/>
  <c r="AJ60" i="43"/>
  <c r="AI60" i="43"/>
  <c r="AF60" i="43"/>
  <c r="AE60" i="43"/>
  <c r="W60" i="43"/>
  <c r="AA60" i="43" s="1"/>
  <c r="R60" i="43"/>
  <c r="V60" i="43" s="1"/>
  <c r="M60" i="43"/>
  <c r="G60" i="43"/>
  <c r="H60" i="43" s="1"/>
  <c r="I60" i="43" s="1"/>
  <c r="F60" i="43"/>
  <c r="E60" i="43"/>
  <c r="BK60" i="43" s="1"/>
  <c r="D60" i="43"/>
  <c r="BJ60" i="43" s="1"/>
  <c r="C60" i="43"/>
  <c r="BI60" i="43" s="1"/>
  <c r="B60" i="43"/>
  <c r="BH60" i="43" s="1"/>
  <c r="BG68" i="43"/>
  <c r="BD68" i="43"/>
  <c r="AB68" i="43" s="1"/>
  <c r="BC68" i="43"/>
  <c r="AZ68" i="43"/>
  <c r="AY68" i="43"/>
  <c r="AV68" i="43"/>
  <c r="AU68" i="43"/>
  <c r="AR68" i="43"/>
  <c r="AQ68" i="43"/>
  <c r="AN68" i="43"/>
  <c r="AM68" i="43"/>
  <c r="AJ68" i="43"/>
  <c r="AI68" i="43"/>
  <c r="AF68" i="43"/>
  <c r="AE68" i="43"/>
  <c r="W68" i="43"/>
  <c r="AA68" i="43" s="1"/>
  <c r="R68" i="43"/>
  <c r="V68" i="43" s="1"/>
  <c r="M68" i="43"/>
  <c r="Q68" i="43" s="1"/>
  <c r="G68" i="43"/>
  <c r="H68" i="43" s="1"/>
  <c r="I68" i="43" s="1"/>
  <c r="F68" i="43"/>
  <c r="E68" i="43"/>
  <c r="BK68" i="43" s="1"/>
  <c r="D68" i="43"/>
  <c r="BJ68" i="43" s="1"/>
  <c r="C68" i="43"/>
  <c r="BI68" i="43" s="1"/>
  <c r="B68" i="43"/>
  <c r="BH68" i="43" s="1"/>
  <c r="BG70" i="43"/>
  <c r="BD70" i="43"/>
  <c r="AB70" i="43" s="1"/>
  <c r="BC70" i="43"/>
  <c r="AZ70" i="43"/>
  <c r="AY70" i="43"/>
  <c r="AV70" i="43"/>
  <c r="AU70" i="43"/>
  <c r="AR70" i="43"/>
  <c r="AQ70" i="43"/>
  <c r="AN70" i="43"/>
  <c r="AM70" i="43"/>
  <c r="AJ70" i="43"/>
  <c r="AI70" i="43"/>
  <c r="AF70" i="43"/>
  <c r="AE70" i="43"/>
  <c r="W70" i="43"/>
  <c r="AA70" i="43" s="1"/>
  <c r="R70" i="43"/>
  <c r="M70" i="43"/>
  <c r="G70" i="43"/>
  <c r="H70" i="43" s="1"/>
  <c r="I70" i="43" s="1"/>
  <c r="L70" i="43" s="1"/>
  <c r="F70" i="43"/>
  <c r="E70" i="43"/>
  <c r="BK70" i="43" s="1"/>
  <c r="D70" i="43"/>
  <c r="BJ70" i="43" s="1"/>
  <c r="C70" i="43"/>
  <c r="BI70" i="43" s="1"/>
  <c r="B70" i="43"/>
  <c r="BH70" i="43" s="1"/>
  <c r="BG46" i="43"/>
  <c r="BD46" i="43"/>
  <c r="AB46" i="43" s="1"/>
  <c r="BC46" i="43"/>
  <c r="AZ46" i="43"/>
  <c r="AY46" i="43"/>
  <c r="AV46" i="43"/>
  <c r="AU46" i="43"/>
  <c r="AR46" i="43"/>
  <c r="AQ46" i="43"/>
  <c r="AN46" i="43"/>
  <c r="AM46" i="43"/>
  <c r="AJ46" i="43"/>
  <c r="AI46" i="43"/>
  <c r="AF46" i="43"/>
  <c r="AE46" i="43"/>
  <c r="W46" i="43"/>
  <c r="AA46" i="43" s="1"/>
  <c r="R46" i="43"/>
  <c r="V46" i="43" s="1"/>
  <c r="M46" i="43"/>
  <c r="G46" i="43"/>
  <c r="H46" i="43" s="1"/>
  <c r="I46" i="43" s="1"/>
  <c r="F46" i="43"/>
  <c r="E46" i="43"/>
  <c r="BK46" i="43" s="1"/>
  <c r="D46" i="43"/>
  <c r="BJ46" i="43" s="1"/>
  <c r="C46" i="43"/>
  <c r="BI46" i="43" s="1"/>
  <c r="B46" i="43"/>
  <c r="BH46" i="43" s="1"/>
  <c r="BG47" i="43"/>
  <c r="BD47" i="43"/>
  <c r="AB47" i="43" s="1"/>
  <c r="BC47" i="43"/>
  <c r="AZ47" i="43"/>
  <c r="AY47" i="43"/>
  <c r="AV47" i="43"/>
  <c r="AU47" i="43"/>
  <c r="AR47" i="43"/>
  <c r="AQ47" i="43"/>
  <c r="AN47" i="43"/>
  <c r="AM47" i="43"/>
  <c r="AJ47" i="43"/>
  <c r="AI47" i="43"/>
  <c r="AF47" i="43"/>
  <c r="AE47" i="43"/>
  <c r="W47" i="43"/>
  <c r="R47" i="43"/>
  <c r="V47" i="43" s="1"/>
  <c r="M47" i="43"/>
  <c r="G47" i="43"/>
  <c r="H47" i="43" s="1"/>
  <c r="I47" i="43" s="1"/>
  <c r="L47" i="43" s="1"/>
  <c r="F47" i="43"/>
  <c r="E47" i="43"/>
  <c r="BK47" i="43" s="1"/>
  <c r="D47" i="43"/>
  <c r="BJ47" i="43" s="1"/>
  <c r="C47" i="43"/>
  <c r="BI47" i="43" s="1"/>
  <c r="B47" i="43"/>
  <c r="BH47" i="43" s="1"/>
  <c r="BG45" i="43"/>
  <c r="BD45" i="43"/>
  <c r="AB45" i="43" s="1"/>
  <c r="BC45" i="43"/>
  <c r="AZ45" i="43"/>
  <c r="AY45" i="43"/>
  <c r="AV45" i="43"/>
  <c r="AU45" i="43"/>
  <c r="AR45" i="43"/>
  <c r="AQ45" i="43"/>
  <c r="AN45" i="43"/>
  <c r="AM45" i="43"/>
  <c r="AJ45" i="43"/>
  <c r="AI45" i="43"/>
  <c r="AF45" i="43"/>
  <c r="AE45" i="43"/>
  <c r="W45" i="43"/>
  <c r="AA45" i="43" s="1"/>
  <c r="R45" i="43"/>
  <c r="V45" i="43" s="1"/>
  <c r="M45" i="43"/>
  <c r="G45" i="43"/>
  <c r="H45" i="43" s="1"/>
  <c r="I45" i="43" s="1"/>
  <c r="F45" i="43"/>
  <c r="E45" i="43"/>
  <c r="BK45" i="43" s="1"/>
  <c r="D45" i="43"/>
  <c r="BJ45" i="43" s="1"/>
  <c r="C45" i="43"/>
  <c r="BI45" i="43" s="1"/>
  <c r="B45" i="43"/>
  <c r="BH45" i="43" s="1"/>
  <c r="BG36" i="43"/>
  <c r="BD36" i="43"/>
  <c r="AB36" i="43" s="1"/>
  <c r="BC36" i="43"/>
  <c r="AZ36" i="43"/>
  <c r="AY36" i="43"/>
  <c r="AV36" i="43"/>
  <c r="AU36" i="43"/>
  <c r="AR36" i="43"/>
  <c r="AQ36" i="43"/>
  <c r="AN36" i="43"/>
  <c r="AM36" i="43"/>
  <c r="AJ36" i="43"/>
  <c r="AI36" i="43"/>
  <c r="AF36" i="43"/>
  <c r="AE36" i="43"/>
  <c r="W36" i="43"/>
  <c r="AA36" i="43" s="1"/>
  <c r="R36" i="43"/>
  <c r="V36" i="43" s="1"/>
  <c r="M36" i="43"/>
  <c r="Q36" i="43" s="1"/>
  <c r="G36" i="43"/>
  <c r="H36" i="43" s="1"/>
  <c r="I36" i="43" s="1"/>
  <c r="F36" i="43"/>
  <c r="E36" i="43"/>
  <c r="BK36" i="43" s="1"/>
  <c r="D36" i="43"/>
  <c r="BJ36" i="43" s="1"/>
  <c r="C36" i="43"/>
  <c r="BI36" i="43" s="1"/>
  <c r="B36" i="43"/>
  <c r="BH36" i="43" s="1"/>
  <c r="W20" i="43"/>
  <c r="R20" i="43"/>
  <c r="M20" i="43"/>
  <c r="BG51" i="42"/>
  <c r="BD51" i="42"/>
  <c r="BC51" i="42"/>
  <c r="AZ51" i="42"/>
  <c r="AY51" i="42"/>
  <c r="AV51" i="42"/>
  <c r="AU51" i="42"/>
  <c r="AR51" i="42"/>
  <c r="AQ51" i="42"/>
  <c r="AN51" i="42"/>
  <c r="AM51" i="42"/>
  <c r="AJ51" i="42"/>
  <c r="AI51" i="42"/>
  <c r="AF51" i="42"/>
  <c r="AE51" i="42"/>
  <c r="W51" i="42"/>
  <c r="AA51" i="42" s="1"/>
  <c r="R51" i="42"/>
  <c r="M51" i="42"/>
  <c r="G51" i="42"/>
  <c r="H51" i="42" s="1"/>
  <c r="I51" i="42" s="1"/>
  <c r="J51" i="42" s="1"/>
  <c r="F51" i="42"/>
  <c r="E51" i="42"/>
  <c r="BK51" i="42" s="1"/>
  <c r="D51" i="42"/>
  <c r="BJ51" i="42" s="1"/>
  <c r="C51" i="42"/>
  <c r="BI51" i="42" s="1"/>
  <c r="B51" i="42"/>
  <c r="BH51" i="42" s="1"/>
  <c r="BG48" i="42"/>
  <c r="BD48" i="42"/>
  <c r="AB48" i="42" s="1"/>
  <c r="BC48" i="42"/>
  <c r="AZ48" i="42"/>
  <c r="AY48" i="42"/>
  <c r="AV48" i="42"/>
  <c r="AU48" i="42"/>
  <c r="AR48" i="42"/>
  <c r="AQ48" i="42"/>
  <c r="AN48" i="42"/>
  <c r="AM48" i="42"/>
  <c r="AJ48" i="42"/>
  <c r="AI48" i="42"/>
  <c r="AF48" i="42"/>
  <c r="AE48" i="42"/>
  <c r="W48" i="42"/>
  <c r="R48" i="42"/>
  <c r="M48" i="42"/>
  <c r="Q48" i="42" s="1"/>
  <c r="G48" i="42"/>
  <c r="H48" i="42" s="1"/>
  <c r="I48" i="42" s="1"/>
  <c r="F48" i="42"/>
  <c r="E48" i="42"/>
  <c r="BK48" i="42" s="1"/>
  <c r="D48" i="42"/>
  <c r="BJ48" i="42" s="1"/>
  <c r="C48" i="42"/>
  <c r="BI48" i="42" s="1"/>
  <c r="B48" i="42"/>
  <c r="BH48" i="42" s="1"/>
  <c r="BG61" i="42"/>
  <c r="BD61" i="42"/>
  <c r="BC61" i="42"/>
  <c r="AZ61" i="42"/>
  <c r="AY61" i="42"/>
  <c r="AV61" i="42"/>
  <c r="AU61" i="42"/>
  <c r="AR61" i="42"/>
  <c r="AQ61" i="42"/>
  <c r="AN61" i="42"/>
  <c r="AM61" i="42"/>
  <c r="AJ61" i="42"/>
  <c r="AI61" i="42"/>
  <c r="AF61" i="42"/>
  <c r="AE61" i="42"/>
  <c r="W61" i="42"/>
  <c r="AA61" i="42" s="1"/>
  <c r="R61" i="42"/>
  <c r="M61" i="42"/>
  <c r="G61" i="42"/>
  <c r="H61" i="42" s="1"/>
  <c r="I61" i="42" s="1"/>
  <c r="F61" i="42"/>
  <c r="E61" i="42"/>
  <c r="BK61" i="42" s="1"/>
  <c r="D61" i="42"/>
  <c r="BJ61" i="42" s="1"/>
  <c r="C61" i="42"/>
  <c r="BI61" i="42" s="1"/>
  <c r="B61" i="42"/>
  <c r="BH61" i="42" s="1"/>
  <c r="BG56" i="42"/>
  <c r="BD56" i="42"/>
  <c r="AB56" i="42" s="1"/>
  <c r="BC56" i="42"/>
  <c r="AZ56" i="42"/>
  <c r="AY56" i="42"/>
  <c r="AV56" i="42"/>
  <c r="AU56" i="42"/>
  <c r="AR56" i="42"/>
  <c r="AQ56" i="42"/>
  <c r="AN56" i="42"/>
  <c r="AM56" i="42"/>
  <c r="AJ56" i="42"/>
  <c r="AI56" i="42"/>
  <c r="AF56" i="42"/>
  <c r="AE56" i="42"/>
  <c r="W56" i="42"/>
  <c r="AA56" i="42" s="1"/>
  <c r="R56" i="42"/>
  <c r="V56" i="42" s="1"/>
  <c r="M56" i="42"/>
  <c r="G56" i="42"/>
  <c r="H56" i="42" s="1"/>
  <c r="I56" i="42" s="1"/>
  <c r="L56" i="42" s="1"/>
  <c r="F56" i="42"/>
  <c r="E56" i="42"/>
  <c r="BK56" i="42" s="1"/>
  <c r="D56" i="42"/>
  <c r="BJ56" i="42" s="1"/>
  <c r="C56" i="42"/>
  <c r="BI56" i="42" s="1"/>
  <c r="B56" i="42"/>
  <c r="BH56" i="42" s="1"/>
  <c r="BG35" i="42"/>
  <c r="BD35" i="42"/>
  <c r="AB35" i="42" s="1"/>
  <c r="BC35" i="42"/>
  <c r="AZ35" i="42"/>
  <c r="AY35" i="42"/>
  <c r="AV35" i="42"/>
  <c r="AU35" i="42"/>
  <c r="AR35" i="42"/>
  <c r="AQ35" i="42"/>
  <c r="AN35" i="42"/>
  <c r="AM35" i="42"/>
  <c r="AJ35" i="42"/>
  <c r="AI35" i="42"/>
  <c r="AF35" i="42"/>
  <c r="AE35" i="42"/>
  <c r="W35" i="42"/>
  <c r="AA35" i="42" s="1"/>
  <c r="R35" i="42"/>
  <c r="M35" i="42"/>
  <c r="G35" i="42"/>
  <c r="H35" i="42" s="1"/>
  <c r="I35" i="42" s="1"/>
  <c r="F35" i="42"/>
  <c r="E35" i="42"/>
  <c r="BK35" i="42" s="1"/>
  <c r="D35" i="42"/>
  <c r="BJ35" i="42" s="1"/>
  <c r="C35" i="42"/>
  <c r="BI35" i="42" s="1"/>
  <c r="B35" i="42"/>
  <c r="BH35" i="42" s="1"/>
  <c r="BG24" i="42"/>
  <c r="BD24" i="42"/>
  <c r="AB24" i="42" s="1"/>
  <c r="BC24" i="42"/>
  <c r="AZ24" i="42"/>
  <c r="AY24" i="42"/>
  <c r="AV24" i="42"/>
  <c r="AU24" i="42"/>
  <c r="AR24" i="42"/>
  <c r="AQ24" i="42"/>
  <c r="AN24" i="42"/>
  <c r="AM24" i="42"/>
  <c r="AJ24" i="42"/>
  <c r="AI24" i="42"/>
  <c r="AF24" i="42"/>
  <c r="AE24" i="42"/>
  <c r="W24" i="42"/>
  <c r="R24" i="42"/>
  <c r="M24" i="42"/>
  <c r="G24" i="42"/>
  <c r="H24" i="42" s="1"/>
  <c r="I24" i="42" s="1"/>
  <c r="F24" i="42"/>
  <c r="E24" i="42"/>
  <c r="BK24" i="42" s="1"/>
  <c r="D24" i="42"/>
  <c r="BJ24" i="42" s="1"/>
  <c r="C24" i="42"/>
  <c r="BI24" i="42" s="1"/>
  <c r="B24" i="42"/>
  <c r="BH24" i="42" s="1"/>
  <c r="BG58" i="42"/>
  <c r="BD58" i="42"/>
  <c r="AB58" i="42" s="1"/>
  <c r="BC58" i="42"/>
  <c r="AZ58" i="42"/>
  <c r="AY58" i="42"/>
  <c r="AV58" i="42"/>
  <c r="AU58" i="42"/>
  <c r="AR58" i="42"/>
  <c r="AQ58" i="42"/>
  <c r="AN58" i="42"/>
  <c r="AM58" i="42"/>
  <c r="AJ58" i="42"/>
  <c r="AI58" i="42"/>
  <c r="AF58" i="42"/>
  <c r="AE58" i="42"/>
  <c r="W58" i="42"/>
  <c r="R58" i="42"/>
  <c r="M58" i="42"/>
  <c r="Q58" i="42" s="1"/>
  <c r="G58" i="42"/>
  <c r="H58" i="42" s="1"/>
  <c r="I58" i="42" s="1"/>
  <c r="F58" i="42"/>
  <c r="E58" i="42"/>
  <c r="BK58" i="42" s="1"/>
  <c r="D58" i="42"/>
  <c r="BJ58" i="42" s="1"/>
  <c r="C58" i="42"/>
  <c r="BI58" i="42" s="1"/>
  <c r="B58" i="42"/>
  <c r="BH58" i="42" s="1"/>
  <c r="BG55" i="42"/>
  <c r="BD55" i="42"/>
  <c r="AB55" i="42" s="1"/>
  <c r="BC55" i="42"/>
  <c r="AZ55" i="42"/>
  <c r="AY55" i="42"/>
  <c r="AV55" i="42"/>
  <c r="AU55" i="42"/>
  <c r="AR55" i="42"/>
  <c r="AQ55" i="42"/>
  <c r="AN55" i="42"/>
  <c r="AM55" i="42"/>
  <c r="AJ55" i="42"/>
  <c r="AI55" i="42"/>
  <c r="AF55" i="42"/>
  <c r="AE55" i="42"/>
  <c r="W55" i="42"/>
  <c r="AA55" i="42" s="1"/>
  <c r="R55" i="42"/>
  <c r="M55" i="42"/>
  <c r="G55" i="42"/>
  <c r="H55" i="42" s="1"/>
  <c r="I55" i="42" s="1"/>
  <c r="F55" i="42"/>
  <c r="E55" i="42"/>
  <c r="BK55" i="42" s="1"/>
  <c r="D55" i="42"/>
  <c r="BJ55" i="42" s="1"/>
  <c r="C55" i="42"/>
  <c r="BI55" i="42" s="1"/>
  <c r="B55" i="42"/>
  <c r="BH55" i="42" s="1"/>
  <c r="BG32" i="42"/>
  <c r="BD32" i="42"/>
  <c r="AB32" i="42" s="1"/>
  <c r="BC32" i="42"/>
  <c r="AZ32" i="42"/>
  <c r="AY32" i="42"/>
  <c r="AV32" i="42"/>
  <c r="AU32" i="42"/>
  <c r="AR32" i="42"/>
  <c r="AQ32" i="42"/>
  <c r="AN32" i="42"/>
  <c r="AM32" i="42"/>
  <c r="AJ32" i="42"/>
  <c r="AI32" i="42"/>
  <c r="AK32" i="42" s="1"/>
  <c r="BN32" i="42" s="1"/>
  <c r="AF32" i="42"/>
  <c r="AE32" i="42"/>
  <c r="W32" i="42"/>
  <c r="AA32" i="42" s="1"/>
  <c r="R32" i="42"/>
  <c r="M32" i="42"/>
  <c r="Q32" i="42" s="1"/>
  <c r="G32" i="42"/>
  <c r="H32" i="42" s="1"/>
  <c r="I32" i="42" s="1"/>
  <c r="J32" i="42" s="1"/>
  <c r="F32" i="42"/>
  <c r="E32" i="42"/>
  <c r="BK32" i="42" s="1"/>
  <c r="D32" i="42"/>
  <c r="BJ32" i="42" s="1"/>
  <c r="C32" i="42"/>
  <c r="BI32" i="42" s="1"/>
  <c r="B32" i="42"/>
  <c r="BH32" i="42" s="1"/>
  <c r="BG45" i="42"/>
  <c r="BD45" i="42"/>
  <c r="AB45" i="42" s="1"/>
  <c r="BC45" i="42"/>
  <c r="AZ45" i="42"/>
  <c r="AY45" i="42"/>
  <c r="BA45" i="42" s="1"/>
  <c r="BR45" i="42" s="1"/>
  <c r="AV45" i="42"/>
  <c r="AU45" i="42"/>
  <c r="AR45" i="42"/>
  <c r="AQ45" i="42"/>
  <c r="AN45" i="42"/>
  <c r="AM45" i="42"/>
  <c r="AJ45" i="42"/>
  <c r="AI45" i="42"/>
  <c r="AK45" i="42" s="1"/>
  <c r="BN45" i="42" s="1"/>
  <c r="AF45" i="42"/>
  <c r="AE45" i="42"/>
  <c r="W45" i="42"/>
  <c r="R45" i="42"/>
  <c r="M45" i="42"/>
  <c r="Q45" i="42" s="1"/>
  <c r="G45" i="42"/>
  <c r="H45" i="42" s="1"/>
  <c r="I45" i="42" s="1"/>
  <c r="L45" i="42" s="1"/>
  <c r="F45" i="42"/>
  <c r="E45" i="42"/>
  <c r="BK45" i="42" s="1"/>
  <c r="D45" i="42"/>
  <c r="BJ45" i="42" s="1"/>
  <c r="C45" i="42"/>
  <c r="BI45" i="42" s="1"/>
  <c r="B45" i="42"/>
  <c r="BH45" i="42" s="1"/>
  <c r="BG44" i="42"/>
  <c r="BD44" i="42"/>
  <c r="AB44" i="42" s="1"/>
  <c r="BC44" i="42"/>
  <c r="AZ44" i="42"/>
  <c r="AY44" i="42"/>
  <c r="BA44" i="42" s="1"/>
  <c r="BR44" i="42" s="1"/>
  <c r="AV44" i="42"/>
  <c r="AU44" i="42"/>
  <c r="AR44" i="42"/>
  <c r="AQ44" i="42"/>
  <c r="AN44" i="42"/>
  <c r="AM44" i="42"/>
  <c r="AJ44" i="42"/>
  <c r="AI44" i="42"/>
  <c r="AF44" i="42"/>
  <c r="AE44" i="42"/>
  <c r="W44" i="42"/>
  <c r="AA44" i="42" s="1"/>
  <c r="R44" i="42"/>
  <c r="V44" i="42" s="1"/>
  <c r="M44" i="42"/>
  <c r="G44" i="42"/>
  <c r="H44" i="42" s="1"/>
  <c r="I44" i="42" s="1"/>
  <c r="L44" i="42" s="1"/>
  <c r="F44" i="42"/>
  <c r="E44" i="42"/>
  <c r="BK44" i="42" s="1"/>
  <c r="D44" i="42"/>
  <c r="BJ44" i="42" s="1"/>
  <c r="C44" i="42"/>
  <c r="BI44" i="42" s="1"/>
  <c r="B44" i="42"/>
  <c r="BH44" i="42" s="1"/>
  <c r="BG60" i="42"/>
  <c r="BD60" i="42"/>
  <c r="AB60" i="42" s="1"/>
  <c r="BC60" i="42"/>
  <c r="AZ60" i="42"/>
  <c r="AY60" i="42"/>
  <c r="BA60" i="42" s="1"/>
  <c r="BR60" i="42" s="1"/>
  <c r="AV60" i="42"/>
  <c r="AU60" i="42"/>
  <c r="AR60" i="42"/>
  <c r="AQ60" i="42"/>
  <c r="AN60" i="42"/>
  <c r="AM60" i="42"/>
  <c r="AJ60" i="42"/>
  <c r="AI60" i="42"/>
  <c r="AF60" i="42"/>
  <c r="AE60" i="42"/>
  <c r="W60" i="42"/>
  <c r="AA60" i="42" s="1"/>
  <c r="R60" i="42"/>
  <c r="M60" i="42"/>
  <c r="G60" i="42"/>
  <c r="H60" i="42" s="1"/>
  <c r="I60" i="42" s="1"/>
  <c r="F60" i="42"/>
  <c r="E60" i="42"/>
  <c r="BK60" i="42" s="1"/>
  <c r="D60" i="42"/>
  <c r="BJ60" i="42" s="1"/>
  <c r="C60" i="42"/>
  <c r="BI60" i="42" s="1"/>
  <c r="B60" i="42"/>
  <c r="BH60" i="42" s="1"/>
  <c r="BG29" i="42"/>
  <c r="BD29" i="42"/>
  <c r="AB29" i="42" s="1"/>
  <c r="BC29" i="42"/>
  <c r="AZ29" i="42"/>
  <c r="AY29" i="42"/>
  <c r="BA29" i="42" s="1"/>
  <c r="BR29" i="42" s="1"/>
  <c r="AV29" i="42"/>
  <c r="AU29" i="42"/>
  <c r="AR29" i="42"/>
  <c r="AS29" i="42" s="1"/>
  <c r="BP29" i="42" s="1"/>
  <c r="AQ29" i="42"/>
  <c r="AN29" i="42"/>
  <c r="AM29" i="42"/>
  <c r="AJ29" i="42"/>
  <c r="AI29" i="42"/>
  <c r="AK29" i="42" s="1"/>
  <c r="BN29" i="42" s="1"/>
  <c r="AF29" i="42"/>
  <c r="AE29" i="42"/>
  <c r="W29" i="42"/>
  <c r="X29" i="42" s="1"/>
  <c r="R29" i="42"/>
  <c r="M29" i="42"/>
  <c r="Q29" i="42" s="1"/>
  <c r="T29" i="42" s="1"/>
  <c r="G29" i="42"/>
  <c r="H29" i="42" s="1"/>
  <c r="I29" i="42" s="1"/>
  <c r="L29" i="42" s="1"/>
  <c r="F29" i="42"/>
  <c r="E29" i="42"/>
  <c r="BK29" i="42" s="1"/>
  <c r="D29" i="42"/>
  <c r="BJ29" i="42" s="1"/>
  <c r="C29" i="42"/>
  <c r="BI29" i="42" s="1"/>
  <c r="B29" i="42"/>
  <c r="BH29" i="42" s="1"/>
  <c r="BG30" i="42"/>
  <c r="BD30" i="42"/>
  <c r="AB30" i="42" s="1"/>
  <c r="BC30" i="42"/>
  <c r="AZ30" i="42"/>
  <c r="AY30" i="42"/>
  <c r="AV30" i="42"/>
  <c r="AU30" i="42"/>
  <c r="AR30" i="42"/>
  <c r="AS30" i="42" s="1"/>
  <c r="BP30" i="42" s="1"/>
  <c r="AQ30" i="42"/>
  <c r="AN30" i="42"/>
  <c r="AM30" i="42"/>
  <c r="AJ30" i="42"/>
  <c r="AI30" i="42"/>
  <c r="AF30" i="42"/>
  <c r="AE30" i="42"/>
  <c r="W30" i="42"/>
  <c r="X30" i="42" s="1"/>
  <c r="R30" i="42"/>
  <c r="M30" i="42"/>
  <c r="G30" i="42"/>
  <c r="H30" i="42" s="1"/>
  <c r="I30" i="42" s="1"/>
  <c r="F30" i="42"/>
  <c r="E30" i="42"/>
  <c r="BK30" i="42" s="1"/>
  <c r="D30" i="42"/>
  <c r="BJ30" i="42" s="1"/>
  <c r="C30" i="42"/>
  <c r="BI30" i="42" s="1"/>
  <c r="B30" i="42"/>
  <c r="BH30" i="42" s="1"/>
  <c r="BG26" i="42"/>
  <c r="BD26" i="42"/>
  <c r="AB26" i="42" s="1"/>
  <c r="BC26" i="42"/>
  <c r="AZ26" i="42"/>
  <c r="AY26" i="42"/>
  <c r="AV26" i="42"/>
  <c r="AU26" i="42"/>
  <c r="AR26" i="42"/>
  <c r="AQ26" i="42"/>
  <c r="AN26" i="42"/>
  <c r="AM26" i="42"/>
  <c r="AJ26" i="42"/>
  <c r="AI26" i="42"/>
  <c r="AF26" i="42"/>
  <c r="AE26" i="42"/>
  <c r="W26" i="42"/>
  <c r="R26" i="42"/>
  <c r="M26" i="42"/>
  <c r="S26" i="42" s="1"/>
  <c r="G26" i="42"/>
  <c r="H26" i="42" s="1"/>
  <c r="I26" i="42" s="1"/>
  <c r="F26" i="42"/>
  <c r="E26" i="42"/>
  <c r="BK26" i="42" s="1"/>
  <c r="D26" i="42"/>
  <c r="BJ26" i="42" s="1"/>
  <c r="C26" i="42"/>
  <c r="BI26" i="42" s="1"/>
  <c r="B26" i="42"/>
  <c r="BH26" i="42" s="1"/>
  <c r="BG41" i="42"/>
  <c r="BD41" i="42"/>
  <c r="AB41" i="42" s="1"/>
  <c r="BC41" i="42"/>
  <c r="AZ41" i="42"/>
  <c r="AY41" i="42"/>
  <c r="AV41" i="42"/>
  <c r="AU41" i="42"/>
  <c r="AR41" i="42"/>
  <c r="AQ41" i="42"/>
  <c r="AN41" i="42"/>
  <c r="AM41" i="42"/>
  <c r="AJ41" i="42"/>
  <c r="AI41" i="42"/>
  <c r="AF41" i="42"/>
  <c r="AE41" i="42"/>
  <c r="W41" i="42"/>
  <c r="AA41" i="42" s="1"/>
  <c r="R41" i="42"/>
  <c r="M41" i="42"/>
  <c r="G41" i="42"/>
  <c r="H41" i="42" s="1"/>
  <c r="I41" i="42" s="1"/>
  <c r="J41" i="42" s="1"/>
  <c r="F41" i="42"/>
  <c r="E41" i="42"/>
  <c r="BK41" i="42" s="1"/>
  <c r="D41" i="42"/>
  <c r="BJ41" i="42" s="1"/>
  <c r="C41" i="42"/>
  <c r="BI41" i="42" s="1"/>
  <c r="B41" i="42"/>
  <c r="BH41" i="42" s="1"/>
  <c r="BG57" i="42"/>
  <c r="BD57" i="42"/>
  <c r="AB57" i="42" s="1"/>
  <c r="BC57" i="42"/>
  <c r="AZ57" i="42"/>
  <c r="AY57" i="42"/>
  <c r="AV57" i="42"/>
  <c r="AU57" i="42"/>
  <c r="AR57" i="42"/>
  <c r="AQ57" i="42"/>
  <c r="AN57" i="42"/>
  <c r="AM57" i="42"/>
  <c r="AJ57" i="42"/>
  <c r="AI57" i="42"/>
  <c r="AF57" i="42"/>
  <c r="AE57" i="42"/>
  <c r="W57" i="42"/>
  <c r="AA57" i="42" s="1"/>
  <c r="R57" i="42"/>
  <c r="M57" i="42"/>
  <c r="Q57" i="42" s="1"/>
  <c r="G57" i="42"/>
  <c r="H57" i="42" s="1"/>
  <c r="I57" i="42" s="1"/>
  <c r="F57" i="42"/>
  <c r="E57" i="42"/>
  <c r="BK57" i="42" s="1"/>
  <c r="D57" i="42"/>
  <c r="BJ57" i="42" s="1"/>
  <c r="C57" i="42"/>
  <c r="BI57" i="42" s="1"/>
  <c r="B57" i="42"/>
  <c r="BH57" i="42" s="1"/>
  <c r="BG42" i="42"/>
  <c r="BD42" i="42"/>
  <c r="AB42" i="42" s="1"/>
  <c r="BC42" i="42"/>
  <c r="AZ42" i="42"/>
  <c r="AY42" i="42"/>
  <c r="AV42" i="42"/>
  <c r="AU42" i="42"/>
  <c r="AR42" i="42"/>
  <c r="AQ42" i="42"/>
  <c r="AN42" i="42"/>
  <c r="AM42" i="42"/>
  <c r="AJ42" i="42"/>
  <c r="AI42" i="42"/>
  <c r="AF42" i="42"/>
  <c r="AE42" i="42"/>
  <c r="W42" i="42"/>
  <c r="R42" i="42"/>
  <c r="M42" i="42"/>
  <c r="Q42" i="42" s="1"/>
  <c r="T42" i="42" s="1"/>
  <c r="G42" i="42"/>
  <c r="H42" i="42" s="1"/>
  <c r="I42" i="42" s="1"/>
  <c r="F42" i="42"/>
  <c r="E42" i="42"/>
  <c r="BK42" i="42" s="1"/>
  <c r="D42" i="42"/>
  <c r="BJ42" i="42" s="1"/>
  <c r="C42" i="42"/>
  <c r="BI42" i="42" s="1"/>
  <c r="B42" i="42"/>
  <c r="BH42" i="42" s="1"/>
  <c r="BG23" i="42"/>
  <c r="BD23" i="42"/>
  <c r="AB23" i="42" s="1"/>
  <c r="BC23" i="42"/>
  <c r="AZ23" i="42"/>
  <c r="AY23" i="42"/>
  <c r="AV23" i="42"/>
  <c r="AU23" i="42"/>
  <c r="AR23" i="42"/>
  <c r="AS23" i="42" s="1"/>
  <c r="BP23" i="42" s="1"/>
  <c r="AQ23" i="42"/>
  <c r="AN23" i="42"/>
  <c r="AM23" i="42"/>
  <c r="AJ23" i="42"/>
  <c r="AI23" i="42"/>
  <c r="AF23" i="42"/>
  <c r="AE23" i="42"/>
  <c r="W23" i="42"/>
  <c r="AA23" i="42" s="1"/>
  <c r="R23" i="42"/>
  <c r="M23" i="42"/>
  <c r="G23" i="42"/>
  <c r="H23" i="42" s="1"/>
  <c r="I23" i="42" s="1"/>
  <c r="J23" i="42" s="1"/>
  <c r="F23" i="42"/>
  <c r="E23" i="42"/>
  <c r="BK23" i="42" s="1"/>
  <c r="D23" i="42"/>
  <c r="BJ23" i="42" s="1"/>
  <c r="C23" i="42"/>
  <c r="BI23" i="42" s="1"/>
  <c r="B23" i="42"/>
  <c r="BH23" i="42" s="1"/>
  <c r="BG28" i="42"/>
  <c r="BD28" i="42"/>
  <c r="AB28" i="42" s="1"/>
  <c r="BC28" i="42"/>
  <c r="AZ28" i="42"/>
  <c r="AY28" i="42"/>
  <c r="AV28" i="42"/>
  <c r="AU28" i="42"/>
  <c r="AR28" i="42"/>
  <c r="AS28" i="42" s="1"/>
  <c r="BP28" i="42" s="1"/>
  <c r="AQ28" i="42"/>
  <c r="AN28" i="42"/>
  <c r="AM28" i="42"/>
  <c r="AJ28" i="42"/>
  <c r="AI28" i="42"/>
  <c r="AF28" i="42"/>
  <c r="AE28" i="42"/>
  <c r="W28" i="42"/>
  <c r="X28" i="42" s="1"/>
  <c r="R28" i="42"/>
  <c r="M28" i="42"/>
  <c r="G28" i="42"/>
  <c r="H28" i="42" s="1"/>
  <c r="I28" i="42" s="1"/>
  <c r="L28" i="42" s="1"/>
  <c r="F28" i="42"/>
  <c r="E28" i="42"/>
  <c r="BK28" i="42" s="1"/>
  <c r="D28" i="42"/>
  <c r="BJ28" i="42" s="1"/>
  <c r="C28" i="42"/>
  <c r="BI28" i="42" s="1"/>
  <c r="B28" i="42"/>
  <c r="BH28" i="42" s="1"/>
  <c r="BG31" i="42"/>
  <c r="BD31" i="42"/>
  <c r="AB31" i="42" s="1"/>
  <c r="BC31" i="42"/>
  <c r="AZ31" i="42"/>
  <c r="AY31" i="42"/>
  <c r="AV31" i="42"/>
  <c r="AU31" i="42"/>
  <c r="AR31" i="42"/>
  <c r="AS31" i="42" s="1"/>
  <c r="BP31" i="42" s="1"/>
  <c r="AQ31" i="42"/>
  <c r="AN31" i="42"/>
  <c r="AM31" i="42"/>
  <c r="AJ31" i="42"/>
  <c r="AI31" i="42"/>
  <c r="AF31" i="42"/>
  <c r="AE31" i="42"/>
  <c r="W31" i="42"/>
  <c r="X31" i="42" s="1"/>
  <c r="R31" i="42"/>
  <c r="M31" i="42"/>
  <c r="Q31" i="42" s="1"/>
  <c r="G31" i="42"/>
  <c r="H31" i="42" s="1"/>
  <c r="I31" i="42" s="1"/>
  <c r="J31" i="42" s="1"/>
  <c r="F31" i="42"/>
  <c r="E31" i="42"/>
  <c r="BK31" i="42" s="1"/>
  <c r="D31" i="42"/>
  <c r="BJ31" i="42" s="1"/>
  <c r="C31" i="42"/>
  <c r="BI31" i="42" s="1"/>
  <c r="B31" i="42"/>
  <c r="BH31" i="42" s="1"/>
  <c r="BG36" i="42"/>
  <c r="BD36" i="42"/>
  <c r="AB36" i="42" s="1"/>
  <c r="BC36" i="42"/>
  <c r="AZ36" i="42"/>
  <c r="AY36" i="42"/>
  <c r="AV36" i="42"/>
  <c r="AU36" i="42"/>
  <c r="AR36" i="42"/>
  <c r="AQ36" i="42"/>
  <c r="AN36" i="42"/>
  <c r="AM36" i="42"/>
  <c r="AJ36" i="42"/>
  <c r="AI36" i="42"/>
  <c r="AF36" i="42"/>
  <c r="AE36" i="42"/>
  <c r="W36" i="42"/>
  <c r="AA36" i="42" s="1"/>
  <c r="R36" i="42"/>
  <c r="M36" i="42"/>
  <c r="Q36" i="42" s="1"/>
  <c r="G36" i="42"/>
  <c r="H36" i="42" s="1"/>
  <c r="I36" i="42" s="1"/>
  <c r="J36" i="42" s="1"/>
  <c r="F36" i="42"/>
  <c r="E36" i="42"/>
  <c r="BK36" i="42" s="1"/>
  <c r="D36" i="42"/>
  <c r="BJ36" i="42" s="1"/>
  <c r="C36" i="42"/>
  <c r="BI36" i="42" s="1"/>
  <c r="B36" i="42"/>
  <c r="BH36" i="42" s="1"/>
  <c r="BG49" i="42"/>
  <c r="BD49" i="42"/>
  <c r="AB49" i="42" s="1"/>
  <c r="BC49" i="42"/>
  <c r="AZ49" i="42"/>
  <c r="AY49" i="42"/>
  <c r="AV49" i="42"/>
  <c r="AU49" i="42"/>
  <c r="AR49" i="42"/>
  <c r="AQ49" i="42"/>
  <c r="AN49" i="42"/>
  <c r="AM49" i="42"/>
  <c r="AJ49" i="42"/>
  <c r="AI49" i="42"/>
  <c r="AF49" i="42"/>
  <c r="AE49" i="42"/>
  <c r="W49" i="42"/>
  <c r="AA49" i="42" s="1"/>
  <c r="AB20" i="42"/>
  <c r="R49" i="42"/>
  <c r="M49" i="42"/>
  <c r="G49" i="42"/>
  <c r="H49" i="42" s="1"/>
  <c r="I49" i="42" s="1"/>
  <c r="J49" i="42" s="1"/>
  <c r="F49" i="42"/>
  <c r="E49" i="42"/>
  <c r="BK49" i="42" s="1"/>
  <c r="D49" i="42"/>
  <c r="BJ49" i="42" s="1"/>
  <c r="C49" i="42"/>
  <c r="BI49" i="42" s="1"/>
  <c r="B49" i="42"/>
  <c r="BH49" i="42" s="1"/>
  <c r="BG50" i="42"/>
  <c r="BD50" i="42"/>
  <c r="AB50" i="42" s="1"/>
  <c r="BC50" i="42"/>
  <c r="AZ50" i="42"/>
  <c r="AY50" i="42"/>
  <c r="AV50" i="42"/>
  <c r="AU50" i="42"/>
  <c r="AR50" i="42"/>
  <c r="AQ50" i="42"/>
  <c r="AN50" i="42"/>
  <c r="AM50" i="42"/>
  <c r="AJ50" i="42"/>
  <c r="AI50" i="42"/>
  <c r="AF50" i="42"/>
  <c r="AE50" i="42"/>
  <c r="W50" i="42"/>
  <c r="AA50" i="42" s="1"/>
  <c r="R50" i="42"/>
  <c r="M50" i="42"/>
  <c r="Q50" i="42" s="1"/>
  <c r="G50" i="42"/>
  <c r="H50" i="42" s="1"/>
  <c r="I50" i="42" s="1"/>
  <c r="J50" i="42" s="1"/>
  <c r="F50" i="42"/>
  <c r="E50" i="42"/>
  <c r="BK50" i="42" s="1"/>
  <c r="D50" i="42"/>
  <c r="BJ50" i="42" s="1"/>
  <c r="C50" i="42"/>
  <c r="BI50" i="42" s="1"/>
  <c r="B50" i="42"/>
  <c r="BH50" i="42" s="1"/>
  <c r="BG46" i="42"/>
  <c r="BD46" i="42"/>
  <c r="AB46" i="42" s="1"/>
  <c r="BC46" i="42"/>
  <c r="AZ46" i="42"/>
  <c r="AY46" i="42"/>
  <c r="AV46" i="42"/>
  <c r="AU46" i="42"/>
  <c r="AR46" i="42"/>
  <c r="AQ46" i="42"/>
  <c r="AS46" i="42" s="1"/>
  <c r="BP46" i="42" s="1"/>
  <c r="AN46" i="42"/>
  <c r="AM46" i="42"/>
  <c r="AJ46" i="42"/>
  <c r="AI46" i="42"/>
  <c r="AF46" i="42"/>
  <c r="AE46" i="42"/>
  <c r="W46" i="42"/>
  <c r="AA46" i="42" s="1"/>
  <c r="R46" i="42"/>
  <c r="X46" i="42" s="1"/>
  <c r="M46" i="42"/>
  <c r="G46" i="42"/>
  <c r="H46" i="42" s="1"/>
  <c r="I46" i="42" s="1"/>
  <c r="F46" i="42"/>
  <c r="E46" i="42"/>
  <c r="BK46" i="42" s="1"/>
  <c r="D46" i="42"/>
  <c r="BJ46" i="42" s="1"/>
  <c r="C46" i="42"/>
  <c r="BI46" i="42" s="1"/>
  <c r="B46" i="42"/>
  <c r="BH46" i="42" s="1"/>
  <c r="BG43" i="42"/>
  <c r="BD43" i="42"/>
  <c r="BC43" i="42"/>
  <c r="AZ43" i="42"/>
  <c r="AY43" i="42"/>
  <c r="AV43" i="42"/>
  <c r="AU43" i="42"/>
  <c r="AR43" i="42"/>
  <c r="AQ43" i="42"/>
  <c r="AN43" i="42"/>
  <c r="AM43" i="42"/>
  <c r="AJ43" i="42"/>
  <c r="AI43" i="42"/>
  <c r="AF43" i="42"/>
  <c r="AE43" i="42"/>
  <c r="W43" i="42"/>
  <c r="AA43" i="42" s="1"/>
  <c r="R43" i="42"/>
  <c r="X43" i="42" s="1"/>
  <c r="M43" i="42"/>
  <c r="Q43" i="42" s="1"/>
  <c r="G43" i="42"/>
  <c r="H43" i="42" s="1"/>
  <c r="I43" i="42" s="1"/>
  <c r="F43" i="42"/>
  <c r="E43" i="42"/>
  <c r="BK43" i="42" s="1"/>
  <c r="D43" i="42"/>
  <c r="BJ43" i="42" s="1"/>
  <c r="C43" i="42"/>
  <c r="BI43" i="42" s="1"/>
  <c r="B43" i="42"/>
  <c r="BH43" i="42" s="1"/>
  <c r="BG25" i="42"/>
  <c r="BD25" i="42"/>
  <c r="AB25" i="42" s="1"/>
  <c r="BC25" i="42"/>
  <c r="AZ25" i="42"/>
  <c r="AY25" i="42"/>
  <c r="AV25" i="42"/>
  <c r="AU25" i="42"/>
  <c r="AR25" i="42"/>
  <c r="AQ25" i="42"/>
  <c r="AN25" i="42"/>
  <c r="AM25" i="42"/>
  <c r="AJ25" i="42"/>
  <c r="AI25" i="42"/>
  <c r="AF25" i="42"/>
  <c r="AE25" i="42"/>
  <c r="W25" i="42"/>
  <c r="AA25" i="42" s="1"/>
  <c r="R25" i="42"/>
  <c r="V25" i="42" s="1"/>
  <c r="M25" i="42"/>
  <c r="Q25" i="42" s="1"/>
  <c r="G25" i="42"/>
  <c r="H25" i="42" s="1"/>
  <c r="I25" i="42" s="1"/>
  <c r="F25" i="42"/>
  <c r="E25" i="42"/>
  <c r="BK25" i="42" s="1"/>
  <c r="D25" i="42"/>
  <c r="BJ25" i="42" s="1"/>
  <c r="C25" i="42"/>
  <c r="BI25" i="42" s="1"/>
  <c r="B25" i="42"/>
  <c r="BH25" i="42" s="1"/>
  <c r="BG52" i="42"/>
  <c r="BD52" i="42"/>
  <c r="AB52" i="42" s="1"/>
  <c r="BC52" i="42"/>
  <c r="AZ52" i="42"/>
  <c r="AY52" i="42"/>
  <c r="AV52" i="42"/>
  <c r="AU52" i="42"/>
  <c r="AR52" i="42"/>
  <c r="AQ52" i="42"/>
  <c r="AN52" i="42"/>
  <c r="AM52" i="42"/>
  <c r="AJ52" i="42"/>
  <c r="AI52" i="42"/>
  <c r="AF52" i="42"/>
  <c r="AE52" i="42"/>
  <c r="W52" i="42"/>
  <c r="AA52" i="42" s="1"/>
  <c r="R52" i="42"/>
  <c r="V52" i="42" s="1"/>
  <c r="M52" i="42"/>
  <c r="Q52" i="42" s="1"/>
  <c r="G52" i="42"/>
  <c r="H52" i="42" s="1"/>
  <c r="I52" i="42" s="1"/>
  <c r="F52" i="42"/>
  <c r="E52" i="42"/>
  <c r="BK52" i="42" s="1"/>
  <c r="D52" i="42"/>
  <c r="BJ52" i="42" s="1"/>
  <c r="C52" i="42"/>
  <c r="BI52" i="42" s="1"/>
  <c r="B52" i="42"/>
  <c r="BH52" i="42" s="1"/>
  <c r="BG63" i="42"/>
  <c r="BD63" i="42"/>
  <c r="AB63" i="42" s="1"/>
  <c r="BC63" i="42"/>
  <c r="AZ63" i="42"/>
  <c r="AY63" i="42"/>
  <c r="AV63" i="42"/>
  <c r="AU63" i="42"/>
  <c r="AR63" i="42"/>
  <c r="AQ63" i="42"/>
  <c r="AN63" i="42"/>
  <c r="AM63" i="42"/>
  <c r="AJ63" i="42"/>
  <c r="AI63" i="42"/>
  <c r="AF63" i="42"/>
  <c r="AE63" i="42"/>
  <c r="W63" i="42"/>
  <c r="AA63" i="42" s="1"/>
  <c r="R63" i="42"/>
  <c r="M63" i="42"/>
  <c r="Q63" i="42" s="1"/>
  <c r="G63" i="42"/>
  <c r="H63" i="42" s="1"/>
  <c r="I63" i="42" s="1"/>
  <c r="L63" i="42" s="1"/>
  <c r="F63" i="42"/>
  <c r="E63" i="42"/>
  <c r="BK63" i="42" s="1"/>
  <c r="D63" i="42"/>
  <c r="BJ63" i="42" s="1"/>
  <c r="C63" i="42"/>
  <c r="BI63" i="42" s="1"/>
  <c r="B63" i="42"/>
  <c r="BH63" i="42" s="1"/>
  <c r="BG62" i="42"/>
  <c r="BD62" i="42"/>
  <c r="AB62" i="42" s="1"/>
  <c r="BC62" i="42"/>
  <c r="AZ62" i="42"/>
  <c r="AY62" i="42"/>
  <c r="AV62" i="42"/>
  <c r="AU62" i="42"/>
  <c r="AR62" i="42"/>
  <c r="AQ62" i="42"/>
  <c r="AN62" i="42"/>
  <c r="AM62" i="42"/>
  <c r="AJ62" i="42"/>
  <c r="AI62" i="42"/>
  <c r="AF62" i="42"/>
  <c r="AE62" i="42"/>
  <c r="W62" i="42"/>
  <c r="AA62" i="42" s="1"/>
  <c r="R62" i="42"/>
  <c r="M62" i="42"/>
  <c r="Q62" i="42" s="1"/>
  <c r="G62" i="42"/>
  <c r="H62" i="42" s="1"/>
  <c r="I62" i="42" s="1"/>
  <c r="J62" i="42" s="1"/>
  <c r="F62" i="42"/>
  <c r="E62" i="42"/>
  <c r="BK62" i="42" s="1"/>
  <c r="D62" i="42"/>
  <c r="BJ62" i="42" s="1"/>
  <c r="C62" i="42"/>
  <c r="BI62" i="42" s="1"/>
  <c r="B62" i="42"/>
  <c r="BH62" i="42" s="1"/>
  <c r="BG37" i="42"/>
  <c r="BD37" i="42"/>
  <c r="AB37" i="42" s="1"/>
  <c r="BC37" i="42"/>
  <c r="AZ37" i="42"/>
  <c r="AY37" i="42"/>
  <c r="AV37" i="42"/>
  <c r="AU37" i="42"/>
  <c r="AR37" i="42"/>
  <c r="AQ37" i="42"/>
  <c r="AN37" i="42"/>
  <c r="AM37" i="42"/>
  <c r="AJ37" i="42"/>
  <c r="AI37" i="42"/>
  <c r="AF37" i="42"/>
  <c r="AE37" i="42"/>
  <c r="W37" i="42"/>
  <c r="AA37" i="42" s="1"/>
  <c r="R37" i="42"/>
  <c r="V37" i="42" s="1"/>
  <c r="M37" i="42"/>
  <c r="G37" i="42"/>
  <c r="H37" i="42" s="1"/>
  <c r="I37" i="42" s="1"/>
  <c r="J37" i="42" s="1"/>
  <c r="F37" i="42"/>
  <c r="E37" i="42"/>
  <c r="BK37" i="42" s="1"/>
  <c r="D37" i="42"/>
  <c r="BJ37" i="42" s="1"/>
  <c r="C37" i="42"/>
  <c r="BI37" i="42" s="1"/>
  <c r="B37" i="42"/>
  <c r="BH37" i="42" s="1"/>
  <c r="BG39" i="42"/>
  <c r="BD39" i="42"/>
  <c r="AB39" i="42" s="1"/>
  <c r="BC39" i="42"/>
  <c r="AZ39" i="42"/>
  <c r="AY39" i="42"/>
  <c r="AV39" i="42"/>
  <c r="AU39" i="42"/>
  <c r="AR39" i="42"/>
  <c r="AQ39" i="42"/>
  <c r="AN39" i="42"/>
  <c r="AM39" i="42"/>
  <c r="AJ39" i="42"/>
  <c r="AI39" i="42"/>
  <c r="AF39" i="42"/>
  <c r="AE39" i="42"/>
  <c r="W39" i="42"/>
  <c r="AA39" i="42" s="1"/>
  <c r="R39" i="42"/>
  <c r="M39" i="42"/>
  <c r="G39" i="42"/>
  <c r="H39" i="42" s="1"/>
  <c r="I39" i="42" s="1"/>
  <c r="F39" i="42"/>
  <c r="E39" i="42"/>
  <c r="BK39" i="42" s="1"/>
  <c r="D39" i="42"/>
  <c r="BJ39" i="42" s="1"/>
  <c r="C39" i="42"/>
  <c r="BI39" i="42" s="1"/>
  <c r="B39" i="42"/>
  <c r="BH39" i="42" s="1"/>
  <c r="BG59" i="42"/>
  <c r="BD59" i="42"/>
  <c r="AB59" i="42" s="1"/>
  <c r="BC59" i="42"/>
  <c r="AZ59" i="42"/>
  <c r="AY59" i="42"/>
  <c r="AV59" i="42"/>
  <c r="AU59" i="42"/>
  <c r="AR59" i="42"/>
  <c r="AQ59" i="42"/>
  <c r="AN59" i="42"/>
  <c r="AM59" i="42"/>
  <c r="AJ59" i="42"/>
  <c r="AI59" i="42"/>
  <c r="AF59" i="42"/>
  <c r="AE59" i="42"/>
  <c r="W59" i="42"/>
  <c r="AA59" i="42" s="1"/>
  <c r="R59" i="42"/>
  <c r="M59" i="42"/>
  <c r="Q59" i="42" s="1"/>
  <c r="T59" i="42" s="1"/>
  <c r="G59" i="42"/>
  <c r="H59" i="42" s="1"/>
  <c r="I59" i="42" s="1"/>
  <c r="F59" i="42"/>
  <c r="E59" i="42"/>
  <c r="BK59" i="42" s="1"/>
  <c r="D59" i="42"/>
  <c r="BJ59" i="42" s="1"/>
  <c r="C59" i="42"/>
  <c r="BI59" i="42" s="1"/>
  <c r="B59" i="42"/>
  <c r="BH59" i="42" s="1"/>
  <c r="BG33" i="42"/>
  <c r="BD33" i="42"/>
  <c r="AB33" i="42" s="1"/>
  <c r="BC33" i="42"/>
  <c r="AZ33" i="42"/>
  <c r="AY33" i="42"/>
  <c r="AV33" i="42"/>
  <c r="AU33" i="42"/>
  <c r="AR33" i="42"/>
  <c r="AS33" i="42" s="1"/>
  <c r="BP33" i="42" s="1"/>
  <c r="AQ33" i="42"/>
  <c r="AN33" i="42"/>
  <c r="AM33" i="42"/>
  <c r="AJ33" i="42"/>
  <c r="AI33" i="42"/>
  <c r="AF33" i="42"/>
  <c r="AE33" i="42"/>
  <c r="W33" i="42"/>
  <c r="AA33" i="42" s="1"/>
  <c r="R33" i="42"/>
  <c r="V33" i="42" s="1"/>
  <c r="M33" i="42"/>
  <c r="G33" i="42"/>
  <c r="H33" i="42" s="1"/>
  <c r="I33" i="42" s="1"/>
  <c r="J33" i="42" s="1"/>
  <c r="F33" i="42"/>
  <c r="E33" i="42"/>
  <c r="BK33" i="42" s="1"/>
  <c r="D33" i="42"/>
  <c r="BJ33" i="42" s="1"/>
  <c r="C33" i="42"/>
  <c r="BI33" i="42" s="1"/>
  <c r="B33" i="42"/>
  <c r="BH33" i="42" s="1"/>
  <c r="BG38" i="42"/>
  <c r="BD38" i="42"/>
  <c r="AB38" i="42" s="1"/>
  <c r="BC38" i="42"/>
  <c r="AZ38" i="42"/>
  <c r="AY38" i="42"/>
  <c r="AV38" i="42"/>
  <c r="AU38" i="42"/>
  <c r="AR38" i="42"/>
  <c r="AQ38" i="42"/>
  <c r="AN38" i="42"/>
  <c r="AM38" i="42"/>
  <c r="AJ38" i="42"/>
  <c r="AI38" i="42"/>
  <c r="AF38" i="42"/>
  <c r="AE38" i="42"/>
  <c r="W38" i="42"/>
  <c r="AA38" i="42" s="1"/>
  <c r="R38" i="42"/>
  <c r="M38" i="42"/>
  <c r="G38" i="42"/>
  <c r="H38" i="42" s="1"/>
  <c r="I38" i="42" s="1"/>
  <c r="L38" i="42" s="1"/>
  <c r="F38" i="42"/>
  <c r="E38" i="42"/>
  <c r="BK38" i="42" s="1"/>
  <c r="D38" i="42"/>
  <c r="BJ38" i="42" s="1"/>
  <c r="C38" i="42"/>
  <c r="BI38" i="42" s="1"/>
  <c r="B38" i="42"/>
  <c r="BH38" i="42" s="1"/>
  <c r="BG27" i="42"/>
  <c r="BD27" i="42"/>
  <c r="AB27" i="42" s="1"/>
  <c r="BC27" i="42"/>
  <c r="AZ27" i="42"/>
  <c r="AY27" i="42"/>
  <c r="AV27" i="42"/>
  <c r="AU27" i="42"/>
  <c r="AR27" i="42"/>
  <c r="AQ27" i="42"/>
  <c r="AN27" i="42"/>
  <c r="AM27" i="42"/>
  <c r="AJ27" i="42"/>
  <c r="AI27" i="42"/>
  <c r="AF27" i="42"/>
  <c r="AE27" i="42"/>
  <c r="W27" i="42"/>
  <c r="AA27" i="42" s="1"/>
  <c r="R27" i="42"/>
  <c r="V27" i="42" s="1"/>
  <c r="M27" i="42"/>
  <c r="G27" i="42"/>
  <c r="H27" i="42" s="1"/>
  <c r="I27" i="42" s="1"/>
  <c r="J27" i="42" s="1"/>
  <c r="F27" i="42"/>
  <c r="E27" i="42"/>
  <c r="BK27" i="42" s="1"/>
  <c r="D27" i="42"/>
  <c r="BJ27" i="42" s="1"/>
  <c r="C27" i="42"/>
  <c r="BI27" i="42" s="1"/>
  <c r="B27" i="42"/>
  <c r="BH27" i="42" s="1"/>
  <c r="BG34" i="42"/>
  <c r="BD34" i="42"/>
  <c r="AB34" i="42" s="1"/>
  <c r="BC34" i="42"/>
  <c r="AZ34" i="42"/>
  <c r="AY34" i="42"/>
  <c r="AV34" i="42"/>
  <c r="AU34" i="42"/>
  <c r="AR34" i="42"/>
  <c r="AQ34" i="42"/>
  <c r="AN34" i="42"/>
  <c r="AM34" i="42"/>
  <c r="AJ34" i="42"/>
  <c r="AI34" i="42"/>
  <c r="AF34" i="42"/>
  <c r="AE34" i="42"/>
  <c r="W34" i="42"/>
  <c r="AA34" i="42" s="1"/>
  <c r="R34" i="42"/>
  <c r="V34" i="42" s="1"/>
  <c r="M34" i="42"/>
  <c r="G34" i="42"/>
  <c r="H34" i="42" s="1"/>
  <c r="I34" i="42" s="1"/>
  <c r="L34" i="42" s="1"/>
  <c r="F34" i="42"/>
  <c r="E34" i="42"/>
  <c r="BK34" i="42" s="1"/>
  <c r="D34" i="42"/>
  <c r="BJ34" i="42" s="1"/>
  <c r="C34" i="42"/>
  <c r="BI34" i="42" s="1"/>
  <c r="B34" i="42"/>
  <c r="BH34" i="42" s="1"/>
  <c r="BG53" i="42"/>
  <c r="BD53" i="42"/>
  <c r="AB53" i="42" s="1"/>
  <c r="BC53" i="42"/>
  <c r="AZ53" i="42"/>
  <c r="AY53" i="42"/>
  <c r="AV53" i="42"/>
  <c r="AU53" i="42"/>
  <c r="AR53" i="42"/>
  <c r="AQ53" i="42"/>
  <c r="AN53" i="42"/>
  <c r="AM53" i="42"/>
  <c r="AJ53" i="42"/>
  <c r="AI53" i="42"/>
  <c r="AF53" i="42"/>
  <c r="AE53" i="42"/>
  <c r="W53" i="42"/>
  <c r="AA53" i="42" s="1"/>
  <c r="R53" i="42"/>
  <c r="V53" i="42" s="1"/>
  <c r="M53" i="42"/>
  <c r="G53" i="42"/>
  <c r="H53" i="42" s="1"/>
  <c r="I53" i="42" s="1"/>
  <c r="L53" i="42" s="1"/>
  <c r="F53" i="42"/>
  <c r="E53" i="42"/>
  <c r="BK53" i="42" s="1"/>
  <c r="D53" i="42"/>
  <c r="BJ53" i="42" s="1"/>
  <c r="C53" i="42"/>
  <c r="BI53" i="42" s="1"/>
  <c r="B53" i="42"/>
  <c r="BH53" i="42" s="1"/>
  <c r="BG40" i="42"/>
  <c r="BD40" i="42"/>
  <c r="AB40" i="42" s="1"/>
  <c r="BC40" i="42"/>
  <c r="AZ40" i="42"/>
  <c r="AY40" i="42"/>
  <c r="AV40" i="42"/>
  <c r="AU40" i="42"/>
  <c r="AR40" i="42"/>
  <c r="AQ40" i="42"/>
  <c r="AN40" i="42"/>
  <c r="AM40" i="42"/>
  <c r="AJ40" i="42"/>
  <c r="AI40" i="42"/>
  <c r="AF40" i="42"/>
  <c r="AE40" i="42"/>
  <c r="W40" i="42"/>
  <c r="AA40" i="42" s="1"/>
  <c r="R40" i="42"/>
  <c r="V40" i="42" s="1"/>
  <c r="M40" i="42"/>
  <c r="G40" i="42"/>
  <c r="H40" i="42" s="1"/>
  <c r="I40" i="42" s="1"/>
  <c r="L40" i="42" s="1"/>
  <c r="F40" i="42"/>
  <c r="E40" i="42"/>
  <c r="BK40" i="42" s="1"/>
  <c r="D40" i="42"/>
  <c r="BJ40" i="42" s="1"/>
  <c r="C40" i="42"/>
  <c r="BI40" i="42" s="1"/>
  <c r="B40" i="42"/>
  <c r="BH40" i="42" s="1"/>
  <c r="BG47" i="42"/>
  <c r="BD47" i="42"/>
  <c r="AB47" i="42" s="1"/>
  <c r="BC47" i="42"/>
  <c r="AZ47" i="42"/>
  <c r="AY47" i="42"/>
  <c r="AV47" i="42"/>
  <c r="AU47" i="42"/>
  <c r="AR47" i="42"/>
  <c r="AQ47" i="42"/>
  <c r="AN47" i="42"/>
  <c r="AM47" i="42"/>
  <c r="AJ47" i="42"/>
  <c r="AI47" i="42"/>
  <c r="AF47" i="42"/>
  <c r="AE47" i="42"/>
  <c r="W47" i="42"/>
  <c r="R47" i="42"/>
  <c r="V47" i="42" s="1"/>
  <c r="M47" i="42"/>
  <c r="G47" i="42"/>
  <c r="H47" i="42" s="1"/>
  <c r="I47" i="42" s="1"/>
  <c r="L47" i="42" s="1"/>
  <c r="F47" i="42"/>
  <c r="E47" i="42"/>
  <c r="BK47" i="42" s="1"/>
  <c r="D47" i="42"/>
  <c r="BJ47" i="42" s="1"/>
  <c r="C47" i="42"/>
  <c r="BI47" i="42" s="1"/>
  <c r="B47" i="42"/>
  <c r="BH47" i="42" s="1"/>
  <c r="BG54" i="42"/>
  <c r="BD54" i="42"/>
  <c r="AB54" i="42" s="1"/>
  <c r="BC54" i="42"/>
  <c r="AZ54" i="42"/>
  <c r="AY54" i="42"/>
  <c r="AV54" i="42"/>
  <c r="AU54" i="42"/>
  <c r="AR54" i="42"/>
  <c r="AQ54" i="42"/>
  <c r="AN54" i="42"/>
  <c r="AM54" i="42"/>
  <c r="AJ54" i="42"/>
  <c r="AI54" i="42"/>
  <c r="AF54" i="42"/>
  <c r="AE54" i="42"/>
  <c r="W54" i="42"/>
  <c r="AA54" i="42" s="1"/>
  <c r="R54" i="42"/>
  <c r="V54" i="42" s="1"/>
  <c r="M54" i="42"/>
  <c r="G54" i="42"/>
  <c r="H54" i="42" s="1"/>
  <c r="I54" i="42" s="1"/>
  <c r="J54" i="42" s="1"/>
  <c r="F54" i="42"/>
  <c r="E54" i="42"/>
  <c r="BK54" i="42" s="1"/>
  <c r="D54" i="42"/>
  <c r="BJ54" i="42" s="1"/>
  <c r="C54" i="42"/>
  <c r="BI54" i="42" s="1"/>
  <c r="B54" i="42"/>
  <c r="BH54" i="42" s="1"/>
  <c r="W20" i="42"/>
  <c r="R20" i="42"/>
  <c r="M20" i="42"/>
  <c r="BT49" i="1"/>
  <c r="BQ49" i="1"/>
  <c r="AG49" i="1" s="1"/>
  <c r="BP49" i="1"/>
  <c r="BM49" i="1"/>
  <c r="BL49" i="1"/>
  <c r="BI49" i="1"/>
  <c r="BH49" i="1"/>
  <c r="BE49" i="1"/>
  <c r="BD49" i="1"/>
  <c r="BA49" i="1"/>
  <c r="AZ49" i="1"/>
  <c r="AW49" i="1"/>
  <c r="AV49" i="1"/>
  <c r="AS49" i="1"/>
  <c r="AR49" i="1"/>
  <c r="AO49" i="1"/>
  <c r="AN49" i="1"/>
  <c r="AK49" i="1"/>
  <c r="AJ49" i="1"/>
  <c r="AB49" i="1"/>
  <c r="AF49" i="1" s="1"/>
  <c r="AG20" i="1"/>
  <c r="W49" i="1"/>
  <c r="X49" i="1" s="1"/>
  <c r="R49" i="1"/>
  <c r="M49" i="1"/>
  <c r="G49" i="1"/>
  <c r="H49" i="1" s="1"/>
  <c r="I49" i="1" s="1"/>
  <c r="F49" i="1"/>
  <c r="E49" i="1"/>
  <c r="BX49" i="1" s="1"/>
  <c r="D49" i="1"/>
  <c r="BW49" i="1" s="1"/>
  <c r="C49" i="1"/>
  <c r="BV49" i="1" s="1"/>
  <c r="B49" i="1"/>
  <c r="BU49" i="1" s="1"/>
  <c r="BT48" i="1"/>
  <c r="BQ48" i="1"/>
  <c r="AG48" i="1" s="1"/>
  <c r="BP48" i="1"/>
  <c r="BM48" i="1"/>
  <c r="BN48" i="1" s="1"/>
  <c r="CG48" i="1" s="1"/>
  <c r="BL48" i="1"/>
  <c r="BI48" i="1"/>
  <c r="BH48" i="1"/>
  <c r="BE48" i="1"/>
  <c r="BF48" i="1" s="1"/>
  <c r="CE48" i="1" s="1"/>
  <c r="BD48" i="1"/>
  <c r="BA48" i="1"/>
  <c r="AZ48" i="1"/>
  <c r="AW48" i="1"/>
  <c r="AV48" i="1"/>
  <c r="AS48" i="1"/>
  <c r="AR48" i="1"/>
  <c r="AO48" i="1"/>
  <c r="AP48" i="1" s="1"/>
  <c r="CA48" i="1" s="1"/>
  <c r="AN48" i="1"/>
  <c r="AK48" i="1"/>
  <c r="AJ48" i="1"/>
  <c r="AB48" i="1"/>
  <c r="AF48" i="1" s="1"/>
  <c r="W48" i="1"/>
  <c r="R48" i="1"/>
  <c r="X48" i="1" s="1"/>
  <c r="M48" i="1"/>
  <c r="G48" i="1"/>
  <c r="H48" i="1" s="1"/>
  <c r="I48" i="1" s="1"/>
  <c r="F48" i="1"/>
  <c r="E48" i="1"/>
  <c r="BX48" i="1" s="1"/>
  <c r="D48" i="1"/>
  <c r="BW48" i="1" s="1"/>
  <c r="C48" i="1"/>
  <c r="BV48" i="1" s="1"/>
  <c r="B48" i="1"/>
  <c r="BU48" i="1" s="1"/>
  <c r="BT30" i="1"/>
  <c r="BQ30" i="1"/>
  <c r="BP30" i="1"/>
  <c r="BR30" i="1" s="1"/>
  <c r="CH30" i="1" s="1"/>
  <c r="BM30" i="1"/>
  <c r="BL30" i="1"/>
  <c r="BI30" i="1"/>
  <c r="BH30" i="1"/>
  <c r="BE30" i="1"/>
  <c r="BD30" i="1"/>
  <c r="BF30" i="1" s="1"/>
  <c r="CE30" i="1" s="1"/>
  <c r="BA30" i="1"/>
  <c r="AZ30" i="1"/>
  <c r="AW30" i="1"/>
  <c r="AV30" i="1"/>
  <c r="AX30" i="1" s="1"/>
  <c r="CC30" i="1" s="1"/>
  <c r="AS30" i="1"/>
  <c r="AR30" i="1"/>
  <c r="AO30" i="1"/>
  <c r="AN30" i="1"/>
  <c r="AK30" i="1"/>
  <c r="AJ30" i="1"/>
  <c r="AL30" i="1" s="1"/>
  <c r="AB30" i="1"/>
  <c r="AF30" i="1" s="1"/>
  <c r="W30" i="1"/>
  <c r="R30" i="1"/>
  <c r="V30" i="1" s="1"/>
  <c r="M30" i="1"/>
  <c r="S30" i="1" s="1"/>
  <c r="G30" i="1"/>
  <c r="H30" i="1" s="1"/>
  <c r="I30" i="1" s="1"/>
  <c r="F30" i="1"/>
  <c r="E30" i="1"/>
  <c r="BX30" i="1" s="1"/>
  <c r="D30" i="1"/>
  <c r="BW30" i="1" s="1"/>
  <c r="C30" i="1"/>
  <c r="BV30" i="1" s="1"/>
  <c r="B30" i="1"/>
  <c r="BU30" i="1" s="1"/>
  <c r="BT51" i="1"/>
  <c r="BQ51" i="1"/>
  <c r="AG51" i="1" s="1"/>
  <c r="BP51" i="1"/>
  <c r="BM51" i="1"/>
  <c r="BN51" i="1" s="1"/>
  <c r="CG51" i="1" s="1"/>
  <c r="BL51" i="1"/>
  <c r="BI51" i="1"/>
  <c r="BH51" i="1"/>
  <c r="BE51" i="1"/>
  <c r="BD51" i="1"/>
  <c r="BA51" i="1"/>
  <c r="BB51" i="1" s="1"/>
  <c r="CD51" i="1" s="1"/>
  <c r="AZ51" i="1"/>
  <c r="AW51" i="1"/>
  <c r="AV51" i="1"/>
  <c r="AS51" i="1"/>
  <c r="AR51" i="1"/>
  <c r="AO51" i="1"/>
  <c r="AN51" i="1"/>
  <c r="AK51" i="1"/>
  <c r="AJ51" i="1"/>
  <c r="AB51" i="1"/>
  <c r="AF51" i="1" s="1"/>
  <c r="W51" i="1"/>
  <c r="R51" i="1"/>
  <c r="M51" i="1"/>
  <c r="G51" i="1"/>
  <c r="H51" i="1" s="1"/>
  <c r="I51" i="1" s="1"/>
  <c r="F51" i="1"/>
  <c r="E51" i="1"/>
  <c r="BX51" i="1" s="1"/>
  <c r="D51" i="1"/>
  <c r="BW51" i="1" s="1"/>
  <c r="C51" i="1"/>
  <c r="BV51" i="1" s="1"/>
  <c r="B51" i="1"/>
  <c r="BU51" i="1" s="1"/>
  <c r="BT31" i="1"/>
  <c r="BQ31" i="1"/>
  <c r="BP31" i="1"/>
  <c r="BR31" i="1" s="1"/>
  <c r="CH31" i="1" s="1"/>
  <c r="BM31" i="1"/>
  <c r="BL31" i="1"/>
  <c r="BI31" i="1"/>
  <c r="BH31" i="1"/>
  <c r="BE31" i="1"/>
  <c r="BD31" i="1"/>
  <c r="BF31" i="1" s="1"/>
  <c r="CE31" i="1" s="1"/>
  <c r="BA31" i="1"/>
  <c r="AZ31" i="1"/>
  <c r="AW31" i="1"/>
  <c r="AV31" i="1"/>
  <c r="AS31" i="1"/>
  <c r="AR31" i="1"/>
  <c r="AO31" i="1"/>
  <c r="AN31" i="1"/>
  <c r="AK31" i="1"/>
  <c r="AJ31" i="1"/>
  <c r="AL31" i="1" s="1"/>
  <c r="AB31" i="1"/>
  <c r="AF31" i="1" s="1"/>
  <c r="W31" i="1"/>
  <c r="AC31" i="1" s="1"/>
  <c r="R31" i="1"/>
  <c r="M31" i="1"/>
  <c r="G31" i="1"/>
  <c r="H31" i="1" s="1"/>
  <c r="I31" i="1" s="1"/>
  <c r="F31" i="1"/>
  <c r="E31" i="1"/>
  <c r="BX31" i="1" s="1"/>
  <c r="D31" i="1"/>
  <c r="BW31" i="1" s="1"/>
  <c r="C31" i="1"/>
  <c r="BV31" i="1" s="1"/>
  <c r="B31" i="1"/>
  <c r="BU31" i="1" s="1"/>
  <c r="BT35" i="1"/>
  <c r="BQ35" i="1"/>
  <c r="AG35" i="1" s="1"/>
  <c r="BP35" i="1"/>
  <c r="BM35" i="1"/>
  <c r="BN35" i="1" s="1"/>
  <c r="CG35" i="1" s="1"/>
  <c r="BL35" i="1"/>
  <c r="BI35" i="1"/>
  <c r="BH35" i="1"/>
  <c r="BE35" i="1"/>
  <c r="BF35" i="1" s="1"/>
  <c r="CE35" i="1" s="1"/>
  <c r="BD35" i="1"/>
  <c r="BA35" i="1"/>
  <c r="AZ35" i="1"/>
  <c r="AW35" i="1"/>
  <c r="AV35" i="1"/>
  <c r="AS35" i="1"/>
  <c r="AR35" i="1"/>
  <c r="AO35" i="1"/>
  <c r="AP35" i="1" s="1"/>
  <c r="CA35" i="1" s="1"/>
  <c r="AN35" i="1"/>
  <c r="AK35" i="1"/>
  <c r="AL35" i="1" s="1"/>
  <c r="AJ35" i="1"/>
  <c r="AB35" i="1"/>
  <c r="AF35" i="1" s="1"/>
  <c r="W35" i="1"/>
  <c r="R35" i="1"/>
  <c r="M35" i="1"/>
  <c r="G35" i="1"/>
  <c r="H35" i="1" s="1"/>
  <c r="I35" i="1" s="1"/>
  <c r="F35" i="1"/>
  <c r="E35" i="1"/>
  <c r="BX35" i="1" s="1"/>
  <c r="D35" i="1"/>
  <c r="BW35" i="1" s="1"/>
  <c r="C35" i="1"/>
  <c r="BV35" i="1" s="1"/>
  <c r="B35" i="1"/>
  <c r="BU35" i="1" s="1"/>
  <c r="BT26" i="1"/>
  <c r="BQ26" i="1"/>
  <c r="AG26" i="1" s="1"/>
  <c r="BP26" i="1"/>
  <c r="BR26" i="1" s="1"/>
  <c r="CH26" i="1" s="1"/>
  <c r="BM26" i="1"/>
  <c r="BL26" i="1"/>
  <c r="BI26" i="1"/>
  <c r="BH26" i="1"/>
  <c r="BE26" i="1"/>
  <c r="BD26" i="1"/>
  <c r="BA26" i="1"/>
  <c r="AZ26" i="1"/>
  <c r="AW26" i="1"/>
  <c r="AV26" i="1"/>
  <c r="AX26" i="1" s="1"/>
  <c r="CC26" i="1" s="1"/>
  <c r="AS26" i="1"/>
  <c r="AR26" i="1"/>
  <c r="AO26" i="1"/>
  <c r="AN26" i="1"/>
  <c r="AK26" i="1"/>
  <c r="AJ26" i="1"/>
  <c r="AL26" i="1" s="1"/>
  <c r="AB26" i="1"/>
  <c r="AF26" i="1" s="1"/>
  <c r="W26" i="1"/>
  <c r="AC26" i="1" s="1"/>
  <c r="R26" i="1"/>
  <c r="M26" i="1"/>
  <c r="G26" i="1"/>
  <c r="H26" i="1" s="1"/>
  <c r="I26" i="1" s="1"/>
  <c r="F26" i="1"/>
  <c r="E26" i="1"/>
  <c r="BX26" i="1" s="1"/>
  <c r="D26" i="1"/>
  <c r="BW26" i="1" s="1"/>
  <c r="C26" i="1"/>
  <c r="BV26" i="1" s="1"/>
  <c r="B26" i="1"/>
  <c r="BU26" i="1" s="1"/>
  <c r="BT38" i="1"/>
  <c r="BQ38" i="1"/>
  <c r="AG38" i="1" s="1"/>
  <c r="BP38" i="1"/>
  <c r="BM38" i="1"/>
  <c r="BL38" i="1"/>
  <c r="BI38" i="1"/>
  <c r="BH38" i="1"/>
  <c r="BE38" i="1"/>
  <c r="BF38" i="1" s="1"/>
  <c r="CE38" i="1" s="1"/>
  <c r="BD38" i="1"/>
  <c r="BA38" i="1"/>
  <c r="BB38" i="1" s="1"/>
  <c r="CD38" i="1" s="1"/>
  <c r="AZ38" i="1"/>
  <c r="AW38" i="1"/>
  <c r="AV38" i="1"/>
  <c r="AS38" i="1"/>
  <c r="AR38" i="1"/>
  <c r="AO38" i="1"/>
  <c r="AP38" i="1" s="1"/>
  <c r="CA38" i="1" s="1"/>
  <c r="AN38" i="1"/>
  <c r="AK38" i="1"/>
  <c r="AJ38" i="1"/>
  <c r="AB38" i="1"/>
  <c r="AF38" i="1" s="1"/>
  <c r="R38" i="1"/>
  <c r="X38" i="1" s="1"/>
  <c r="M38" i="1"/>
  <c r="S38" i="1" s="1"/>
  <c r="G38" i="1"/>
  <c r="H38" i="1" s="1"/>
  <c r="I38" i="1" s="1"/>
  <c r="F38" i="1"/>
  <c r="E38" i="1"/>
  <c r="BX38" i="1" s="1"/>
  <c r="D38" i="1"/>
  <c r="BW38" i="1" s="1"/>
  <c r="C38" i="1"/>
  <c r="BV38" i="1" s="1"/>
  <c r="B38" i="1"/>
  <c r="BU38" i="1" s="1"/>
  <c r="BT36" i="1"/>
  <c r="BQ36" i="1"/>
  <c r="AG36" i="1" s="1"/>
  <c r="BP36" i="1"/>
  <c r="BM36" i="1"/>
  <c r="BL36" i="1"/>
  <c r="BI36" i="1"/>
  <c r="BH36" i="1"/>
  <c r="BE36" i="1"/>
  <c r="BD36" i="1"/>
  <c r="BA36" i="1"/>
  <c r="BB36" i="1" s="1"/>
  <c r="CD36" i="1" s="1"/>
  <c r="AZ36" i="1"/>
  <c r="AW36" i="1"/>
  <c r="AX36" i="1" s="1"/>
  <c r="CC36" i="1" s="1"/>
  <c r="AV36" i="1"/>
  <c r="AS36" i="1"/>
  <c r="AT36" i="1" s="1"/>
  <c r="CB36" i="1" s="1"/>
  <c r="AR36" i="1"/>
  <c r="AO36" i="1"/>
  <c r="AN36" i="1"/>
  <c r="AK36" i="1"/>
  <c r="AJ36" i="1"/>
  <c r="AB36" i="1"/>
  <c r="AF36" i="1" s="1"/>
  <c r="W36" i="1"/>
  <c r="R36" i="1"/>
  <c r="M36" i="1"/>
  <c r="G36" i="1"/>
  <c r="H36" i="1" s="1"/>
  <c r="I36" i="1" s="1"/>
  <c r="F36" i="1"/>
  <c r="E36" i="1"/>
  <c r="BX36" i="1" s="1"/>
  <c r="D36" i="1"/>
  <c r="BW36" i="1" s="1"/>
  <c r="C36" i="1"/>
  <c r="BV36" i="1" s="1"/>
  <c r="B36" i="1"/>
  <c r="BU36" i="1" s="1"/>
  <c r="BT39" i="1"/>
  <c r="BQ39" i="1"/>
  <c r="AG39" i="1" s="1"/>
  <c r="BP39" i="1"/>
  <c r="BM39" i="1"/>
  <c r="BL39" i="1"/>
  <c r="BN39" i="1" s="1"/>
  <c r="CG39" i="1" s="1"/>
  <c r="BI39" i="1"/>
  <c r="BH39" i="1"/>
  <c r="BJ39" i="1" s="1"/>
  <c r="CF39" i="1" s="1"/>
  <c r="BE39" i="1"/>
  <c r="BD39" i="1"/>
  <c r="BA39" i="1"/>
  <c r="AZ39" i="1"/>
  <c r="AW39" i="1"/>
  <c r="AV39" i="1"/>
  <c r="AS39" i="1"/>
  <c r="AR39" i="1"/>
  <c r="AO39" i="1"/>
  <c r="AN39" i="1"/>
  <c r="AK39" i="1"/>
  <c r="AJ39" i="1"/>
  <c r="AB39" i="1"/>
  <c r="AF39" i="1" s="1"/>
  <c r="W39" i="1"/>
  <c r="X39" i="1" s="1"/>
  <c r="R39" i="1"/>
  <c r="M39" i="1"/>
  <c r="G39" i="1"/>
  <c r="H39" i="1" s="1"/>
  <c r="I39" i="1" s="1"/>
  <c r="F39" i="1"/>
  <c r="E39" i="1"/>
  <c r="BX39" i="1" s="1"/>
  <c r="D39" i="1"/>
  <c r="BW39" i="1" s="1"/>
  <c r="C39" i="1"/>
  <c r="BV39" i="1" s="1"/>
  <c r="B39" i="1"/>
  <c r="BU39" i="1" s="1"/>
  <c r="BT45" i="1"/>
  <c r="BQ45" i="1"/>
  <c r="BR45" i="1" s="1"/>
  <c r="CH45" i="1" s="1"/>
  <c r="BP45" i="1"/>
  <c r="BM45" i="1"/>
  <c r="BN45" i="1" s="1"/>
  <c r="CG45" i="1" s="1"/>
  <c r="BL45" i="1"/>
  <c r="BI45" i="1"/>
  <c r="BH45" i="1"/>
  <c r="BE45" i="1"/>
  <c r="BD45" i="1"/>
  <c r="BA45" i="1"/>
  <c r="BB45" i="1" s="1"/>
  <c r="CD45" i="1" s="1"/>
  <c r="AZ45" i="1"/>
  <c r="AW45" i="1"/>
  <c r="AV45" i="1"/>
  <c r="AS45" i="1"/>
  <c r="AR45" i="1"/>
  <c r="AO45" i="1"/>
  <c r="AP45" i="1" s="1"/>
  <c r="CA45" i="1" s="1"/>
  <c r="AN45" i="1"/>
  <c r="AK45" i="1"/>
  <c r="AJ45" i="1"/>
  <c r="AB45" i="1"/>
  <c r="AF45" i="1" s="1"/>
  <c r="W45" i="1"/>
  <c r="R45" i="1"/>
  <c r="M45" i="1"/>
  <c r="G45" i="1"/>
  <c r="H45" i="1" s="1"/>
  <c r="I45" i="1" s="1"/>
  <c r="F45" i="1"/>
  <c r="E45" i="1"/>
  <c r="BX45" i="1" s="1"/>
  <c r="D45" i="1"/>
  <c r="BW45" i="1" s="1"/>
  <c r="C45" i="1"/>
  <c r="BV45" i="1" s="1"/>
  <c r="B45" i="1"/>
  <c r="BU45" i="1" s="1"/>
  <c r="BT28" i="1"/>
  <c r="BQ28" i="1"/>
  <c r="AG28" i="1" s="1"/>
  <c r="BP28" i="1"/>
  <c r="BM28" i="1"/>
  <c r="BL28" i="1"/>
  <c r="BI28" i="1"/>
  <c r="BH28" i="1"/>
  <c r="BE28" i="1"/>
  <c r="BD28" i="1"/>
  <c r="BA28" i="1"/>
  <c r="AZ28" i="1"/>
  <c r="AW28" i="1"/>
  <c r="AV28" i="1"/>
  <c r="AX28" i="1" s="1"/>
  <c r="CC28" i="1" s="1"/>
  <c r="AS28" i="1"/>
  <c r="AR28" i="1"/>
  <c r="AO28" i="1"/>
  <c r="AN28" i="1"/>
  <c r="AK28" i="1"/>
  <c r="AJ28" i="1"/>
  <c r="AL28" i="1" s="1"/>
  <c r="AB28" i="1"/>
  <c r="AF28" i="1" s="1"/>
  <c r="W28" i="1"/>
  <c r="X28" i="1" s="1"/>
  <c r="R28" i="1"/>
  <c r="M28" i="1"/>
  <c r="G28" i="1"/>
  <c r="H28" i="1" s="1"/>
  <c r="I28" i="1" s="1"/>
  <c r="F28" i="1"/>
  <c r="E28" i="1"/>
  <c r="BX28" i="1" s="1"/>
  <c r="D28" i="1"/>
  <c r="BW28" i="1" s="1"/>
  <c r="C28" i="1"/>
  <c r="BV28" i="1" s="1"/>
  <c r="B28" i="1"/>
  <c r="BU28" i="1" s="1"/>
  <c r="BT32" i="1"/>
  <c r="BQ32" i="1"/>
  <c r="AG32" i="1" s="1"/>
  <c r="BP32" i="1"/>
  <c r="BM32" i="1"/>
  <c r="BL32" i="1"/>
  <c r="BI32" i="1"/>
  <c r="BH32" i="1"/>
  <c r="BE32" i="1"/>
  <c r="BF32" i="1" s="1"/>
  <c r="CE32" i="1" s="1"/>
  <c r="BD32" i="1"/>
  <c r="BA32" i="1"/>
  <c r="AZ32" i="1"/>
  <c r="AW32" i="1"/>
  <c r="AV32" i="1"/>
  <c r="AS32" i="1"/>
  <c r="AT32" i="1" s="1"/>
  <c r="CB32" i="1" s="1"/>
  <c r="AR32" i="1"/>
  <c r="AO32" i="1"/>
  <c r="AP32" i="1" s="1"/>
  <c r="CA32" i="1" s="1"/>
  <c r="AN32" i="1"/>
  <c r="AK32" i="1"/>
  <c r="AL32" i="1" s="1"/>
  <c r="AJ32" i="1"/>
  <c r="AB32" i="1"/>
  <c r="W32" i="1"/>
  <c r="R32" i="1"/>
  <c r="M32" i="1"/>
  <c r="G32" i="1"/>
  <c r="H32" i="1" s="1"/>
  <c r="I32" i="1" s="1"/>
  <c r="F32" i="1"/>
  <c r="E32" i="1"/>
  <c r="BX32" i="1" s="1"/>
  <c r="D32" i="1"/>
  <c r="BW32" i="1" s="1"/>
  <c r="C32" i="1"/>
  <c r="BV32" i="1" s="1"/>
  <c r="B32" i="1"/>
  <c r="BU32" i="1" s="1"/>
  <c r="BT25" i="1"/>
  <c r="BQ25" i="1"/>
  <c r="BP25" i="1"/>
  <c r="BM25" i="1"/>
  <c r="BL25" i="1"/>
  <c r="BN25" i="1" s="1"/>
  <c r="CG25" i="1" s="1"/>
  <c r="BI25" i="1"/>
  <c r="BH25" i="1"/>
  <c r="BE25" i="1"/>
  <c r="BD25" i="1"/>
  <c r="BA25" i="1"/>
  <c r="AZ25" i="1"/>
  <c r="BB25" i="1" s="1"/>
  <c r="CD25" i="1" s="1"/>
  <c r="AW25" i="1"/>
  <c r="AV25" i="1"/>
  <c r="AS25" i="1"/>
  <c r="AR25" i="1"/>
  <c r="AO25" i="1"/>
  <c r="AN25" i="1"/>
  <c r="AK25" i="1"/>
  <c r="AJ25" i="1"/>
  <c r="AL25" i="1" s="1"/>
  <c r="AB25" i="1"/>
  <c r="AF25" i="1" s="1"/>
  <c r="W25" i="1"/>
  <c r="R25" i="1"/>
  <c r="M25" i="1"/>
  <c r="G25" i="1"/>
  <c r="H25" i="1" s="1"/>
  <c r="I25" i="1" s="1"/>
  <c r="J25" i="1" s="1"/>
  <c r="F25" i="1"/>
  <c r="E25" i="1"/>
  <c r="BX25" i="1" s="1"/>
  <c r="D25" i="1"/>
  <c r="BW25" i="1" s="1"/>
  <c r="C25" i="1"/>
  <c r="BV25" i="1" s="1"/>
  <c r="B25" i="1"/>
  <c r="BU25" i="1" s="1"/>
  <c r="BT50" i="1"/>
  <c r="BQ50" i="1"/>
  <c r="AG50" i="1" s="1"/>
  <c r="BP50" i="1"/>
  <c r="BM50" i="1"/>
  <c r="BN50" i="1" s="1"/>
  <c r="CG50" i="1" s="1"/>
  <c r="BL50" i="1"/>
  <c r="BI50" i="1"/>
  <c r="BH50" i="1"/>
  <c r="BE50" i="1"/>
  <c r="BF50" i="1" s="1"/>
  <c r="CE50" i="1" s="1"/>
  <c r="BD50" i="1"/>
  <c r="BA50" i="1"/>
  <c r="AZ50" i="1"/>
  <c r="AW50" i="1"/>
  <c r="AX50" i="1" s="1"/>
  <c r="CC50" i="1" s="1"/>
  <c r="AV50" i="1"/>
  <c r="AS50" i="1"/>
  <c r="AT50" i="1" s="1"/>
  <c r="CB50" i="1" s="1"/>
  <c r="AR50" i="1"/>
  <c r="AO50" i="1"/>
  <c r="AN50" i="1"/>
  <c r="AK50" i="1"/>
  <c r="AJ50" i="1"/>
  <c r="AB50" i="1"/>
  <c r="AF50" i="1" s="1"/>
  <c r="W50" i="1"/>
  <c r="R50" i="1"/>
  <c r="X50" i="1" s="1"/>
  <c r="M50" i="1"/>
  <c r="G50" i="1"/>
  <c r="H50" i="1" s="1"/>
  <c r="I50" i="1" s="1"/>
  <c r="F50" i="1"/>
  <c r="E50" i="1"/>
  <c r="BX50" i="1" s="1"/>
  <c r="D50" i="1"/>
  <c r="BW50" i="1" s="1"/>
  <c r="C50" i="1"/>
  <c r="BV50" i="1" s="1"/>
  <c r="B50" i="1"/>
  <c r="BU50" i="1" s="1"/>
  <c r="BT52" i="1"/>
  <c r="BQ52" i="1"/>
  <c r="AG52" i="1" s="1"/>
  <c r="BP52" i="1"/>
  <c r="BM52" i="1"/>
  <c r="BL52" i="1"/>
  <c r="BI52" i="1"/>
  <c r="BH52" i="1"/>
  <c r="BE52" i="1"/>
  <c r="BD52" i="1"/>
  <c r="BF52" i="1" s="1"/>
  <c r="CE52" i="1" s="1"/>
  <c r="BA52" i="1"/>
  <c r="AZ52" i="1"/>
  <c r="AW52" i="1"/>
  <c r="AV52" i="1"/>
  <c r="AS52" i="1"/>
  <c r="AR52" i="1"/>
  <c r="AO52" i="1"/>
  <c r="AN52" i="1"/>
  <c r="AP52" i="1" s="1"/>
  <c r="CA52" i="1" s="1"/>
  <c r="AK52" i="1"/>
  <c r="AJ52" i="1"/>
  <c r="AL52" i="1" s="1"/>
  <c r="AB52" i="1"/>
  <c r="AF52" i="1" s="1"/>
  <c r="W52" i="1"/>
  <c r="R52" i="1"/>
  <c r="V52" i="1" s="1"/>
  <c r="M52" i="1"/>
  <c r="G52" i="1"/>
  <c r="H52" i="1" s="1"/>
  <c r="I52" i="1" s="1"/>
  <c r="F52" i="1"/>
  <c r="E52" i="1"/>
  <c r="BX52" i="1" s="1"/>
  <c r="D52" i="1"/>
  <c r="BW52" i="1" s="1"/>
  <c r="C52" i="1"/>
  <c r="BV52" i="1" s="1"/>
  <c r="B52" i="1"/>
  <c r="BU52" i="1" s="1"/>
  <c r="BT46" i="1"/>
  <c r="BQ46" i="1"/>
  <c r="AG46" i="1" s="1"/>
  <c r="BP46" i="1"/>
  <c r="BM46" i="1"/>
  <c r="BL46" i="1"/>
  <c r="BI46" i="1"/>
  <c r="BH46" i="1"/>
  <c r="BE46" i="1"/>
  <c r="BD46" i="1"/>
  <c r="BA46" i="1"/>
  <c r="BB46" i="1" s="1"/>
  <c r="CD46" i="1" s="1"/>
  <c r="AZ46" i="1"/>
  <c r="AW46" i="1"/>
  <c r="AV46" i="1"/>
  <c r="AS46" i="1"/>
  <c r="AR46" i="1"/>
  <c r="AO46" i="1"/>
  <c r="AN46" i="1"/>
  <c r="AK46" i="1"/>
  <c r="AJ46" i="1"/>
  <c r="AB46" i="1"/>
  <c r="AF46" i="1" s="1"/>
  <c r="W46" i="1"/>
  <c r="R46" i="1"/>
  <c r="M46" i="1"/>
  <c r="G46" i="1"/>
  <c r="H46" i="1" s="1"/>
  <c r="I46" i="1" s="1"/>
  <c r="F46" i="1"/>
  <c r="E46" i="1"/>
  <c r="BX46" i="1" s="1"/>
  <c r="D46" i="1"/>
  <c r="BW46" i="1" s="1"/>
  <c r="C46" i="1"/>
  <c r="BV46" i="1" s="1"/>
  <c r="B46" i="1"/>
  <c r="BU46" i="1" s="1"/>
  <c r="BT33" i="1"/>
  <c r="BQ33" i="1"/>
  <c r="AG33" i="1" s="1"/>
  <c r="BP33" i="1"/>
  <c r="BM33" i="1"/>
  <c r="BL33" i="1"/>
  <c r="BN33" i="1" s="1"/>
  <c r="CG33" i="1" s="1"/>
  <c r="BI33" i="1"/>
  <c r="BH33" i="1"/>
  <c r="BE33" i="1"/>
  <c r="BD33" i="1"/>
  <c r="BA33" i="1"/>
  <c r="AZ33" i="1"/>
  <c r="AW33" i="1"/>
  <c r="AV33" i="1"/>
  <c r="AS33" i="1"/>
  <c r="AR33" i="1"/>
  <c r="AT33" i="1" s="1"/>
  <c r="CB33" i="1" s="1"/>
  <c r="AO33" i="1"/>
  <c r="AN33" i="1"/>
  <c r="AK33" i="1"/>
  <c r="AJ33" i="1"/>
  <c r="AB33" i="1"/>
  <c r="AF33" i="1" s="1"/>
  <c r="W33" i="1"/>
  <c r="R33" i="1"/>
  <c r="M33" i="1"/>
  <c r="G33" i="1"/>
  <c r="H33" i="1" s="1"/>
  <c r="I33" i="1" s="1"/>
  <c r="J33" i="1" s="1"/>
  <c r="F33" i="1"/>
  <c r="E33" i="1"/>
  <c r="BX33" i="1" s="1"/>
  <c r="D33" i="1"/>
  <c r="BW33" i="1" s="1"/>
  <c r="C33" i="1"/>
  <c r="BV33" i="1" s="1"/>
  <c r="B33" i="1"/>
  <c r="BU33" i="1" s="1"/>
  <c r="BT34" i="1"/>
  <c r="BQ34" i="1"/>
  <c r="BP34" i="1"/>
  <c r="BM34" i="1"/>
  <c r="BL34" i="1"/>
  <c r="BI34" i="1"/>
  <c r="BH34" i="1"/>
  <c r="BE34" i="1"/>
  <c r="BD34" i="1"/>
  <c r="BA34" i="1"/>
  <c r="BB34" i="1" s="1"/>
  <c r="CD34" i="1" s="1"/>
  <c r="AZ34" i="1"/>
  <c r="AW34" i="1"/>
  <c r="AV34" i="1"/>
  <c r="AS34" i="1"/>
  <c r="AR34" i="1"/>
  <c r="AO34" i="1"/>
  <c r="AN34" i="1"/>
  <c r="AK34" i="1"/>
  <c r="AJ34" i="1"/>
  <c r="AB34" i="1"/>
  <c r="AF34" i="1" s="1"/>
  <c r="W34" i="1"/>
  <c r="R34" i="1"/>
  <c r="M34" i="1"/>
  <c r="G34" i="1"/>
  <c r="H34" i="1" s="1"/>
  <c r="I34" i="1" s="1"/>
  <c r="F34" i="1"/>
  <c r="E34" i="1"/>
  <c r="BX34" i="1" s="1"/>
  <c r="D34" i="1"/>
  <c r="BW34" i="1" s="1"/>
  <c r="C34" i="1"/>
  <c r="BV34" i="1" s="1"/>
  <c r="B34" i="1"/>
  <c r="BU34" i="1" s="1"/>
  <c r="BT43" i="1"/>
  <c r="BQ43" i="1"/>
  <c r="BP43" i="1"/>
  <c r="BM43" i="1"/>
  <c r="BL43" i="1"/>
  <c r="BN43" i="1" s="1"/>
  <c r="CG43" i="1" s="1"/>
  <c r="BI43" i="1"/>
  <c r="BH43" i="1"/>
  <c r="BE43" i="1"/>
  <c r="BD43" i="1"/>
  <c r="BA43" i="1"/>
  <c r="AZ43" i="1"/>
  <c r="AW43" i="1"/>
  <c r="AV43" i="1"/>
  <c r="AS43" i="1"/>
  <c r="AR43" i="1"/>
  <c r="AO43" i="1"/>
  <c r="AN43" i="1"/>
  <c r="AK43" i="1"/>
  <c r="AJ43" i="1"/>
  <c r="AB43" i="1"/>
  <c r="AF43" i="1" s="1"/>
  <c r="W43" i="1"/>
  <c r="R43" i="1"/>
  <c r="M43" i="1"/>
  <c r="G43" i="1"/>
  <c r="H43" i="1" s="1"/>
  <c r="I43" i="1" s="1"/>
  <c r="F43" i="1"/>
  <c r="E43" i="1"/>
  <c r="BX43" i="1" s="1"/>
  <c r="D43" i="1"/>
  <c r="BW43" i="1" s="1"/>
  <c r="C43" i="1"/>
  <c r="BV43" i="1" s="1"/>
  <c r="B43" i="1"/>
  <c r="BU43" i="1" s="1"/>
  <c r="BT44" i="1"/>
  <c r="BQ44" i="1"/>
  <c r="BP44" i="1"/>
  <c r="BM44" i="1"/>
  <c r="BL44" i="1"/>
  <c r="BI44" i="1"/>
  <c r="BH44" i="1"/>
  <c r="BE44" i="1"/>
  <c r="BD44" i="1"/>
  <c r="BA44" i="1"/>
  <c r="AZ44" i="1"/>
  <c r="AW44" i="1"/>
  <c r="AV44" i="1"/>
  <c r="AS44" i="1"/>
  <c r="AR44" i="1"/>
  <c r="AO44" i="1"/>
  <c r="AP44" i="1" s="1"/>
  <c r="CA44" i="1" s="1"/>
  <c r="AN44" i="1"/>
  <c r="AK44" i="1"/>
  <c r="AJ44" i="1"/>
  <c r="AB44" i="1"/>
  <c r="AF44" i="1" s="1"/>
  <c r="W44" i="1"/>
  <c r="R44" i="1"/>
  <c r="M44" i="1"/>
  <c r="G44" i="1"/>
  <c r="H44" i="1" s="1"/>
  <c r="I44" i="1" s="1"/>
  <c r="F44" i="1"/>
  <c r="E44" i="1"/>
  <c r="BX44" i="1" s="1"/>
  <c r="D44" i="1"/>
  <c r="BW44" i="1" s="1"/>
  <c r="C44" i="1"/>
  <c r="BV44" i="1" s="1"/>
  <c r="B44" i="1"/>
  <c r="BU44" i="1" s="1"/>
  <c r="BT41" i="1"/>
  <c r="BQ41" i="1"/>
  <c r="AG41" i="1" s="1"/>
  <c r="BP41" i="1"/>
  <c r="BR41" i="1" s="1"/>
  <c r="CH41" i="1" s="1"/>
  <c r="BM41" i="1"/>
  <c r="BL41" i="1"/>
  <c r="BN41" i="1" s="1"/>
  <c r="CG41" i="1" s="1"/>
  <c r="BI41" i="1"/>
  <c r="BH41" i="1"/>
  <c r="BE41" i="1"/>
  <c r="BD41" i="1"/>
  <c r="BA41" i="1"/>
  <c r="AZ41" i="1"/>
  <c r="AW41" i="1"/>
  <c r="AV41" i="1"/>
  <c r="AS41" i="1"/>
  <c r="AR41" i="1"/>
  <c r="AO41" i="1"/>
  <c r="AN41" i="1"/>
  <c r="AK41" i="1"/>
  <c r="AJ41" i="1"/>
  <c r="AL41" i="1" s="1"/>
  <c r="AB41" i="1"/>
  <c r="AF41" i="1" s="1"/>
  <c r="W41" i="1"/>
  <c r="R41" i="1"/>
  <c r="M41" i="1"/>
  <c r="G41" i="1"/>
  <c r="H41" i="1" s="1"/>
  <c r="I41" i="1" s="1"/>
  <c r="F41" i="1"/>
  <c r="E41" i="1"/>
  <c r="BX41" i="1" s="1"/>
  <c r="D41" i="1"/>
  <c r="BW41" i="1" s="1"/>
  <c r="C41" i="1"/>
  <c r="BV41" i="1" s="1"/>
  <c r="B41" i="1"/>
  <c r="BU41" i="1" s="1"/>
  <c r="BT37" i="1"/>
  <c r="BQ37" i="1"/>
  <c r="AG37" i="1" s="1"/>
  <c r="BP37" i="1"/>
  <c r="BM37" i="1"/>
  <c r="BL37" i="1"/>
  <c r="BI37" i="1"/>
  <c r="BH37" i="1"/>
  <c r="BE37" i="1"/>
  <c r="BD37" i="1"/>
  <c r="BA37" i="1"/>
  <c r="AZ37" i="1"/>
  <c r="AW37" i="1"/>
  <c r="AV37" i="1"/>
  <c r="AS37" i="1"/>
  <c r="AR37" i="1"/>
  <c r="AO37" i="1"/>
  <c r="AN37" i="1"/>
  <c r="AK37" i="1"/>
  <c r="AJ37" i="1"/>
  <c r="AB37" i="1"/>
  <c r="AF37" i="1" s="1"/>
  <c r="W37" i="1"/>
  <c r="R37" i="1"/>
  <c r="X37" i="1" s="1"/>
  <c r="M37" i="1"/>
  <c r="G37" i="1"/>
  <c r="H37" i="1" s="1"/>
  <c r="I37" i="1" s="1"/>
  <c r="F37" i="1"/>
  <c r="E37" i="1"/>
  <c r="BX37" i="1" s="1"/>
  <c r="D37" i="1"/>
  <c r="BW37" i="1" s="1"/>
  <c r="C37" i="1"/>
  <c r="BV37" i="1" s="1"/>
  <c r="B37" i="1"/>
  <c r="BU37" i="1" s="1"/>
  <c r="BT47" i="1"/>
  <c r="BQ47" i="1"/>
  <c r="AG47" i="1" s="1"/>
  <c r="BP47" i="1"/>
  <c r="BM47" i="1"/>
  <c r="BL47" i="1"/>
  <c r="BI47" i="1"/>
  <c r="BH47" i="1"/>
  <c r="BE47" i="1"/>
  <c r="BD47" i="1"/>
  <c r="BF47" i="1" s="1"/>
  <c r="CE47" i="1" s="1"/>
  <c r="BA47" i="1"/>
  <c r="AZ47" i="1"/>
  <c r="AW47" i="1"/>
  <c r="AV47" i="1"/>
  <c r="AS47" i="1"/>
  <c r="AR47" i="1"/>
  <c r="AO47" i="1"/>
  <c r="AN47" i="1"/>
  <c r="AP47" i="1" s="1"/>
  <c r="CA47" i="1" s="1"/>
  <c r="CI47" i="1" s="1"/>
  <c r="CK47" i="1" s="1"/>
  <c r="AK47" i="1"/>
  <c r="AJ47" i="1"/>
  <c r="AB47" i="1"/>
  <c r="AF47" i="1" s="1"/>
  <c r="W47" i="1"/>
  <c r="R47" i="1"/>
  <c r="M47" i="1"/>
  <c r="G47" i="1"/>
  <c r="H47" i="1" s="1"/>
  <c r="I47" i="1" s="1"/>
  <c r="J47" i="1" s="1"/>
  <c r="F47" i="1"/>
  <c r="E47" i="1"/>
  <c r="BX47" i="1" s="1"/>
  <c r="D47" i="1"/>
  <c r="BW47" i="1" s="1"/>
  <c r="C47" i="1"/>
  <c r="BV47" i="1" s="1"/>
  <c r="B47" i="1"/>
  <c r="BU47" i="1" s="1"/>
  <c r="BT40" i="1"/>
  <c r="BQ40" i="1"/>
  <c r="AG40" i="1" s="1"/>
  <c r="BP40" i="1"/>
  <c r="BM40" i="1"/>
  <c r="BL40" i="1"/>
  <c r="BN40" i="1" s="1"/>
  <c r="CG40" i="1" s="1"/>
  <c r="BI40" i="1"/>
  <c r="BH40" i="1"/>
  <c r="BE40" i="1"/>
  <c r="BD40" i="1"/>
  <c r="BA40" i="1"/>
  <c r="AZ40" i="1"/>
  <c r="AW40" i="1"/>
  <c r="AV40" i="1"/>
  <c r="AS40" i="1"/>
  <c r="AR40" i="1"/>
  <c r="AO40" i="1"/>
  <c r="AN40" i="1"/>
  <c r="AK40" i="1"/>
  <c r="AJ40" i="1"/>
  <c r="AB40" i="1"/>
  <c r="AF40" i="1" s="1"/>
  <c r="W40" i="1"/>
  <c r="R40" i="1"/>
  <c r="M40" i="1"/>
  <c r="G40" i="1"/>
  <c r="H40" i="1" s="1"/>
  <c r="I40" i="1" s="1"/>
  <c r="F40" i="1"/>
  <c r="E40" i="1"/>
  <c r="BX40" i="1" s="1"/>
  <c r="D40" i="1"/>
  <c r="BW40" i="1" s="1"/>
  <c r="C40" i="1"/>
  <c r="BV40" i="1" s="1"/>
  <c r="B40" i="1"/>
  <c r="BU40" i="1" s="1"/>
  <c r="BT42" i="1"/>
  <c r="BQ42" i="1"/>
  <c r="AG42" i="1" s="1"/>
  <c r="BP42" i="1"/>
  <c r="BM42" i="1"/>
  <c r="BL42" i="1"/>
  <c r="BI42" i="1"/>
  <c r="BH42" i="1"/>
  <c r="BE42" i="1"/>
  <c r="BD42" i="1"/>
  <c r="BA42" i="1"/>
  <c r="AZ42" i="1"/>
  <c r="AW42" i="1"/>
  <c r="AV42" i="1"/>
  <c r="AS42" i="1"/>
  <c r="AR42" i="1"/>
  <c r="AO42" i="1"/>
  <c r="AN42" i="1"/>
  <c r="AK42" i="1"/>
  <c r="AJ42" i="1"/>
  <c r="AB42" i="1"/>
  <c r="AF42" i="1" s="1"/>
  <c r="W42" i="1"/>
  <c r="R42" i="1"/>
  <c r="M42" i="1"/>
  <c r="G42" i="1"/>
  <c r="H42" i="1" s="1"/>
  <c r="I42" i="1" s="1"/>
  <c r="F42" i="1"/>
  <c r="E42" i="1"/>
  <c r="BX42" i="1" s="1"/>
  <c r="D42" i="1"/>
  <c r="BW42" i="1" s="1"/>
  <c r="C42" i="1"/>
  <c r="BV42" i="1" s="1"/>
  <c r="B42" i="1"/>
  <c r="BU42" i="1" s="1"/>
  <c r="BT29" i="1"/>
  <c r="BQ29" i="1"/>
  <c r="AG29" i="1" s="1"/>
  <c r="BP29" i="1"/>
  <c r="BM29" i="1"/>
  <c r="BL29" i="1"/>
  <c r="BI29" i="1"/>
  <c r="BH29" i="1"/>
  <c r="BE29" i="1"/>
  <c r="BD29" i="1"/>
  <c r="BA29" i="1"/>
  <c r="AZ29" i="1"/>
  <c r="AW29" i="1"/>
  <c r="AV29" i="1"/>
  <c r="AS29" i="1"/>
  <c r="AR29" i="1"/>
  <c r="AO29" i="1"/>
  <c r="AN29" i="1"/>
  <c r="AK29" i="1"/>
  <c r="AJ29" i="1"/>
  <c r="AB29" i="1"/>
  <c r="AF29" i="1" s="1"/>
  <c r="W29" i="1"/>
  <c r="R29" i="1"/>
  <c r="M29" i="1"/>
  <c r="G29" i="1"/>
  <c r="H29" i="1" s="1"/>
  <c r="I29" i="1" s="1"/>
  <c r="F29" i="1"/>
  <c r="E29" i="1"/>
  <c r="BX29" i="1" s="1"/>
  <c r="D29" i="1"/>
  <c r="BW29" i="1" s="1"/>
  <c r="C29" i="1"/>
  <c r="BV29" i="1" s="1"/>
  <c r="B29" i="1"/>
  <c r="BU29" i="1" s="1"/>
  <c r="BT27" i="1"/>
  <c r="BQ27" i="1"/>
  <c r="AG27" i="1" s="1"/>
  <c r="BP27" i="1"/>
  <c r="BR27" i="1" s="1"/>
  <c r="CH27" i="1" s="1"/>
  <c r="BM27" i="1"/>
  <c r="BL27" i="1"/>
  <c r="BN27" i="1" s="1"/>
  <c r="CG27" i="1" s="1"/>
  <c r="BI27" i="1"/>
  <c r="BH27" i="1"/>
  <c r="BE27" i="1"/>
  <c r="BD27" i="1"/>
  <c r="BA27" i="1"/>
  <c r="AZ27" i="1"/>
  <c r="AW27" i="1"/>
  <c r="AV27" i="1"/>
  <c r="AS27" i="1"/>
  <c r="AR27" i="1"/>
  <c r="AO27" i="1"/>
  <c r="AN27" i="1"/>
  <c r="AK27" i="1"/>
  <c r="AJ27" i="1"/>
  <c r="AB27" i="1"/>
  <c r="AF27" i="1" s="1"/>
  <c r="W27" i="1"/>
  <c r="AC27" i="1" s="1"/>
  <c r="R27" i="1"/>
  <c r="M27" i="1"/>
  <c r="G27" i="1"/>
  <c r="H27" i="1" s="1"/>
  <c r="I27" i="1" s="1"/>
  <c r="J27" i="1" s="1"/>
  <c r="F27" i="1"/>
  <c r="E27" i="1"/>
  <c r="BX27" i="1" s="1"/>
  <c r="D27" i="1"/>
  <c r="BW27" i="1" s="1"/>
  <c r="C27" i="1"/>
  <c r="BV27" i="1" s="1"/>
  <c r="B27" i="1"/>
  <c r="BU27" i="1" s="1"/>
  <c r="BT24" i="1"/>
  <c r="BQ24" i="1"/>
  <c r="AG24" i="1" s="1"/>
  <c r="BP24" i="1"/>
  <c r="BM24" i="1"/>
  <c r="BL24" i="1"/>
  <c r="BI24" i="1"/>
  <c r="BH24" i="1"/>
  <c r="BE24" i="1"/>
  <c r="BD24" i="1"/>
  <c r="BA24" i="1"/>
  <c r="AZ24" i="1"/>
  <c r="AW24" i="1"/>
  <c r="AV24" i="1"/>
  <c r="AS24" i="1"/>
  <c r="AR24" i="1"/>
  <c r="AO24" i="1"/>
  <c r="AN24" i="1"/>
  <c r="AK24" i="1"/>
  <c r="AJ24" i="1"/>
  <c r="AB24" i="1"/>
  <c r="AF24" i="1" s="1"/>
  <c r="W24" i="1"/>
  <c r="R24" i="1"/>
  <c r="V24" i="1" s="1"/>
  <c r="M24" i="1"/>
  <c r="G24" i="1"/>
  <c r="H24" i="1" s="1"/>
  <c r="I24" i="1" s="1"/>
  <c r="F24" i="1"/>
  <c r="E24" i="1"/>
  <c r="BX24" i="1" s="1"/>
  <c r="D24" i="1"/>
  <c r="BW24" i="1" s="1"/>
  <c r="C24" i="1"/>
  <c r="BV24" i="1" s="1"/>
  <c r="B24" i="1"/>
  <c r="BU24" i="1" s="1"/>
  <c r="AF31" i="47"/>
  <c r="AW31" i="47" s="1"/>
  <c r="AG72" i="43"/>
  <c r="AA57" i="43"/>
  <c r="AA50" i="43"/>
  <c r="AA89" i="43"/>
  <c r="AA87" i="43"/>
  <c r="AA91" i="43"/>
  <c r="AB89" i="43"/>
  <c r="AK60" i="42"/>
  <c r="BN60" i="42" s="1"/>
  <c r="AA45" i="42"/>
  <c r="BN26" i="1"/>
  <c r="CG26" i="1" s="1"/>
  <c r="AJ39" i="47"/>
  <c r="AX39" i="47" s="1"/>
  <c r="AF41" i="47"/>
  <c r="AW41" i="47" s="1"/>
  <c r="S52" i="47"/>
  <c r="AF37" i="47"/>
  <c r="AW37" i="47" s="1"/>
  <c r="AN45" i="47"/>
  <c r="AY45" i="47" s="1"/>
  <c r="AN48" i="47"/>
  <c r="AY48" i="47" s="1"/>
  <c r="AB40" i="47"/>
  <c r="S43" i="47"/>
  <c r="AF54" i="47"/>
  <c r="AW54" i="47" s="1"/>
  <c r="AN35" i="47"/>
  <c r="AY35" i="47" s="1"/>
  <c r="AB55" i="47"/>
  <c r="AJ34" i="47"/>
  <c r="AX34" i="47" s="1"/>
  <c r="S35" i="47"/>
  <c r="AJ50" i="47"/>
  <c r="AX50" i="47" s="1"/>
  <c r="AN47" i="47"/>
  <c r="AY47" i="47" s="1"/>
  <c r="AJ30" i="47"/>
  <c r="AX30" i="47" s="1"/>
  <c r="AB35" i="47"/>
  <c r="S56" i="47"/>
  <c r="AJ24" i="47"/>
  <c r="AX24" i="47" s="1"/>
  <c r="Q35" i="47"/>
  <c r="V35" i="47" s="1"/>
  <c r="AF25" i="47"/>
  <c r="AW25" i="47" s="1"/>
  <c r="S42" i="47"/>
  <c r="AJ42" i="47"/>
  <c r="AX42" i="47" s="1"/>
  <c r="AJ56" i="47"/>
  <c r="AX56" i="47" s="1"/>
  <c r="AN23" i="47"/>
  <c r="AY23" i="47" s="1"/>
  <c r="AN43" i="47"/>
  <c r="AY43" i="47" s="1"/>
  <c r="AN38" i="47"/>
  <c r="AY38" i="47" s="1"/>
  <c r="AF34" i="47"/>
  <c r="AW34" i="47" s="1"/>
  <c r="AF50" i="47"/>
  <c r="AW50" i="47" s="1"/>
  <c r="S44" i="47"/>
  <c r="AN42" i="47"/>
  <c r="AY42" i="47" s="1"/>
  <c r="AF28" i="47"/>
  <c r="AW28" i="47" s="1"/>
  <c r="Q25" i="47"/>
  <c r="V25" i="47" s="1"/>
  <c r="S49" i="47"/>
  <c r="AJ49" i="47"/>
  <c r="AX49" i="47" s="1"/>
  <c r="AN52" i="47"/>
  <c r="AY52" i="47" s="1"/>
  <c r="S37" i="47"/>
  <c r="AF24" i="47"/>
  <c r="AW24" i="47" s="1"/>
  <c r="AF53" i="47"/>
  <c r="AW53" i="47" s="1"/>
  <c r="AN55" i="47"/>
  <c r="AY55" i="47" s="1"/>
  <c r="AJ25" i="47"/>
  <c r="AX25" i="47" s="1"/>
  <c r="AB32" i="47"/>
  <c r="AF51" i="47"/>
  <c r="AW51" i="47" s="1"/>
  <c r="AB52" i="47"/>
  <c r="AB47" i="47"/>
  <c r="AB27" i="47"/>
  <c r="S26" i="47"/>
  <c r="S55" i="47"/>
  <c r="AN25" i="47"/>
  <c r="AY25" i="47" s="1"/>
  <c r="AF36" i="47"/>
  <c r="AW36" i="47" s="1"/>
  <c r="AJ28" i="47"/>
  <c r="AX28" i="47" s="1"/>
  <c r="AB41" i="47"/>
  <c r="S23" i="47"/>
  <c r="AF57" i="47"/>
  <c r="AW57" i="47" s="1"/>
  <c r="AZ57" i="47" s="1"/>
  <c r="BB57" i="47" s="1"/>
  <c r="AF29" i="47"/>
  <c r="AW29" i="47" s="1"/>
  <c r="AN44" i="47"/>
  <c r="AY44" i="47" s="1"/>
  <c r="S25" i="47"/>
  <c r="AB44" i="47"/>
  <c r="AN26" i="47"/>
  <c r="AY26" i="47" s="1"/>
  <c r="AB53" i="47"/>
  <c r="AN56" i="47"/>
  <c r="AY56" i="47" s="1"/>
  <c r="AJ36" i="47"/>
  <c r="AX36" i="47" s="1"/>
  <c r="AB33" i="47"/>
  <c r="AB26" i="47"/>
  <c r="AJ38" i="47"/>
  <c r="AX38" i="47" s="1"/>
  <c r="AB54" i="47"/>
  <c r="AB28" i="47"/>
  <c r="Q55" i="47"/>
  <c r="V55" i="47" s="1"/>
  <c r="Q56" i="47"/>
  <c r="V56" i="47" s="1"/>
  <c r="Q36" i="47"/>
  <c r="V36" i="47" s="1"/>
  <c r="Q52" i="47"/>
  <c r="V52" i="47" s="1"/>
  <c r="Q23" i="47"/>
  <c r="V23" i="47" s="1"/>
  <c r="Q32" i="47"/>
  <c r="V32" i="47" s="1"/>
  <c r="Q57" i="47"/>
  <c r="V57" i="47" s="1"/>
  <c r="Q43" i="47"/>
  <c r="V43" i="47" s="1"/>
  <c r="Q48" i="47"/>
  <c r="V48" i="47" s="1"/>
  <c r="Q29" i="47"/>
  <c r="V29" i="47" s="1"/>
  <c r="S48" i="47"/>
  <c r="Q44" i="47"/>
  <c r="V44" i="47" s="1"/>
  <c r="Q26" i="47"/>
  <c r="V26" i="47" s="1"/>
  <c r="Q42" i="47"/>
  <c r="V42" i="47" s="1"/>
  <c r="Q38" i="47"/>
  <c r="V38" i="47" s="1"/>
  <c r="Q24" i="47"/>
  <c r="Q54" i="47"/>
  <c r="V54" i="47" s="1"/>
  <c r="AG23" i="43"/>
  <c r="AW23" i="43"/>
  <c r="BQ23" i="43" s="1"/>
  <c r="AG88" i="43"/>
  <c r="AS91" i="43"/>
  <c r="BP91" i="43" s="1"/>
  <c r="AW59" i="43"/>
  <c r="BQ59" i="43" s="1"/>
  <c r="AS50" i="43"/>
  <c r="BP50" i="43" s="1"/>
  <c r="AS87" i="43"/>
  <c r="BP87" i="43" s="1"/>
  <c r="AW80" i="43"/>
  <c r="BQ80" i="43" s="1"/>
  <c r="AW44" i="43"/>
  <c r="BQ44" i="43" s="1"/>
  <c r="AG61" i="43"/>
  <c r="V85" i="43"/>
  <c r="Q62" i="43"/>
  <c r="T62" i="43" s="1"/>
  <c r="Q91" i="43"/>
  <c r="T91" i="43" s="1"/>
  <c r="AO23" i="42"/>
  <c r="BO23" i="42" s="1"/>
  <c r="AF23" i="44"/>
  <c r="BE23" i="44" s="1"/>
  <c r="BE51" i="42"/>
  <c r="BS51" i="42" s="1"/>
  <c r="AB51" i="42"/>
  <c r="AO56" i="42"/>
  <c r="BO56" i="42" s="1"/>
  <c r="AB26" i="44"/>
  <c r="AR26" i="44"/>
  <c r="BH26" i="44"/>
  <c r="AB25" i="44"/>
  <c r="AV25" i="44"/>
  <c r="BI25" i="44" s="1"/>
  <c r="AF24" i="44"/>
  <c r="BE24" i="44" s="1"/>
  <c r="AN23" i="44"/>
  <c r="BG23" i="44" s="1"/>
  <c r="AR23" i="44"/>
  <c r="BH23" i="44"/>
  <c r="AB24" i="44"/>
  <c r="AR24" i="44"/>
  <c r="BH24" i="44" s="1"/>
  <c r="AV26" i="44"/>
  <c r="BI26" i="44" s="1"/>
  <c r="AR25" i="44"/>
  <c r="BH25" i="44" s="1"/>
  <c r="AV24" i="44"/>
  <c r="BI24" i="44" s="1"/>
  <c r="AJ27" i="44"/>
  <c r="BF27" i="44" s="1"/>
  <c r="AN27" i="44"/>
  <c r="BG27" i="44" s="1"/>
  <c r="AN25" i="44"/>
  <c r="BG25" i="44" s="1"/>
  <c r="S52" i="42"/>
  <c r="X55" i="42"/>
  <c r="N25" i="44"/>
  <c r="S27" i="44"/>
  <c r="BN34" i="1"/>
  <c r="CG34" i="1" s="1"/>
  <c r="AG43" i="1"/>
  <c r="AG32" i="43"/>
  <c r="Q50" i="43"/>
  <c r="BE91" i="43"/>
  <c r="BS91" i="43" s="1"/>
  <c r="AW77" i="43"/>
  <c r="BQ77" i="43" s="1"/>
  <c r="AG80" i="43"/>
  <c r="Q85" i="43"/>
  <c r="T85" i="43" s="1"/>
  <c r="X91" i="43"/>
  <c r="AG86" i="43"/>
  <c r="V57" i="43"/>
  <c r="Y57" i="43" s="1"/>
  <c r="Q89" i="43"/>
  <c r="T89" i="43" s="1"/>
  <c r="Q39" i="43"/>
  <c r="T39" i="43" s="1"/>
  <c r="Q34" i="43"/>
  <c r="T34" i="43" s="1"/>
  <c r="X89" i="43"/>
  <c r="AG41" i="43"/>
  <c r="AW41" i="43"/>
  <c r="BQ41" i="43" s="1"/>
  <c r="S39" i="43"/>
  <c r="AS85" i="43"/>
  <c r="BP85" i="43" s="1"/>
  <c r="AS57" i="43"/>
  <c r="BP57" i="43" s="1"/>
  <c r="V34" i="43"/>
  <c r="AS89" i="43"/>
  <c r="BP89" i="43" s="1"/>
  <c r="X87" i="43"/>
  <c r="S85" i="43"/>
  <c r="S89" i="43"/>
  <c r="S62" i="43"/>
  <c r="X57" i="43"/>
  <c r="V89" i="43"/>
  <c r="Y89" i="43" s="1"/>
  <c r="S91" i="43"/>
  <c r="V62" i="43"/>
  <c r="V87" i="43"/>
  <c r="Y87" i="43" s="1"/>
  <c r="V39" i="43"/>
  <c r="S34" i="43"/>
  <c r="V91" i="43"/>
  <c r="Y91" i="43" s="1"/>
  <c r="AG24" i="43"/>
  <c r="V43" i="43"/>
  <c r="Y43" i="43" s="1"/>
  <c r="AG81" i="43"/>
  <c r="AW81" i="43"/>
  <c r="BQ81" i="43" s="1"/>
  <c r="AG59" i="43"/>
  <c r="AW24" i="43"/>
  <c r="BQ24" i="43" s="1"/>
  <c r="AW88" i="43"/>
  <c r="BQ88" i="43" s="1"/>
  <c r="AW86" i="43"/>
  <c r="BQ86" i="43" s="1"/>
  <c r="AS43" i="42"/>
  <c r="BP43" i="42" s="1"/>
  <c r="BE57" i="42"/>
  <c r="BS57" i="42" s="1"/>
  <c r="AK44" i="42"/>
  <c r="BN44" i="42" s="1"/>
  <c r="AO36" i="42"/>
  <c r="BO36" i="42" s="1"/>
  <c r="AO41" i="42"/>
  <c r="BO41" i="42" s="1"/>
  <c r="S48" i="42"/>
  <c r="AS55" i="42"/>
  <c r="BP55" i="42" s="1"/>
  <c r="AS53" i="42"/>
  <c r="BP53" i="42" s="1"/>
  <c r="BE41" i="42"/>
  <c r="BS41" i="42" s="1"/>
  <c r="AS61" i="42"/>
  <c r="BP61" i="42" s="1"/>
  <c r="BA55" i="42"/>
  <c r="BR55" i="42" s="1"/>
  <c r="AS50" i="42"/>
  <c r="BP50" i="42" s="1"/>
  <c r="AN26" i="44"/>
  <c r="BG26" i="44" s="1"/>
  <c r="AN24" i="44"/>
  <c r="BG24" i="44" s="1"/>
  <c r="AV23" i="44"/>
  <c r="BI23" i="44" s="1"/>
  <c r="AF25" i="44"/>
  <c r="BE25" i="44" s="1"/>
  <c r="AF26" i="44"/>
  <c r="BE26" i="44" s="1"/>
  <c r="AV27" i="44"/>
  <c r="BI27" i="44" s="1"/>
  <c r="AB23" i="44"/>
  <c r="AJ25" i="44"/>
  <c r="BF25" i="44" s="1"/>
  <c r="AF27" i="44"/>
  <c r="BE27" i="44" s="1"/>
  <c r="Q27" i="44"/>
  <c r="T27" i="44" s="1"/>
  <c r="Q26" i="44"/>
  <c r="T26" i="44" s="1"/>
  <c r="V24" i="44"/>
  <c r="J23" i="44"/>
  <c r="L23" i="44"/>
  <c r="O23" i="44"/>
  <c r="N27" i="44"/>
  <c r="L27" i="44"/>
  <c r="O27" i="44"/>
  <c r="J27" i="44"/>
  <c r="L25" i="44"/>
  <c r="O25" i="44"/>
  <c r="J25" i="44"/>
  <c r="AJ24" i="44"/>
  <c r="BF24" i="44"/>
  <c r="Q25" i="44"/>
  <c r="Q23" i="44"/>
  <c r="N26" i="44"/>
  <c r="L26" i="44"/>
  <c r="O26" i="44"/>
  <c r="J26" i="44"/>
  <c r="V27" i="44"/>
  <c r="L24" i="44"/>
  <c r="O24" i="44"/>
  <c r="J24" i="44"/>
  <c r="Q24" i="44"/>
  <c r="T24" i="44" s="1"/>
  <c r="N24" i="44"/>
  <c r="S26" i="44"/>
  <c r="N23" i="44"/>
  <c r="V26" i="44"/>
  <c r="S24" i="44"/>
  <c r="L80" i="43"/>
  <c r="AW72" i="43"/>
  <c r="BQ72" i="43" s="1"/>
  <c r="J73" i="43"/>
  <c r="L86" i="43"/>
  <c r="BR25" i="1"/>
  <c r="CH25" i="1" s="1"/>
  <c r="AX48" i="1"/>
  <c r="CC48" i="1" s="1"/>
  <c r="AT39" i="1"/>
  <c r="CB39" i="1" s="1"/>
  <c r="AG25" i="1"/>
  <c r="AP30" i="1"/>
  <c r="CA30" i="1" s="1"/>
  <c r="AT49" i="1"/>
  <c r="CB49" i="1" s="1"/>
  <c r="BN28" i="1"/>
  <c r="CG28" i="1" s="1"/>
  <c r="V59" i="42"/>
  <c r="Y59" i="42" s="1"/>
  <c r="V39" i="42"/>
  <c r="L49" i="42"/>
  <c r="Q35" i="42"/>
  <c r="T35" i="42" s="1"/>
  <c r="Q24" i="42"/>
  <c r="T24" i="42" s="1"/>
  <c r="Q60" i="42"/>
  <c r="L23" i="42"/>
  <c r="V48" i="42"/>
  <c r="Y48" i="42" s="1"/>
  <c r="V42" i="42"/>
  <c r="V28" i="42"/>
  <c r="V36" i="42"/>
  <c r="V62" i="42"/>
  <c r="V50" i="42"/>
  <c r="Y50" i="42" s="1"/>
  <c r="V43" i="42"/>
  <c r="Y43" i="42" s="1"/>
  <c r="V23" i="42"/>
  <c r="V49" i="42"/>
  <c r="L57" i="42"/>
  <c r="O57" i="42" s="1"/>
  <c r="J57" i="42"/>
  <c r="V30" i="42"/>
  <c r="J45" i="42"/>
  <c r="V63" i="42"/>
  <c r="Y63" i="42" s="1"/>
  <c r="V31" i="42"/>
  <c r="V55" i="42"/>
  <c r="X61" i="42"/>
  <c r="V26" i="42"/>
  <c r="S55" i="42"/>
  <c r="AO61" i="42"/>
  <c r="BO61" i="42" s="1"/>
  <c r="V29" i="42"/>
  <c r="V60" i="42"/>
  <c r="V58" i="42"/>
  <c r="Q55" i="42"/>
  <c r="T55" i="42" s="1"/>
  <c r="L61" i="42"/>
  <c r="J61" i="42"/>
  <c r="L24" i="42"/>
  <c r="O24" i="42" s="1"/>
  <c r="Q61" i="42"/>
  <c r="T61" i="42" s="1"/>
  <c r="V51" i="42"/>
  <c r="Y51" i="42" s="1"/>
  <c r="S24" i="42"/>
  <c r="Q56" i="42"/>
  <c r="X51" i="42"/>
  <c r="V24" i="42"/>
  <c r="V35" i="42"/>
  <c r="V61" i="42"/>
  <c r="BB35" i="1"/>
  <c r="CD35" i="1" s="1"/>
  <c r="AG31" i="1"/>
  <c r="AL43" i="1"/>
  <c r="BR32" i="1"/>
  <c r="CH32" i="1" s="1"/>
  <c r="AX51" i="1"/>
  <c r="CC51" i="1" s="1"/>
  <c r="BN36" i="1"/>
  <c r="CG36" i="1" s="1"/>
  <c r="AL51" i="1"/>
  <c r="BJ49" i="1"/>
  <c r="CF49" i="1" s="1"/>
  <c r="BJ28" i="1"/>
  <c r="CF28" i="1" s="1"/>
  <c r="BN30" i="1"/>
  <c r="CG30" i="1" s="1"/>
  <c r="BB30" i="1"/>
  <c r="CD30" i="1" s="1"/>
  <c r="BJ51" i="1"/>
  <c r="CF51" i="1" s="1"/>
  <c r="S49" i="1"/>
  <c r="AG34" i="1"/>
  <c r="W20" i="1"/>
  <c r="V25" i="1" s="1"/>
  <c r="BF39" i="1"/>
  <c r="CE39" i="1" s="1"/>
  <c r="AC49" i="1"/>
  <c r="AG30" i="1"/>
  <c r="AB23" i="1"/>
  <c r="AF23" i="1" s="1"/>
  <c r="AB20" i="1"/>
  <c r="AA48" i="1" s="1"/>
  <c r="W23" i="1"/>
  <c r="AA23" i="1" s="1"/>
  <c r="V39" i="1"/>
  <c r="AA35" i="1"/>
  <c r="V38" i="1"/>
  <c r="Y38" i="1" s="1"/>
  <c r="V31" i="1"/>
  <c r="AA45" i="1"/>
  <c r="V33" i="1"/>
  <c r="V28" i="1"/>
  <c r="AA36" i="1"/>
  <c r="AD36" i="1" s="1"/>
  <c r="BQ23" i="1"/>
  <c r="AG23" i="1" s="1"/>
  <c r="BP23" i="1"/>
  <c r="BM23" i="1"/>
  <c r="BL23" i="1"/>
  <c r="BH23" i="1"/>
  <c r="BI23" i="1"/>
  <c r="BD23" i="1"/>
  <c r="AZ23" i="1"/>
  <c r="AW23" i="1"/>
  <c r="AV23" i="1"/>
  <c r="AS23" i="1"/>
  <c r="AR23" i="1"/>
  <c r="AO23" i="1"/>
  <c r="AN23" i="1"/>
  <c r="AK23" i="1"/>
  <c r="AJ23" i="1"/>
  <c r="F23" i="1"/>
  <c r="E23" i="1"/>
  <c r="BX23" i="1" s="1"/>
  <c r="D23" i="1"/>
  <c r="BW23" i="1" s="1"/>
  <c r="C23" i="1"/>
  <c r="BV23" i="1" s="1"/>
  <c r="B23" i="1"/>
  <c r="BU23" i="1" s="1"/>
  <c r="BE23" i="1"/>
  <c r="BA23" i="1"/>
  <c r="R20" i="1"/>
  <c r="Q49" i="1" s="1"/>
  <c r="R23" i="1"/>
  <c r="M23" i="1"/>
  <c r="G23" i="1"/>
  <c r="H23" i="1" s="1"/>
  <c r="I23" i="1" s="1"/>
  <c r="BT23" i="1"/>
  <c r="M20" i="1"/>
  <c r="L47" i="1" s="1"/>
  <c r="AS34" i="42" l="1"/>
  <c r="BP34" i="42" s="1"/>
  <c r="X59" i="42"/>
  <c r="X63" i="42"/>
  <c r="AS63" i="42"/>
  <c r="BP63" i="42" s="1"/>
  <c r="AO57" i="42"/>
  <c r="BO57" i="42" s="1"/>
  <c r="N41" i="42"/>
  <c r="AO26" i="42"/>
  <c r="BO26" i="42" s="1"/>
  <c r="AK49" i="42"/>
  <c r="BN49" i="42" s="1"/>
  <c r="AK41" i="42"/>
  <c r="BN41" i="42" s="1"/>
  <c r="AK26" i="42"/>
  <c r="BN26" i="42" s="1"/>
  <c r="BA26" i="42"/>
  <c r="BR26" i="42" s="1"/>
  <c r="AK30" i="42"/>
  <c r="BN30" i="42" s="1"/>
  <c r="BA30" i="42"/>
  <c r="BR30" i="42" s="1"/>
  <c r="AK58" i="42"/>
  <c r="BN58" i="42" s="1"/>
  <c r="BA58" i="42"/>
  <c r="BR58" i="42" s="1"/>
  <c r="AK24" i="42"/>
  <c r="BN24" i="42" s="1"/>
  <c r="BA24" i="42"/>
  <c r="BR24" i="42" s="1"/>
  <c r="AK35" i="42"/>
  <c r="BN35" i="42" s="1"/>
  <c r="BA35" i="42"/>
  <c r="BR35" i="42" s="1"/>
  <c r="AK56" i="42"/>
  <c r="BN56" i="42" s="1"/>
  <c r="BA56" i="42"/>
  <c r="BR56" i="42" s="1"/>
  <c r="AK61" i="42"/>
  <c r="BN61" i="42" s="1"/>
  <c r="S50" i="42"/>
  <c r="AO58" i="42"/>
  <c r="BO58" i="42" s="1"/>
  <c r="BE58" i="42"/>
  <c r="BS58" i="42" s="1"/>
  <c r="N24" i="42"/>
  <c r="AO24" i="42"/>
  <c r="BO24" i="42" s="1"/>
  <c r="BE24" i="42"/>
  <c r="BS24" i="42" s="1"/>
  <c r="AO35" i="42"/>
  <c r="BO35" i="42" s="1"/>
  <c r="BE35" i="42"/>
  <c r="BS35" i="42" s="1"/>
  <c r="L50" i="42"/>
  <c r="O50" i="42" s="1"/>
  <c r="J63" i="42"/>
  <c r="BE42" i="42"/>
  <c r="BS42" i="42" s="1"/>
  <c r="V46" i="42"/>
  <c r="Y46" i="42" s="1"/>
  <c r="J24" i="42"/>
  <c r="Q41" i="42"/>
  <c r="L37" i="42"/>
  <c r="S42" i="42"/>
  <c r="BA61" i="42"/>
  <c r="BR61" i="42" s="1"/>
  <c r="L41" i="42"/>
  <c r="J28" i="42"/>
  <c r="BE26" i="42"/>
  <c r="BS26" i="42" s="1"/>
  <c r="J29" i="42"/>
  <c r="L36" i="42"/>
  <c r="L62" i="42"/>
  <c r="J34" i="42"/>
  <c r="BE23" i="42"/>
  <c r="BS23" i="42" s="1"/>
  <c r="AP25" i="1"/>
  <c r="CA25" i="1" s="1"/>
  <c r="AP39" i="1"/>
  <c r="CA39" i="1" s="1"/>
  <c r="AP31" i="1"/>
  <c r="CA31" i="1" s="1"/>
  <c r="BJ32" i="1"/>
  <c r="CF32" i="1" s="1"/>
  <c r="BJ38" i="1"/>
  <c r="CF38" i="1" s="1"/>
  <c r="BJ40" i="1"/>
  <c r="CF40" i="1" s="1"/>
  <c r="AX41" i="1"/>
  <c r="CC41" i="1" s="1"/>
  <c r="AB36" i="47"/>
  <c r="AJ45" i="47"/>
  <c r="AX45" i="47" s="1"/>
  <c r="AF46" i="47"/>
  <c r="AW46" i="47" s="1"/>
  <c r="AJ46" i="47"/>
  <c r="AX46" i="47" s="1"/>
  <c r="AB31" i="47"/>
  <c r="AF49" i="47"/>
  <c r="AW49" i="47" s="1"/>
  <c r="S33" i="47"/>
  <c r="AF39" i="47"/>
  <c r="AW39" i="47" s="1"/>
  <c r="AJ44" i="47"/>
  <c r="AX44" i="47" s="1"/>
  <c r="AF45" i="47"/>
  <c r="AW45" i="47" s="1"/>
  <c r="AB46" i="47"/>
  <c r="AN41" i="47"/>
  <c r="AY41" i="47" s="1"/>
  <c r="AJ47" i="47"/>
  <c r="AX47" i="47" s="1"/>
  <c r="AN37" i="47"/>
  <c r="AY37" i="47" s="1"/>
  <c r="AJ26" i="47"/>
  <c r="AX26" i="47" s="1"/>
  <c r="AN40" i="47"/>
  <c r="AY40" i="47" s="1"/>
  <c r="AJ32" i="47"/>
  <c r="AX32" i="47" s="1"/>
  <c r="AF43" i="47"/>
  <c r="AW43" i="47" s="1"/>
  <c r="AB50" i="47"/>
  <c r="AN51" i="47"/>
  <c r="AY51" i="47" s="1"/>
  <c r="AF48" i="47"/>
  <c r="AW48" i="47" s="1"/>
  <c r="AZ48" i="47" s="1"/>
  <c r="BB48" i="47" s="1"/>
  <c r="AB30" i="47"/>
  <c r="AF38" i="47"/>
  <c r="AW38" i="47" s="1"/>
  <c r="AZ38" i="47" s="1"/>
  <c r="BB38" i="47" s="1"/>
  <c r="AB34" i="47"/>
  <c r="AN54" i="47"/>
  <c r="AY54" i="47" s="1"/>
  <c r="AF42" i="47"/>
  <c r="AW42" i="47" s="1"/>
  <c r="AB24" i="47"/>
  <c r="S53" i="47"/>
  <c r="AJ35" i="47"/>
  <c r="AX35" i="47" s="1"/>
  <c r="AF56" i="47"/>
  <c r="AW56" i="47" s="1"/>
  <c r="AF55" i="47"/>
  <c r="AW55" i="47" s="1"/>
  <c r="AJ55" i="47"/>
  <c r="AX55" i="47" s="1"/>
  <c r="AJ31" i="47"/>
  <c r="AX31" i="47" s="1"/>
  <c r="AF40" i="47"/>
  <c r="AW40" i="47" s="1"/>
  <c r="AB23" i="47"/>
  <c r="S32" i="47"/>
  <c r="AN49" i="47"/>
  <c r="AY49" i="47" s="1"/>
  <c r="AJ43" i="47"/>
  <c r="AX43" i="47" s="1"/>
  <c r="AJ57" i="47"/>
  <c r="AX57" i="47" s="1"/>
  <c r="AF33" i="47"/>
  <c r="AW33" i="47" s="1"/>
  <c r="AB51" i="47"/>
  <c r="AN39" i="47"/>
  <c r="AY39" i="47" s="1"/>
  <c r="AJ48" i="47"/>
  <c r="AX48" i="47" s="1"/>
  <c r="AF30" i="47"/>
  <c r="AW30" i="47" s="1"/>
  <c r="AB37" i="47"/>
  <c r="S61" i="42"/>
  <c r="AS32" i="42"/>
  <c r="BP32" i="42" s="1"/>
  <c r="X58" i="42"/>
  <c r="AS58" i="42"/>
  <c r="BP58" i="42" s="1"/>
  <c r="X24" i="42"/>
  <c r="AS24" i="42"/>
  <c r="BP24" i="42" s="1"/>
  <c r="AS56" i="42"/>
  <c r="BP56" i="42" s="1"/>
  <c r="X48" i="42"/>
  <c r="AS48" i="42"/>
  <c r="BP48" i="42" s="1"/>
  <c r="AX49" i="1"/>
  <c r="CC49" i="1" s="1"/>
  <c r="BN49" i="1"/>
  <c r="CG49" i="1" s="1"/>
  <c r="AT52" i="1"/>
  <c r="CB52" i="1" s="1"/>
  <c r="BR50" i="1"/>
  <c r="CH50" i="1" s="1"/>
  <c r="BB28" i="1"/>
  <c r="CD28" i="1" s="1"/>
  <c r="AP36" i="1"/>
  <c r="CA36" i="1" s="1"/>
  <c r="AP49" i="1"/>
  <c r="CA49" i="1" s="1"/>
  <c r="BF49" i="1"/>
  <c r="CE49" i="1" s="1"/>
  <c r="BR24" i="1"/>
  <c r="CH24" i="1" s="1"/>
  <c r="AP46" i="1"/>
  <c r="CA46" i="1" s="1"/>
  <c r="CI46" i="1" s="1"/>
  <c r="CK46" i="1" s="1"/>
  <c r="BF46" i="1"/>
  <c r="CE46" i="1" s="1"/>
  <c r="AL50" i="1"/>
  <c r="AC32" i="1"/>
  <c r="AX32" i="1"/>
  <c r="CC32" i="1" s="1"/>
  <c r="BN32" i="1"/>
  <c r="CG32" i="1" s="1"/>
  <c r="BF36" i="1"/>
  <c r="CE36" i="1" s="1"/>
  <c r="AX38" i="1"/>
  <c r="CC38" i="1" s="1"/>
  <c r="BN38" i="1"/>
  <c r="CG38" i="1" s="1"/>
  <c r="BJ35" i="1"/>
  <c r="CF35" i="1" s="1"/>
  <c r="AP51" i="1"/>
  <c r="CA51" i="1" s="1"/>
  <c r="BF51" i="1"/>
  <c r="CE51" i="1" s="1"/>
  <c r="J47" i="42"/>
  <c r="AO59" i="42"/>
  <c r="BO59" i="42" s="1"/>
  <c r="AN36" i="47"/>
  <c r="AY36" i="47" s="1"/>
  <c r="AB43" i="47"/>
  <c r="AJ37" i="47"/>
  <c r="AX37" i="47" s="1"/>
  <c r="S51" i="47"/>
  <c r="AN33" i="47"/>
  <c r="AY33" i="47" s="1"/>
  <c r="AN53" i="47"/>
  <c r="AY53" i="47" s="1"/>
  <c r="AJ23" i="47"/>
  <c r="AX23" i="47" s="1"/>
  <c r="AB57" i="47"/>
  <c r="AJ52" i="47"/>
  <c r="AX52" i="47" s="1"/>
  <c r="AB29" i="47"/>
  <c r="S27" i="47"/>
  <c r="AN27" i="47"/>
  <c r="AY27" i="47" s="1"/>
  <c r="AF27" i="47"/>
  <c r="AW27" i="47" s="1"/>
  <c r="Q27" i="47"/>
  <c r="V27" i="47" s="1"/>
  <c r="X27" i="47" s="1"/>
  <c r="AN32" i="47"/>
  <c r="AY32" i="47" s="1"/>
  <c r="AB45" i="47"/>
  <c r="AN46" i="47"/>
  <c r="AY46" i="47" s="1"/>
  <c r="AJ40" i="47"/>
  <c r="AX40" i="47" s="1"/>
  <c r="AJ41" i="47"/>
  <c r="AX41" i="47" s="1"/>
  <c r="AZ41" i="47" s="1"/>
  <c r="BB41" i="47" s="1"/>
  <c r="AF23" i="47"/>
  <c r="AW23" i="47" s="1"/>
  <c r="AF32" i="47"/>
  <c r="AW32" i="47" s="1"/>
  <c r="AB49" i="47"/>
  <c r="AF44" i="47"/>
  <c r="AW44" i="47" s="1"/>
  <c r="AB42" i="47"/>
  <c r="S57" i="47"/>
  <c r="AN50" i="47"/>
  <c r="AY50" i="47" s="1"/>
  <c r="AZ50" i="47" s="1"/>
  <c r="BB50" i="47" s="1"/>
  <c r="AJ33" i="47"/>
  <c r="AX33" i="47" s="1"/>
  <c r="AJ51" i="47"/>
  <c r="AX51" i="47" s="1"/>
  <c r="AF52" i="47"/>
  <c r="AW52" i="47" s="1"/>
  <c r="AF47" i="47"/>
  <c r="AW47" i="47" s="1"/>
  <c r="AZ47" i="47" s="1"/>
  <c r="BB47" i="47" s="1"/>
  <c r="AB48" i="47"/>
  <c r="AF26" i="47"/>
  <c r="AW26" i="47" s="1"/>
  <c r="AN34" i="47"/>
  <c r="AY34" i="47" s="1"/>
  <c r="AB38" i="47"/>
  <c r="AN28" i="47"/>
  <c r="AY28" i="47" s="1"/>
  <c r="AZ28" i="47" s="1"/>
  <c r="BB28" i="47" s="1"/>
  <c r="AB39" i="47"/>
  <c r="S29" i="47"/>
  <c r="AJ27" i="47"/>
  <c r="AX27" i="47" s="1"/>
  <c r="S24" i="47"/>
  <c r="AJ53" i="47"/>
  <c r="AX53" i="47" s="1"/>
  <c r="AZ53" i="47" s="1"/>
  <c r="BB53" i="47" s="1"/>
  <c r="AJ54" i="47"/>
  <c r="AX54" i="47" s="1"/>
  <c r="AF35" i="47"/>
  <c r="AW35" i="47" s="1"/>
  <c r="AB56" i="47"/>
  <c r="AB25" i="47"/>
  <c r="S36" i="47"/>
  <c r="AN31" i="47"/>
  <c r="AY31" i="47" s="1"/>
  <c r="AN29" i="47"/>
  <c r="AY29" i="47" s="1"/>
  <c r="AN24" i="47"/>
  <c r="AY24" i="47" s="1"/>
  <c r="AZ24" i="47" s="1"/>
  <c r="BB24" i="47" s="1"/>
  <c r="AN57" i="47"/>
  <c r="AY57" i="47" s="1"/>
  <c r="BE74" i="43"/>
  <c r="BS74" i="43" s="1"/>
  <c r="AK62" i="42"/>
  <c r="BN62" i="42" s="1"/>
  <c r="AO87" i="43"/>
  <c r="BO87" i="43" s="1"/>
  <c r="BE87" i="43"/>
  <c r="BS87" i="43" s="1"/>
  <c r="AK40" i="42"/>
  <c r="BN40" i="42" s="1"/>
  <c r="BA34" i="42"/>
  <c r="BR34" i="42" s="1"/>
  <c r="AK27" i="42"/>
  <c r="BN27" i="42" s="1"/>
  <c r="BA27" i="42"/>
  <c r="BR27" i="42" s="1"/>
  <c r="AK39" i="42"/>
  <c r="BN39" i="42" s="1"/>
  <c r="AK25" i="42"/>
  <c r="BN25" i="42" s="1"/>
  <c r="BA25" i="42"/>
  <c r="BR25" i="42" s="1"/>
  <c r="T48" i="42"/>
  <c r="AC36" i="1"/>
  <c r="AC51" i="1"/>
  <c r="AC30" i="1"/>
  <c r="AC48" i="1"/>
  <c r="Y31" i="1"/>
  <c r="Y39" i="1"/>
  <c r="Y33" i="42"/>
  <c r="O41" i="42"/>
  <c r="T40" i="43"/>
  <c r="T74" i="43"/>
  <c r="N39" i="43"/>
  <c r="J41" i="43"/>
  <c r="S65" i="43"/>
  <c r="L33" i="1"/>
  <c r="L30" i="1"/>
  <c r="O30" i="1" s="1"/>
  <c r="L31" i="1"/>
  <c r="AA37" i="1"/>
  <c r="V32" i="1"/>
  <c r="L24" i="1"/>
  <c r="O24" i="1" s="1"/>
  <c r="Q42" i="1"/>
  <c r="T42" i="1" s="1"/>
  <c r="AA50" i="1"/>
  <c r="AD50" i="1" s="1"/>
  <c r="AA38" i="1"/>
  <c r="BB49" i="1"/>
  <c r="CD49" i="1" s="1"/>
  <c r="AA42" i="1"/>
  <c r="V44" i="1"/>
  <c r="Y44" i="1" s="1"/>
  <c r="AA33" i="1"/>
  <c r="Q52" i="1"/>
  <c r="T52" i="1" s="1"/>
  <c r="L45" i="1"/>
  <c r="O45" i="1" s="1"/>
  <c r="AA31" i="1"/>
  <c r="AD31" i="1" s="1"/>
  <c r="Q29" i="1"/>
  <c r="V47" i="1"/>
  <c r="Y47" i="1" s="1"/>
  <c r="L41" i="1"/>
  <c r="AA44" i="1"/>
  <c r="AD44" i="1" s="1"/>
  <c r="Q34" i="1"/>
  <c r="AA32" i="1"/>
  <c r="AD32" i="1" s="1"/>
  <c r="Q45" i="1"/>
  <c r="T45" i="1" s="1"/>
  <c r="Q35" i="1"/>
  <c r="Q41" i="1"/>
  <c r="AA52" i="1"/>
  <c r="AD52" i="1" s="1"/>
  <c r="V35" i="1"/>
  <c r="AA24" i="1"/>
  <c r="AD24" i="1" s="1"/>
  <c r="AA51" i="1"/>
  <c r="AD51" i="1" s="1"/>
  <c r="AA41" i="1"/>
  <c r="AD41" i="1" s="1"/>
  <c r="V41" i="1"/>
  <c r="Y41" i="1" s="1"/>
  <c r="AA34" i="1"/>
  <c r="Q46" i="1"/>
  <c r="Q36" i="1"/>
  <c r="T36" i="1" s="1"/>
  <c r="L26" i="1"/>
  <c r="Q51" i="1"/>
  <c r="T51" i="1" s="1"/>
  <c r="V49" i="1"/>
  <c r="V40" i="1"/>
  <c r="L37" i="1"/>
  <c r="O37" i="1" s="1"/>
  <c r="AA25" i="1"/>
  <c r="AD25" i="1" s="1"/>
  <c r="Q26" i="1"/>
  <c r="T26" i="1" s="1"/>
  <c r="V51" i="1"/>
  <c r="AA46" i="1"/>
  <c r="AD46" i="1" s="1"/>
  <c r="AA40" i="1"/>
  <c r="AD40" i="1" s="1"/>
  <c r="V43" i="1"/>
  <c r="Y43" i="1" s="1"/>
  <c r="L44" i="1"/>
  <c r="AA43" i="1"/>
  <c r="AD43" i="1" s="1"/>
  <c r="Q31" i="1"/>
  <c r="T31" i="1" s="1"/>
  <c r="L23" i="1"/>
  <c r="V26" i="1"/>
  <c r="Y26" i="1" s="1"/>
  <c r="Q24" i="1"/>
  <c r="Q44" i="1"/>
  <c r="T44" i="1" s="1"/>
  <c r="L52" i="1"/>
  <c r="Q32" i="1"/>
  <c r="T32" i="1" s="1"/>
  <c r="L38" i="1"/>
  <c r="O38" i="1" s="1"/>
  <c r="AA26" i="1"/>
  <c r="AD26" i="1" s="1"/>
  <c r="V48" i="1"/>
  <c r="Y48" i="1" s="1"/>
  <c r="AC43" i="1"/>
  <c r="X24" i="1"/>
  <c r="AX39" i="1"/>
  <c r="CC39" i="1" s="1"/>
  <c r="AX31" i="1"/>
  <c r="CC31" i="1" s="1"/>
  <c r="AA49" i="1"/>
  <c r="AD49" i="1" s="1"/>
  <c r="AH50" i="1"/>
  <c r="AD37" i="1"/>
  <c r="AD35" i="1"/>
  <c r="AC50" i="1"/>
  <c r="AC42" i="1"/>
  <c r="BR51" i="1"/>
  <c r="CH51" i="1" s="1"/>
  <c r="AC45" i="1"/>
  <c r="AL24" i="1"/>
  <c r="AC29" i="1"/>
  <c r="AP43" i="1"/>
  <c r="CA43" i="1" s="1"/>
  <c r="AP50" i="1"/>
  <c r="CA50" i="1" s="1"/>
  <c r="BB32" i="1"/>
  <c r="CD32" i="1" s="1"/>
  <c r="BR38" i="1"/>
  <c r="CH38" i="1" s="1"/>
  <c r="AD45" i="1"/>
  <c r="AA39" i="1"/>
  <c r="AD39" i="1" s="1"/>
  <c r="AC28" i="1"/>
  <c r="AC35" i="1"/>
  <c r="X27" i="1"/>
  <c r="BJ27" i="1"/>
  <c r="CF27" i="1" s="1"/>
  <c r="AL47" i="1"/>
  <c r="BB47" i="1"/>
  <c r="CD47" i="1" s="1"/>
  <c r="S37" i="1"/>
  <c r="AT37" i="1"/>
  <c r="CB37" i="1" s="1"/>
  <c r="BF44" i="1"/>
  <c r="CE44" i="1" s="1"/>
  <c r="AL34" i="1"/>
  <c r="BR34" i="1"/>
  <c r="CH34" i="1" s="1"/>
  <c r="AP33" i="1"/>
  <c r="CA33" i="1" s="1"/>
  <c r="BF33" i="1"/>
  <c r="CE33" i="1" s="1"/>
  <c r="AC46" i="1"/>
  <c r="BN46" i="1"/>
  <c r="CG46" i="1" s="1"/>
  <c r="BB52" i="1"/>
  <c r="CD52" i="1" s="1"/>
  <c r="S50" i="1"/>
  <c r="BJ50" i="1"/>
  <c r="CF50" i="1" s="1"/>
  <c r="AX25" i="1"/>
  <c r="CC25" i="1" s="1"/>
  <c r="X51" i="1"/>
  <c r="AD48" i="1"/>
  <c r="AG45" i="1"/>
  <c r="AH45" i="1" s="1"/>
  <c r="BR35" i="1"/>
  <c r="CH35" i="1" s="1"/>
  <c r="X26" i="1"/>
  <c r="AA28" i="1"/>
  <c r="AD28" i="1" s="1"/>
  <c r="Y28" i="1"/>
  <c r="Y25" i="1"/>
  <c r="Y92" i="43"/>
  <c r="Y31" i="43"/>
  <c r="Y90" i="43"/>
  <c r="Y30" i="1"/>
  <c r="AA27" i="1"/>
  <c r="AD27" i="1" s="1"/>
  <c r="X25" i="1"/>
  <c r="Y32" i="1"/>
  <c r="AX40" i="1"/>
  <c r="CC40" i="1" s="1"/>
  <c r="AX46" i="1"/>
  <c r="CC46" i="1" s="1"/>
  <c r="AC25" i="1"/>
  <c r="AA29" i="1"/>
  <c r="AD29" i="1" s="1"/>
  <c r="BJ24" i="1"/>
  <c r="CF24" i="1" s="1"/>
  <c r="AL40" i="1"/>
  <c r="BB40" i="1"/>
  <c r="CD40" i="1" s="1"/>
  <c r="AX37" i="1"/>
  <c r="CC37" i="1" s="1"/>
  <c r="AT44" i="1"/>
  <c r="CB44" i="1" s="1"/>
  <c r="BJ44" i="1"/>
  <c r="CF44" i="1" s="1"/>
  <c r="AP34" i="1"/>
  <c r="CA34" i="1" s="1"/>
  <c r="AL46" i="1"/>
  <c r="BF45" i="1"/>
  <c r="CE45" i="1" s="1"/>
  <c r="AL36" i="1"/>
  <c r="AT38" i="1"/>
  <c r="CB38" i="1" s="1"/>
  <c r="CI38" i="1" s="1"/>
  <c r="CK38" i="1" s="1"/>
  <c r="X31" i="1"/>
  <c r="AL49" i="1"/>
  <c r="AG60" i="42"/>
  <c r="AW44" i="42"/>
  <c r="BQ44" i="42" s="1"/>
  <c r="AG58" i="42"/>
  <c r="AG51" i="42"/>
  <c r="S46" i="47"/>
  <c r="S50" i="47"/>
  <c r="S34" i="47"/>
  <c r="S28" i="47"/>
  <c r="V50" i="1"/>
  <c r="Y50" i="1" s="1"/>
  <c r="V37" i="1"/>
  <c r="BB27" i="1"/>
  <c r="CD27" i="1" s="1"/>
  <c r="AX42" i="1"/>
  <c r="CC42" i="1" s="1"/>
  <c r="BN42" i="1"/>
  <c r="CG42" i="1" s="1"/>
  <c r="BF41" i="1"/>
  <c r="CE41" i="1" s="1"/>
  <c r="AX33" i="1"/>
  <c r="CC33" i="1" s="1"/>
  <c r="BF25" i="1"/>
  <c r="CE25" i="1" s="1"/>
  <c r="X32" i="1"/>
  <c r="BB26" i="1"/>
  <c r="CD26" i="1" s="1"/>
  <c r="AL48" i="1"/>
  <c r="BB48" i="1"/>
  <c r="CD48" i="1" s="1"/>
  <c r="BR48" i="1"/>
  <c r="CH48" i="1" s="1"/>
  <c r="Y40" i="1"/>
  <c r="BF27" i="1"/>
  <c r="CE27" i="1" s="1"/>
  <c r="X29" i="1"/>
  <c r="AL42" i="1"/>
  <c r="BB42" i="1"/>
  <c r="CD42" i="1" s="1"/>
  <c r="BR42" i="1"/>
  <c r="CH42" i="1" s="1"/>
  <c r="AC47" i="1"/>
  <c r="AX47" i="1"/>
  <c r="CC47" i="1" s="1"/>
  <c r="BN47" i="1"/>
  <c r="CG47" i="1" s="1"/>
  <c r="T41" i="1"/>
  <c r="AT41" i="1"/>
  <c r="CB41" i="1" s="1"/>
  <c r="BF43" i="1"/>
  <c r="CE43" i="1" s="1"/>
  <c r="AL33" i="1"/>
  <c r="BB33" i="1"/>
  <c r="CD33" i="1" s="1"/>
  <c r="BR33" i="1"/>
  <c r="CH33" i="1" s="1"/>
  <c r="AC52" i="1"/>
  <c r="AX52" i="1"/>
  <c r="CC52" i="1" s="1"/>
  <c r="CI52" i="1" s="1"/>
  <c r="CK52" i="1" s="1"/>
  <c r="BN52" i="1"/>
  <c r="CG52" i="1" s="1"/>
  <c r="AT25" i="1"/>
  <c r="CB25" i="1" s="1"/>
  <c r="AL39" i="1"/>
  <c r="BB39" i="1"/>
  <c r="CD39" i="1" s="1"/>
  <c r="BR39" i="1"/>
  <c r="CH39" i="1" s="1"/>
  <c r="AP26" i="1"/>
  <c r="CA26" i="1" s="1"/>
  <c r="S59" i="42"/>
  <c r="L27" i="1"/>
  <c r="O27" i="1" s="1"/>
  <c r="V27" i="1"/>
  <c r="Y27" i="1" s="1"/>
  <c r="X43" i="1"/>
  <c r="BB24" i="1"/>
  <c r="CD24" i="1" s="1"/>
  <c r="AX29" i="1"/>
  <c r="CC29" i="1" s="1"/>
  <c r="BN29" i="1"/>
  <c r="CG29" i="1" s="1"/>
  <c r="AT40" i="1"/>
  <c r="CB40" i="1" s="1"/>
  <c r="AP37" i="1"/>
  <c r="CA37" i="1" s="1"/>
  <c r="BF37" i="1"/>
  <c r="CE37" i="1" s="1"/>
  <c r="X41" i="1"/>
  <c r="AL44" i="1"/>
  <c r="BB44" i="1"/>
  <c r="CD44" i="1" s="1"/>
  <c r="BR44" i="1"/>
  <c r="CH44" i="1" s="1"/>
  <c r="AX34" i="1"/>
  <c r="CC34" i="1" s="1"/>
  <c r="BJ46" i="1"/>
  <c r="CF46" i="1" s="1"/>
  <c r="AX45" i="1"/>
  <c r="CC45" i="1" s="1"/>
  <c r="BJ36" i="1"/>
  <c r="CF36" i="1" s="1"/>
  <c r="AL38" i="1"/>
  <c r="AL45" i="1"/>
  <c r="BR52" i="1"/>
  <c r="CH52" i="1" s="1"/>
  <c r="S57" i="42"/>
  <c r="N57" i="42"/>
  <c r="Q38" i="1"/>
  <c r="T38" i="1" s="1"/>
  <c r="S26" i="1"/>
  <c r="Q26" i="42"/>
  <c r="T26" i="42" s="1"/>
  <c r="Q30" i="1"/>
  <c r="T30" i="1" s="1"/>
  <c r="S52" i="1"/>
  <c r="S32" i="1"/>
  <c r="O47" i="1"/>
  <c r="AD38" i="1"/>
  <c r="AC39" i="1"/>
  <c r="S44" i="1"/>
  <c r="BR47" i="1"/>
  <c r="CH47" i="1" s="1"/>
  <c r="BR28" i="1"/>
  <c r="CH28" i="1" s="1"/>
  <c r="AA30" i="1"/>
  <c r="AD30" i="1" s="1"/>
  <c r="X52" i="1"/>
  <c r="AP42" i="1"/>
  <c r="CA42" i="1" s="1"/>
  <c r="X40" i="1"/>
  <c r="S43" i="1"/>
  <c r="AT43" i="1"/>
  <c r="CB43" i="1" s="1"/>
  <c r="X46" i="1"/>
  <c r="T24" i="1"/>
  <c r="AF32" i="1"/>
  <c r="AH32" i="1" s="1"/>
  <c r="AL29" i="1"/>
  <c r="BJ37" i="1"/>
  <c r="CF37" i="1" s="1"/>
  <c r="BE78" i="43"/>
  <c r="BS78" i="43" s="1"/>
  <c r="BE75" i="43"/>
  <c r="BS75" i="43" s="1"/>
  <c r="Q43" i="1"/>
  <c r="T43" i="1" s="1"/>
  <c r="Y33" i="1"/>
  <c r="AC33" i="1"/>
  <c r="S44" i="43"/>
  <c r="BE24" i="43"/>
  <c r="BS24" i="43" s="1"/>
  <c r="Y52" i="1"/>
  <c r="AC38" i="1"/>
  <c r="X30" i="1"/>
  <c r="X47" i="1"/>
  <c r="BR37" i="1"/>
  <c r="CH37" i="1" s="1"/>
  <c r="BR49" i="1"/>
  <c r="CH49" i="1" s="1"/>
  <c r="Y24" i="1"/>
  <c r="AL27" i="1"/>
  <c r="AD42" i="1"/>
  <c r="AP41" i="1"/>
  <c r="CA41" i="1" s="1"/>
  <c r="BB43" i="1"/>
  <c r="CD43" i="1" s="1"/>
  <c r="AD33" i="1"/>
  <c r="BJ52" i="1"/>
  <c r="CF52" i="1" s="1"/>
  <c r="BN31" i="1"/>
  <c r="CG31" i="1" s="1"/>
  <c r="AC24" i="1"/>
  <c r="T29" i="1"/>
  <c r="BF40" i="1"/>
  <c r="CE40" i="1" s="1"/>
  <c r="BJ34" i="1"/>
  <c r="CF34" i="1" s="1"/>
  <c r="BB50" i="1"/>
  <c r="CD50" i="1" s="1"/>
  <c r="BJ45" i="1"/>
  <c r="CF45" i="1" s="1"/>
  <c r="AW31" i="42"/>
  <c r="BQ31" i="42" s="1"/>
  <c r="AW28" i="42"/>
  <c r="BQ28" i="42" s="1"/>
  <c r="AG30" i="42"/>
  <c r="AW30" i="42"/>
  <c r="BQ30" i="42" s="1"/>
  <c r="AG29" i="42"/>
  <c r="AW29" i="42"/>
  <c r="BQ29" i="42" s="1"/>
  <c r="AW60" i="42"/>
  <c r="BQ60" i="42" s="1"/>
  <c r="AG44" i="42"/>
  <c r="AG45" i="42"/>
  <c r="AW45" i="42"/>
  <c r="BQ45" i="42" s="1"/>
  <c r="AG32" i="42"/>
  <c r="AW32" i="42"/>
  <c r="BQ32" i="42" s="1"/>
  <c r="AG55" i="42"/>
  <c r="AG56" i="42"/>
  <c r="AW56" i="42"/>
  <c r="BQ56" i="42" s="1"/>
  <c r="AG61" i="42"/>
  <c r="AW61" i="42"/>
  <c r="BQ61" i="42" s="1"/>
  <c r="AG48" i="42"/>
  <c r="AW48" i="42"/>
  <c r="BQ48" i="42" s="1"/>
  <c r="AK87" i="43"/>
  <c r="BN87" i="43" s="1"/>
  <c r="BA87" i="43"/>
  <c r="BR87" i="43" s="1"/>
  <c r="N24" i="43"/>
  <c r="Q50" i="47"/>
  <c r="V50" i="47" s="1"/>
  <c r="N41" i="43"/>
  <c r="Q28" i="47"/>
  <c r="V28" i="47" s="1"/>
  <c r="X28" i="47" s="1"/>
  <c r="O83" i="43"/>
  <c r="Q34" i="47"/>
  <c r="V34" i="47" s="1"/>
  <c r="X34" i="47" s="1"/>
  <c r="O80" i="43"/>
  <c r="S23" i="44"/>
  <c r="S63" i="42"/>
  <c r="O86" i="43"/>
  <c r="O28" i="43"/>
  <c r="N75" i="43"/>
  <c r="Q37" i="1"/>
  <c r="T37" i="1" s="1"/>
  <c r="O33" i="1"/>
  <c r="Q50" i="1"/>
  <c r="T50" i="1" s="1"/>
  <c r="S31" i="1"/>
  <c r="O31" i="1"/>
  <c r="S41" i="1"/>
  <c r="O36" i="42"/>
  <c r="AG44" i="1"/>
  <c r="AX24" i="1"/>
  <c r="CC24" i="1" s="1"/>
  <c r="BN24" i="1"/>
  <c r="CG24" i="1" s="1"/>
  <c r="BJ29" i="1"/>
  <c r="CF29" i="1" s="1"/>
  <c r="AP40" i="1"/>
  <c r="CA40" i="1" s="1"/>
  <c r="BB37" i="1"/>
  <c r="CD37" i="1" s="1"/>
  <c r="AX44" i="1"/>
  <c r="CC44" i="1" s="1"/>
  <c r="BN44" i="1"/>
  <c r="CG44" i="1" s="1"/>
  <c r="BR46" i="1"/>
  <c r="CH46" i="1" s="1"/>
  <c r="S29" i="1"/>
  <c r="BR40" i="1"/>
  <c r="CH40" i="1" s="1"/>
  <c r="X44" i="1"/>
  <c r="BR36" i="1"/>
  <c r="CH36" i="1" s="1"/>
  <c r="BA47" i="42"/>
  <c r="BR47" i="42" s="1"/>
  <c r="BA40" i="42"/>
  <c r="BR40" i="42" s="1"/>
  <c r="AK38" i="42"/>
  <c r="BN38" i="42" s="1"/>
  <c r="BA38" i="42"/>
  <c r="BR38" i="42" s="1"/>
  <c r="X27" i="44"/>
  <c r="T24" i="47"/>
  <c r="V24" i="47"/>
  <c r="X24" i="47" s="1"/>
  <c r="T62" i="42"/>
  <c r="T63" i="42"/>
  <c r="AD34" i="1"/>
  <c r="AC34" i="1"/>
  <c r="AC41" i="1"/>
  <c r="BR29" i="1"/>
  <c r="CH29" i="1" s="1"/>
  <c r="AC37" i="1"/>
  <c r="X26" i="44"/>
  <c r="AW43" i="42"/>
  <c r="BQ43" i="42" s="1"/>
  <c r="AG50" i="42"/>
  <c r="X33" i="47"/>
  <c r="L45" i="47"/>
  <c r="J45" i="47"/>
  <c r="X38" i="47"/>
  <c r="AN30" i="47"/>
  <c r="AY30" i="47" s="1"/>
  <c r="AZ30" i="47" s="1"/>
  <c r="BB30" i="47" s="1"/>
  <c r="BA51" i="43"/>
  <c r="BR51" i="43" s="1"/>
  <c r="BA30" i="43"/>
  <c r="BR30" i="43" s="1"/>
  <c r="BA48" i="43"/>
  <c r="BR48" i="43" s="1"/>
  <c r="BA52" i="43"/>
  <c r="BR52" i="43" s="1"/>
  <c r="AK71" i="43"/>
  <c r="BN71" i="43" s="1"/>
  <c r="BA90" i="43"/>
  <c r="BR90" i="43" s="1"/>
  <c r="J44" i="47"/>
  <c r="N44" i="47"/>
  <c r="L44" i="47"/>
  <c r="N43" i="47"/>
  <c r="L43" i="47"/>
  <c r="J43" i="47"/>
  <c r="J51" i="47"/>
  <c r="L51" i="47"/>
  <c r="O51" i="47" s="1"/>
  <c r="N51" i="47"/>
  <c r="X53" i="47"/>
  <c r="X48" i="47"/>
  <c r="L37" i="47"/>
  <c r="J37" i="47"/>
  <c r="N37" i="47"/>
  <c r="N26" i="47"/>
  <c r="L26" i="47"/>
  <c r="O26" i="47" s="1"/>
  <c r="J26" i="47"/>
  <c r="L25" i="47"/>
  <c r="O25" i="47" s="1"/>
  <c r="N25" i="47"/>
  <c r="J25" i="47"/>
  <c r="J32" i="47"/>
  <c r="L32" i="47"/>
  <c r="N32" i="47"/>
  <c r="L50" i="47"/>
  <c r="O50" i="47" s="1"/>
  <c r="J50" i="47"/>
  <c r="N50" i="47"/>
  <c r="L48" i="47"/>
  <c r="O48" i="47" s="1"/>
  <c r="J48" i="47"/>
  <c r="N48" i="47"/>
  <c r="J30" i="47"/>
  <c r="L30" i="47"/>
  <c r="J55" i="47"/>
  <c r="L55" i="47"/>
  <c r="O55" i="47" s="1"/>
  <c r="N55" i="47"/>
  <c r="N41" i="47"/>
  <c r="L41" i="47"/>
  <c r="J41" i="47"/>
  <c r="L24" i="47"/>
  <c r="O24" i="47" s="1"/>
  <c r="J24" i="47"/>
  <c r="N24" i="47"/>
  <c r="N54" i="47"/>
  <c r="J54" i="47"/>
  <c r="L54" i="47"/>
  <c r="O54" i="47" s="1"/>
  <c r="L47" i="47"/>
  <c r="O47" i="47" s="1"/>
  <c r="J47" i="47"/>
  <c r="L46" i="47"/>
  <c r="O46" i="47" s="1"/>
  <c r="J46" i="47"/>
  <c r="L49" i="47"/>
  <c r="O49" i="47" s="1"/>
  <c r="J49" i="47"/>
  <c r="N49" i="47"/>
  <c r="J57" i="47"/>
  <c r="N57" i="47"/>
  <c r="L57" i="47"/>
  <c r="O57" i="47" s="1"/>
  <c r="N34" i="47"/>
  <c r="L34" i="47"/>
  <c r="J34" i="47"/>
  <c r="J36" i="47"/>
  <c r="N36" i="47"/>
  <c r="L36" i="47"/>
  <c r="L23" i="47"/>
  <c r="O23" i="47" s="1"/>
  <c r="J23" i="47"/>
  <c r="N23" i="47"/>
  <c r="J29" i="47"/>
  <c r="L29" i="47"/>
  <c r="N29" i="47"/>
  <c r="N27" i="47"/>
  <c r="J27" i="47"/>
  <c r="L27" i="47"/>
  <c r="N42" i="47"/>
  <c r="L42" i="47"/>
  <c r="J42" i="47"/>
  <c r="J56" i="47"/>
  <c r="L56" i="47"/>
  <c r="O56" i="47" s="1"/>
  <c r="N56" i="47"/>
  <c r="L40" i="47"/>
  <c r="J40" i="47"/>
  <c r="N40" i="47"/>
  <c r="N33" i="47"/>
  <c r="L33" i="47"/>
  <c r="J33" i="47"/>
  <c r="L39" i="47"/>
  <c r="J39" i="47"/>
  <c r="L53" i="47"/>
  <c r="O53" i="47" s="1"/>
  <c r="N53" i="47"/>
  <c r="J53" i="47"/>
  <c r="L31" i="47"/>
  <c r="O31" i="47" s="1"/>
  <c r="J31" i="47"/>
  <c r="L52" i="47"/>
  <c r="O52" i="47" s="1"/>
  <c r="N52" i="47"/>
  <c r="J52" i="47"/>
  <c r="L38" i="47"/>
  <c r="N38" i="47"/>
  <c r="J38" i="47"/>
  <c r="BC38" i="47" s="1"/>
  <c r="J35" i="47"/>
  <c r="L35" i="47"/>
  <c r="N35" i="47"/>
  <c r="N28" i="47"/>
  <c r="J28" i="47"/>
  <c r="L28" i="47"/>
  <c r="O28" i="47" s="1"/>
  <c r="N47" i="47"/>
  <c r="X51" i="47"/>
  <c r="X25" i="47"/>
  <c r="X56" i="47"/>
  <c r="X42" i="47"/>
  <c r="X26" i="47"/>
  <c r="X54" i="47"/>
  <c r="AG87" i="43"/>
  <c r="AW87" i="43"/>
  <c r="BQ87" i="43" s="1"/>
  <c r="AW91" i="43"/>
  <c r="BQ91" i="43" s="1"/>
  <c r="AS69" i="43"/>
  <c r="BP69" i="43" s="1"/>
  <c r="AS71" i="43"/>
  <c r="BP71" i="43" s="1"/>
  <c r="AS31" i="43"/>
  <c r="BP31" i="43" s="1"/>
  <c r="AS29" i="43"/>
  <c r="BP29" i="43" s="1"/>
  <c r="Y54" i="43"/>
  <c r="X58" i="43"/>
  <c r="X23" i="43"/>
  <c r="S40" i="43"/>
  <c r="Y76" i="43"/>
  <c r="S74" i="43"/>
  <c r="AS79" i="43"/>
  <c r="BP79" i="43" s="1"/>
  <c r="AS55" i="43"/>
  <c r="BP55" i="43" s="1"/>
  <c r="AS86" i="43"/>
  <c r="BP86" i="43" s="1"/>
  <c r="S72" i="43"/>
  <c r="AS72" i="43"/>
  <c r="BP72" i="43" s="1"/>
  <c r="AS88" i="43"/>
  <c r="BP88" i="43" s="1"/>
  <c r="Y44" i="43"/>
  <c r="AO62" i="43"/>
  <c r="BO62" i="43" s="1"/>
  <c r="AO39" i="43"/>
  <c r="BO39" i="43" s="1"/>
  <c r="BE39" i="43"/>
  <c r="BS39" i="43" s="1"/>
  <c r="BE43" i="43"/>
  <c r="BS43" i="43" s="1"/>
  <c r="BE34" i="43"/>
  <c r="BS34" i="43" s="1"/>
  <c r="N85" i="43"/>
  <c r="AO85" i="43"/>
  <c r="BO85" i="43" s="1"/>
  <c r="N91" i="43"/>
  <c r="AO91" i="43"/>
  <c r="BO91" i="43" s="1"/>
  <c r="BA37" i="43"/>
  <c r="BR37" i="43" s="1"/>
  <c r="T80" i="43"/>
  <c r="X26" i="43"/>
  <c r="V40" i="43"/>
  <c r="Y40" i="43" s="1"/>
  <c r="X66" i="43"/>
  <c r="S88" i="43"/>
  <c r="S35" i="43"/>
  <c r="V58" i="43"/>
  <c r="Y58" i="43" s="1"/>
  <c r="V23" i="43"/>
  <c r="Y23" i="43" s="1"/>
  <c r="X65" i="43"/>
  <c r="L43" i="43"/>
  <c r="O43" i="43" s="1"/>
  <c r="S58" i="43"/>
  <c r="X31" i="43"/>
  <c r="S59" i="43"/>
  <c r="X71" i="43"/>
  <c r="L62" i="43"/>
  <c r="O62" i="43" s="1"/>
  <c r="T52" i="43"/>
  <c r="T65" i="43"/>
  <c r="S71" i="43"/>
  <c r="AO90" i="43"/>
  <c r="BO90" i="43" s="1"/>
  <c r="BE90" i="43"/>
  <c r="BS90" i="43" s="1"/>
  <c r="O54" i="43"/>
  <c r="AO25" i="43"/>
  <c r="BO25" i="43" s="1"/>
  <c r="BE84" i="43"/>
  <c r="BS84" i="43" s="1"/>
  <c r="AO61" i="43"/>
  <c r="BO61" i="43" s="1"/>
  <c r="AO40" i="43"/>
  <c r="BO40" i="43" s="1"/>
  <c r="BE40" i="43"/>
  <c r="BS40" i="43" s="1"/>
  <c r="BE73" i="43"/>
  <c r="BS73" i="43" s="1"/>
  <c r="O74" i="43"/>
  <c r="AO74" i="43"/>
  <c r="BO74" i="43" s="1"/>
  <c r="AO35" i="43"/>
  <c r="BO35" i="43" s="1"/>
  <c r="BE35" i="43"/>
  <c r="BS35" i="43" s="1"/>
  <c r="AO75" i="43"/>
  <c r="BO75" i="43" s="1"/>
  <c r="N28" i="43"/>
  <c r="AO28" i="43"/>
  <c r="BO28" i="43" s="1"/>
  <c r="BE28" i="43"/>
  <c r="BS28" i="43" s="1"/>
  <c r="N42" i="43"/>
  <c r="AO42" i="43"/>
  <c r="BO42" i="43" s="1"/>
  <c r="N53" i="43"/>
  <c r="AO53" i="43"/>
  <c r="BO53" i="43" s="1"/>
  <c r="BE53" i="43"/>
  <c r="BS53" i="43" s="1"/>
  <c r="AO77" i="43"/>
  <c r="BO77" i="43" s="1"/>
  <c r="BE77" i="43"/>
  <c r="BS77" i="43" s="1"/>
  <c r="AO80" i="43"/>
  <c r="BO80" i="43" s="1"/>
  <c r="BE80" i="43"/>
  <c r="BS80" i="43" s="1"/>
  <c r="AO83" i="43"/>
  <c r="BO83" i="43" s="1"/>
  <c r="BE83" i="43"/>
  <c r="BS83" i="43" s="1"/>
  <c r="BE44" i="43"/>
  <c r="BS44" i="43" s="1"/>
  <c r="BE59" i="43"/>
  <c r="BS59" i="43" s="1"/>
  <c r="O41" i="43"/>
  <c r="BE41" i="43"/>
  <c r="BS41" i="43" s="1"/>
  <c r="AK62" i="43"/>
  <c r="BN62" i="43" s="1"/>
  <c r="BA62" i="43"/>
  <c r="BR62" i="43" s="1"/>
  <c r="BA39" i="43"/>
  <c r="BR39" i="43" s="1"/>
  <c r="BA43" i="43"/>
  <c r="BR43" i="43" s="1"/>
  <c r="BA34" i="43"/>
  <c r="BR34" i="43" s="1"/>
  <c r="AK57" i="43"/>
  <c r="BN57" i="43" s="1"/>
  <c r="BA57" i="43"/>
  <c r="BR57" i="43" s="1"/>
  <c r="AK85" i="43"/>
  <c r="BN85" i="43" s="1"/>
  <c r="BA50" i="43"/>
  <c r="BR50" i="43" s="1"/>
  <c r="S23" i="43"/>
  <c r="S53" i="43"/>
  <c r="X67" i="43"/>
  <c r="X38" i="43"/>
  <c r="X27" i="43"/>
  <c r="AS27" i="43"/>
  <c r="BP27" i="43" s="1"/>
  <c r="X49" i="43"/>
  <c r="X69" i="43"/>
  <c r="Y56" i="43"/>
  <c r="X52" i="43"/>
  <c r="Y65" i="43"/>
  <c r="Y67" i="43"/>
  <c r="AS67" i="43"/>
  <c r="BP67" i="43" s="1"/>
  <c r="Y38" i="43"/>
  <c r="AS38" i="43"/>
  <c r="BP38" i="43" s="1"/>
  <c r="Y29" i="43"/>
  <c r="S26" i="43"/>
  <c r="S79" i="43"/>
  <c r="S63" i="43"/>
  <c r="T24" i="43"/>
  <c r="Y71" i="43"/>
  <c r="T76" i="43"/>
  <c r="S80" i="43"/>
  <c r="X29" i="43"/>
  <c r="AW45" i="43"/>
  <c r="BQ45" i="43" s="1"/>
  <c r="AW47" i="43"/>
  <c r="BQ47" i="43" s="1"/>
  <c r="AG70" i="43"/>
  <c r="AW70" i="43"/>
  <c r="BQ70" i="43" s="1"/>
  <c r="AG60" i="43"/>
  <c r="AW60" i="43"/>
  <c r="BQ60" i="43" s="1"/>
  <c r="AG37" i="43"/>
  <c r="AG52" i="43"/>
  <c r="AW67" i="43"/>
  <c r="BQ67" i="43" s="1"/>
  <c r="AS84" i="43"/>
  <c r="BP84" i="43" s="1"/>
  <c r="AS66" i="43"/>
  <c r="BP66" i="43" s="1"/>
  <c r="AS58" i="43"/>
  <c r="BP58" i="43" s="1"/>
  <c r="AS23" i="43"/>
  <c r="BP23" i="43" s="1"/>
  <c r="AS40" i="43"/>
  <c r="BP40" i="43" s="1"/>
  <c r="AS76" i="43"/>
  <c r="BP76" i="43" s="1"/>
  <c r="AS73" i="43"/>
  <c r="BP73" i="43" s="1"/>
  <c r="AS74" i="43"/>
  <c r="BP74" i="43" s="1"/>
  <c r="AS35" i="43"/>
  <c r="BP35" i="43" s="1"/>
  <c r="X53" i="43"/>
  <c r="AS32" i="43"/>
  <c r="BP32" i="43" s="1"/>
  <c r="AS26" i="43"/>
  <c r="BP26" i="43" s="1"/>
  <c r="X63" i="43"/>
  <c r="AS63" i="43"/>
  <c r="BP63" i="43" s="1"/>
  <c r="AS80" i="43"/>
  <c r="BP80" i="43" s="1"/>
  <c r="T23" i="43"/>
  <c r="S76" i="43"/>
  <c r="T35" i="43"/>
  <c r="T84" i="43"/>
  <c r="AK36" i="43"/>
  <c r="BN36" i="43" s="1"/>
  <c r="BA36" i="43"/>
  <c r="BR36" i="43" s="1"/>
  <c r="BA47" i="43"/>
  <c r="BR47" i="43" s="1"/>
  <c r="AK46" i="43"/>
  <c r="BN46" i="43" s="1"/>
  <c r="BA46" i="43"/>
  <c r="BR46" i="43" s="1"/>
  <c r="AK70" i="43"/>
  <c r="BN70" i="43" s="1"/>
  <c r="J28" i="43"/>
  <c r="N74" i="43"/>
  <c r="BE49" i="43"/>
  <c r="BS49" i="43" s="1"/>
  <c r="AO69" i="43"/>
  <c r="BO69" i="43" s="1"/>
  <c r="BE56" i="43"/>
  <c r="BS56" i="43" s="1"/>
  <c r="BE65" i="43"/>
  <c r="BS65" i="43" s="1"/>
  <c r="J63" i="43"/>
  <c r="J77" i="43"/>
  <c r="AK50" i="43"/>
  <c r="BN50" i="43" s="1"/>
  <c r="L55" i="43"/>
  <c r="O55" i="43" s="1"/>
  <c r="J42" i="43"/>
  <c r="Q71" i="43"/>
  <c r="T71" i="43" s="1"/>
  <c r="S56" i="43"/>
  <c r="L53" i="43"/>
  <c r="O53" i="43" s="1"/>
  <c r="AS92" i="43"/>
  <c r="BP92" i="43" s="1"/>
  <c r="L79" i="43"/>
  <c r="O79" i="43" s="1"/>
  <c r="L42" i="43"/>
  <c r="O42" i="43" s="1"/>
  <c r="J74" i="43"/>
  <c r="J54" i="43"/>
  <c r="V27" i="43"/>
  <c r="Y27" i="43" s="1"/>
  <c r="L24" i="43"/>
  <c r="O24" i="43" s="1"/>
  <c r="L75" i="43"/>
  <c r="O75" i="43" s="1"/>
  <c r="X68" i="43"/>
  <c r="X54" i="43"/>
  <c r="AK64" i="43"/>
  <c r="BN64" i="43" s="1"/>
  <c r="BA64" i="43"/>
  <c r="BR64" i="43" s="1"/>
  <c r="AK51" i="43"/>
  <c r="BN51" i="43" s="1"/>
  <c r="AK30" i="43"/>
  <c r="BN30" i="43" s="1"/>
  <c r="AK48" i="43"/>
  <c r="BN48" i="43" s="1"/>
  <c r="AK52" i="43"/>
  <c r="BN52" i="43" s="1"/>
  <c r="BA65" i="43"/>
  <c r="BR65" i="43" s="1"/>
  <c r="AK82" i="43"/>
  <c r="BN82" i="43" s="1"/>
  <c r="BA82" i="43"/>
  <c r="BR82" i="43" s="1"/>
  <c r="BA76" i="43"/>
  <c r="BR76" i="43" s="1"/>
  <c r="AK32" i="43"/>
  <c r="BN32" i="43" s="1"/>
  <c r="BA79" i="43"/>
  <c r="BR79" i="43" s="1"/>
  <c r="AK81" i="43"/>
  <c r="BN81" i="43" s="1"/>
  <c r="BA81" i="43"/>
  <c r="BR81" i="43" s="1"/>
  <c r="AK59" i="43"/>
  <c r="BN59" i="43" s="1"/>
  <c r="BA59" i="43"/>
  <c r="BR59" i="43" s="1"/>
  <c r="BA41" i="43"/>
  <c r="BR41" i="43" s="1"/>
  <c r="AK24" i="43"/>
  <c r="BN24" i="43" s="1"/>
  <c r="BA24" i="43"/>
  <c r="BR24" i="43" s="1"/>
  <c r="AG62" i="43"/>
  <c r="AW57" i="43"/>
  <c r="BQ57" i="43" s="1"/>
  <c r="AG85" i="43"/>
  <c r="AW85" i="43"/>
  <c r="BQ85" i="43" s="1"/>
  <c r="AG50" i="43"/>
  <c r="AW50" i="43"/>
  <c r="BQ50" i="43" s="1"/>
  <c r="AW89" i="43"/>
  <c r="BQ89" i="43" s="1"/>
  <c r="T67" i="43"/>
  <c r="Y36" i="43"/>
  <c r="X90" i="43"/>
  <c r="V52" i="43"/>
  <c r="Y52" i="43" s="1"/>
  <c r="O84" i="43"/>
  <c r="X92" i="43"/>
  <c r="AG53" i="42"/>
  <c r="AG27" i="42"/>
  <c r="AW27" i="42"/>
  <c r="BQ27" i="42" s="1"/>
  <c r="AG38" i="42"/>
  <c r="AW38" i="42"/>
  <c r="BQ38" i="42" s="1"/>
  <c r="AW37" i="42"/>
  <c r="BQ37" i="42" s="1"/>
  <c r="AG52" i="42"/>
  <c r="AW25" i="42"/>
  <c r="BQ25" i="42" s="1"/>
  <c r="AG43" i="42"/>
  <c r="AG46" i="42"/>
  <c r="AW46" i="42"/>
  <c r="BQ46" i="42" s="1"/>
  <c r="AW50" i="42"/>
  <c r="BQ50" i="42" s="1"/>
  <c r="AW51" i="42"/>
  <c r="BQ51" i="42" s="1"/>
  <c r="AO54" i="42"/>
  <c r="BO54" i="42" s="1"/>
  <c r="Y61" i="42"/>
  <c r="Y35" i="42"/>
  <c r="Y55" i="42"/>
  <c r="Y24" i="42"/>
  <c r="Y31" i="42"/>
  <c r="AA48" i="42"/>
  <c r="AC48" i="42" s="1"/>
  <c r="AA28" i="42"/>
  <c r="AC28" i="42" s="1"/>
  <c r="Y36" i="42"/>
  <c r="AA31" i="42"/>
  <c r="Y30" i="42"/>
  <c r="Y23" i="42"/>
  <c r="Y28" i="42"/>
  <c r="AA58" i="42"/>
  <c r="AC58" i="42" s="1"/>
  <c r="Y42" i="42"/>
  <c r="AS51" i="42"/>
  <c r="BP51" i="42" s="1"/>
  <c r="AC51" i="42"/>
  <c r="N54" i="42"/>
  <c r="AO33" i="42"/>
  <c r="BO33" i="42" s="1"/>
  <c r="T52" i="42"/>
  <c r="AO52" i="42"/>
  <c r="BO52" i="42" s="1"/>
  <c r="L54" i="42"/>
  <c r="N36" i="42"/>
  <c r="BE54" i="42"/>
  <c r="BS54" i="42" s="1"/>
  <c r="S62" i="42"/>
  <c r="BE52" i="42"/>
  <c r="BS52" i="42" s="1"/>
  <c r="AG40" i="42"/>
  <c r="AW40" i="42"/>
  <c r="BQ40" i="42" s="1"/>
  <c r="O62" i="42"/>
  <c r="BE39" i="42"/>
  <c r="BS39" i="42" s="1"/>
  <c r="BE59" i="42"/>
  <c r="BS59" i="42" s="1"/>
  <c r="BE25" i="42"/>
  <c r="BS25" i="42" s="1"/>
  <c r="S43" i="42"/>
  <c r="N37" i="42"/>
  <c r="X47" i="42"/>
  <c r="AS47" i="42"/>
  <c r="BP47" i="42" s="1"/>
  <c r="AS40" i="42"/>
  <c r="BP40" i="42" s="1"/>
  <c r="AC33" i="42"/>
  <c r="AC37" i="42"/>
  <c r="AS37" i="42"/>
  <c r="BP37" i="42" s="1"/>
  <c r="AC62" i="42"/>
  <c r="AS62" i="42"/>
  <c r="BP62" i="42" s="1"/>
  <c r="AC63" i="42"/>
  <c r="AC52" i="42"/>
  <c r="AS52" i="42"/>
  <c r="BP52" i="42" s="1"/>
  <c r="BJ47" i="1"/>
  <c r="CF47" i="1" s="1"/>
  <c r="BR43" i="1"/>
  <c r="CH43" i="1" s="1"/>
  <c r="AT34" i="1"/>
  <c r="CB34" i="1" s="1"/>
  <c r="AT45" i="1"/>
  <c r="CB45" i="1" s="1"/>
  <c r="AT35" i="1"/>
  <c r="CB35" i="1" s="1"/>
  <c r="BJ25" i="1"/>
  <c r="CF25" i="1" s="1"/>
  <c r="AP24" i="1"/>
  <c r="CA24" i="1" s="1"/>
  <c r="S24" i="1"/>
  <c r="AX27" i="1"/>
  <c r="CC27" i="1" s="1"/>
  <c r="AP29" i="1"/>
  <c r="CA29" i="1" s="1"/>
  <c r="BF29" i="1"/>
  <c r="CE29" i="1" s="1"/>
  <c r="X42" i="1"/>
  <c r="AT42" i="1"/>
  <c r="CB42" i="1" s="1"/>
  <c r="BJ42" i="1"/>
  <c r="CF42" i="1" s="1"/>
  <c r="BB41" i="1"/>
  <c r="CD41" i="1" s="1"/>
  <c r="AX43" i="1"/>
  <c r="CC43" i="1" s="1"/>
  <c r="X33" i="1"/>
  <c r="BJ33" i="1"/>
  <c r="CF33" i="1" s="1"/>
  <c r="BJ31" i="1"/>
  <c r="CF31" i="1" s="1"/>
  <c r="BJ48" i="1"/>
  <c r="CF48" i="1" s="1"/>
  <c r="AK84" i="43"/>
  <c r="BN84" i="43" s="1"/>
  <c r="AK61" i="43"/>
  <c r="BN61" i="43" s="1"/>
  <c r="BA61" i="43"/>
  <c r="BR61" i="43" s="1"/>
  <c r="AK76" i="43"/>
  <c r="BN76" i="43" s="1"/>
  <c r="AK73" i="43"/>
  <c r="BN73" i="43" s="1"/>
  <c r="BA73" i="43"/>
  <c r="BR73" i="43" s="1"/>
  <c r="AK74" i="43"/>
  <c r="BN74" i="43" s="1"/>
  <c r="BT74" i="43" s="1"/>
  <c r="BV74" i="43" s="1"/>
  <c r="BA74" i="43"/>
  <c r="BR74" i="43" s="1"/>
  <c r="AK35" i="43"/>
  <c r="BN35" i="43" s="1"/>
  <c r="BA35" i="43"/>
  <c r="BR35" i="43" s="1"/>
  <c r="AK75" i="43"/>
  <c r="BN75" i="43" s="1"/>
  <c r="BT75" i="43" s="1"/>
  <c r="BV75" i="43" s="1"/>
  <c r="BA75" i="43"/>
  <c r="BR75" i="43" s="1"/>
  <c r="AK28" i="43"/>
  <c r="BN28" i="43" s="1"/>
  <c r="BA28" i="43"/>
  <c r="BR28" i="43" s="1"/>
  <c r="AK42" i="43"/>
  <c r="BN42" i="43" s="1"/>
  <c r="BA42" i="43"/>
  <c r="BR42" i="43" s="1"/>
  <c r="AK53" i="43"/>
  <c r="BN53" i="43" s="1"/>
  <c r="BA53" i="43"/>
  <c r="BR53" i="43" s="1"/>
  <c r="AK77" i="43"/>
  <c r="BN77" i="43" s="1"/>
  <c r="BT77" i="43" s="1"/>
  <c r="BV77" i="43" s="1"/>
  <c r="BA77" i="43"/>
  <c r="BR77" i="43" s="1"/>
  <c r="BA32" i="43"/>
  <c r="BR32" i="43" s="1"/>
  <c r="AK79" i="43"/>
  <c r="BN79" i="43" s="1"/>
  <c r="AK55" i="43"/>
  <c r="BN55" i="43" s="1"/>
  <c r="BA55" i="43"/>
  <c r="BR55" i="43" s="1"/>
  <c r="BA86" i="43"/>
  <c r="BR86" i="43" s="1"/>
  <c r="AK44" i="43"/>
  <c r="BN44" i="43" s="1"/>
  <c r="AK41" i="43"/>
  <c r="BN41" i="43" s="1"/>
  <c r="AK54" i="43"/>
  <c r="BN54" i="43" s="1"/>
  <c r="BA54" i="43"/>
  <c r="BR54" i="43" s="1"/>
  <c r="L51" i="43"/>
  <c r="O51" i="43" s="1"/>
  <c r="J47" i="43"/>
  <c r="T49" i="43"/>
  <c r="T56" i="43"/>
  <c r="AO78" i="43"/>
  <c r="BO78" i="43" s="1"/>
  <c r="AO44" i="43"/>
  <c r="BO44" i="43" s="1"/>
  <c r="AO59" i="43"/>
  <c r="BO59" i="43" s="1"/>
  <c r="AO41" i="43"/>
  <c r="BO41" i="43" s="1"/>
  <c r="AO24" i="43"/>
  <c r="BO24" i="43" s="1"/>
  <c r="AK90" i="43"/>
  <c r="BN90" i="43" s="1"/>
  <c r="AO45" i="43"/>
  <c r="BO45" i="43" s="1"/>
  <c r="J31" i="43"/>
  <c r="Y78" i="43"/>
  <c r="AS78" i="43"/>
  <c r="BP78" i="43" s="1"/>
  <c r="X44" i="43"/>
  <c r="AS44" i="43"/>
  <c r="BP44" i="43" s="1"/>
  <c r="S41" i="43"/>
  <c r="BE62" i="43"/>
  <c r="BS62" i="43" s="1"/>
  <c r="O39" i="43"/>
  <c r="AO43" i="43"/>
  <c r="BO43" i="43" s="1"/>
  <c r="AO34" i="43"/>
  <c r="BO34" i="43" s="1"/>
  <c r="BE85" i="43"/>
  <c r="BS85" i="43" s="1"/>
  <c r="AC59" i="43"/>
  <c r="AO36" i="43"/>
  <c r="BO36" i="43" s="1"/>
  <c r="AO47" i="43"/>
  <c r="BO47" i="43" s="1"/>
  <c r="AO68" i="43"/>
  <c r="BO68" i="43" s="1"/>
  <c r="L30" i="43"/>
  <c r="O30" i="43" s="1"/>
  <c r="AK38" i="43"/>
  <c r="BN38" i="43" s="1"/>
  <c r="BA38" i="43"/>
  <c r="BR38" i="43" s="1"/>
  <c r="AK29" i="43"/>
  <c r="BN29" i="43" s="1"/>
  <c r="BA29" i="43"/>
  <c r="BR29" i="43" s="1"/>
  <c r="T36" i="43"/>
  <c r="AO64" i="43"/>
  <c r="BO64" i="43" s="1"/>
  <c r="BE64" i="43"/>
  <c r="BS64" i="43" s="1"/>
  <c r="AO48" i="43"/>
  <c r="BO48" i="43" s="1"/>
  <c r="BE48" i="43"/>
  <c r="BS48" i="43" s="1"/>
  <c r="BE52" i="43"/>
  <c r="BS52" i="43" s="1"/>
  <c r="AO65" i="43"/>
  <c r="BO65" i="43" s="1"/>
  <c r="AO71" i="43"/>
  <c r="BO71" i="43" s="1"/>
  <c r="BE71" i="43"/>
  <c r="BS71" i="43" s="1"/>
  <c r="AS36" i="43"/>
  <c r="BP36" i="43" s="1"/>
  <c r="AS45" i="43"/>
  <c r="BP45" i="43" s="1"/>
  <c r="AS37" i="43"/>
  <c r="BP37" i="43" s="1"/>
  <c r="AO32" i="43"/>
  <c r="BO32" i="43" s="1"/>
  <c r="AO26" i="43"/>
  <c r="BO26" i="43" s="1"/>
  <c r="AO79" i="43"/>
  <c r="BO79" i="43" s="1"/>
  <c r="N55" i="43"/>
  <c r="AO55" i="43"/>
  <c r="BO55" i="43" s="1"/>
  <c r="AO63" i="43"/>
  <c r="BO63" i="43" s="1"/>
  <c r="AO81" i="43"/>
  <c r="BO81" i="43" s="1"/>
  <c r="AO86" i="43"/>
  <c r="BO86" i="43" s="1"/>
  <c r="AO72" i="43"/>
  <c r="BO72" i="43" s="1"/>
  <c r="T88" i="43"/>
  <c r="AO88" i="43"/>
  <c r="BO88" i="43" s="1"/>
  <c r="AK89" i="43"/>
  <c r="BN89" i="43" s="1"/>
  <c r="X36" i="43"/>
  <c r="AW37" i="43"/>
  <c r="BQ37" i="43" s="1"/>
  <c r="AS49" i="43"/>
  <c r="BP49" i="43" s="1"/>
  <c r="AS56" i="43"/>
  <c r="BP56" i="43" s="1"/>
  <c r="AS51" i="43"/>
  <c r="BP51" i="43" s="1"/>
  <c r="AS52" i="43"/>
  <c r="BP52" i="43" s="1"/>
  <c r="AS65" i="43"/>
  <c r="BP65" i="43" s="1"/>
  <c r="AS82" i="43"/>
  <c r="BP82" i="43" s="1"/>
  <c r="AS83" i="43"/>
  <c r="BP83" i="43" s="1"/>
  <c r="X88" i="43"/>
  <c r="AK37" i="43"/>
  <c r="BN37" i="43" s="1"/>
  <c r="AW27" i="43"/>
  <c r="BQ27" i="43" s="1"/>
  <c r="AW49" i="43"/>
  <c r="BQ49" i="43" s="1"/>
  <c r="AG56" i="43"/>
  <c r="AW56" i="43"/>
  <c r="BQ56" i="43" s="1"/>
  <c r="AW48" i="43"/>
  <c r="BQ48" i="43" s="1"/>
  <c r="AW52" i="43"/>
  <c r="BQ52" i="43" s="1"/>
  <c r="AG82" i="43"/>
  <c r="AW82" i="43"/>
  <c r="BQ82" i="43" s="1"/>
  <c r="AG67" i="43"/>
  <c r="AG31" i="43"/>
  <c r="AW31" i="43"/>
  <c r="BQ31" i="43" s="1"/>
  <c r="AG38" i="43"/>
  <c r="AW38" i="43"/>
  <c r="BQ38" i="43" s="1"/>
  <c r="AG29" i="43"/>
  <c r="AW29" i="43"/>
  <c r="BQ29" i="43" s="1"/>
  <c r="AW90" i="43"/>
  <c r="BQ90" i="43" s="1"/>
  <c r="AG54" i="43"/>
  <c r="AW54" i="43"/>
  <c r="BQ54" i="43" s="1"/>
  <c r="AG25" i="43"/>
  <c r="AW25" i="43"/>
  <c r="BQ25" i="43" s="1"/>
  <c r="AG84" i="43"/>
  <c r="AW84" i="43"/>
  <c r="BQ84" i="43" s="1"/>
  <c r="AG33" i="43"/>
  <c r="AW33" i="43"/>
  <c r="BQ33" i="43" s="1"/>
  <c r="AG66" i="43"/>
  <c r="AW66" i="43"/>
  <c r="BQ66" i="43" s="1"/>
  <c r="AS62" i="43"/>
  <c r="BP62" i="43" s="1"/>
  <c r="AK27" i="43"/>
  <c r="BN27" i="43" s="1"/>
  <c r="BA27" i="43"/>
  <c r="BR27" i="43" s="1"/>
  <c r="X74" i="43"/>
  <c r="X76" i="43"/>
  <c r="BE68" i="43"/>
  <c r="BS68" i="43" s="1"/>
  <c r="X80" i="43"/>
  <c r="X32" i="43"/>
  <c r="AA88" i="43"/>
  <c r="Y80" i="43"/>
  <c r="T44" i="43"/>
  <c r="Y49" i="43"/>
  <c r="N62" i="43"/>
  <c r="AG89" i="43"/>
  <c r="AG91" i="43"/>
  <c r="T59" i="43"/>
  <c r="Y79" i="43"/>
  <c r="Y86" i="43"/>
  <c r="X78" i="43"/>
  <c r="J39" i="43"/>
  <c r="BE60" i="43"/>
  <c r="BS60" i="43" s="1"/>
  <c r="X70" i="43"/>
  <c r="AS70" i="43"/>
  <c r="BP70" i="43" s="1"/>
  <c r="Y68" i="43"/>
  <c r="AS68" i="43"/>
  <c r="BP68" i="43" s="1"/>
  <c r="AS60" i="43"/>
  <c r="BP60" i="43" s="1"/>
  <c r="AG58" i="43"/>
  <c r="AW58" i="43"/>
  <c r="BQ58" i="43" s="1"/>
  <c r="AS59" i="43"/>
  <c r="BP59" i="43" s="1"/>
  <c r="AS41" i="43"/>
  <c r="BP41" i="43" s="1"/>
  <c r="X55" i="43"/>
  <c r="X40" i="43"/>
  <c r="V41" i="43"/>
  <c r="Y41" i="43" s="1"/>
  <c r="AG78" i="43"/>
  <c r="AW78" i="43"/>
  <c r="BQ78" i="43" s="1"/>
  <c r="AG44" i="43"/>
  <c r="N89" i="43"/>
  <c r="AO89" i="43"/>
  <c r="BO89" i="43" s="1"/>
  <c r="BE89" i="43"/>
  <c r="BS89" i="43" s="1"/>
  <c r="Y88" i="43"/>
  <c r="AO27" i="43"/>
  <c r="BO27" i="43" s="1"/>
  <c r="BA23" i="43"/>
  <c r="BR23" i="43" s="1"/>
  <c r="BE45" i="43"/>
  <c r="BS45" i="43" s="1"/>
  <c r="Y55" i="43"/>
  <c r="T78" i="43"/>
  <c r="AG47" i="43"/>
  <c r="Y63" i="43"/>
  <c r="Y26" i="43"/>
  <c r="X79" i="43"/>
  <c r="Y69" i="43"/>
  <c r="AZ23" i="47"/>
  <c r="BB23" i="47" s="1"/>
  <c r="AZ43" i="47"/>
  <c r="BB43" i="47" s="1"/>
  <c r="AZ25" i="47"/>
  <c r="BB25" i="47" s="1"/>
  <c r="AZ56" i="47"/>
  <c r="BB56" i="47" s="1"/>
  <c r="BJ27" i="44"/>
  <c r="BL27" i="44" s="1"/>
  <c r="BO27" i="44" s="1"/>
  <c r="X29" i="47"/>
  <c r="X43" i="47"/>
  <c r="AT29" i="1"/>
  <c r="CB29" i="1" s="1"/>
  <c r="AL37" i="1"/>
  <c r="BJ26" i="44"/>
  <c r="BL26" i="44" s="1"/>
  <c r="BO26" i="44" s="1"/>
  <c r="AJ23" i="44"/>
  <c r="BF23" i="44" s="1"/>
  <c r="BJ23" i="44" s="1"/>
  <c r="BL23" i="44" s="1"/>
  <c r="BO23" i="44" s="1"/>
  <c r="S57" i="43"/>
  <c r="AK91" i="43"/>
  <c r="BN91" i="43" s="1"/>
  <c r="BT91" i="43" s="1"/>
  <c r="BV91" i="43" s="1"/>
  <c r="BA91" i="43"/>
  <c r="BR91" i="43" s="1"/>
  <c r="AJ29" i="47"/>
  <c r="AX29" i="47" s="1"/>
  <c r="AZ29" i="47" s="1"/>
  <c r="BB29" i="47" s="1"/>
  <c r="X45" i="1"/>
  <c r="Y35" i="1"/>
  <c r="AG35" i="42"/>
  <c r="AW35" i="42"/>
  <c r="BQ35" i="42" s="1"/>
  <c r="BA70" i="43"/>
  <c r="BR70" i="43" s="1"/>
  <c r="S51" i="43"/>
  <c r="N30" i="43"/>
  <c r="AK25" i="43"/>
  <c r="BN25" i="43" s="1"/>
  <c r="BA25" i="43"/>
  <c r="BR25" i="43" s="1"/>
  <c r="BA84" i="43"/>
  <c r="BR84" i="43" s="1"/>
  <c r="AK33" i="43"/>
  <c r="BN33" i="43" s="1"/>
  <c r="BA33" i="43"/>
  <c r="BR33" i="43" s="1"/>
  <c r="AK66" i="43"/>
  <c r="BN66" i="43" s="1"/>
  <c r="BA66" i="43"/>
  <c r="BR66" i="43" s="1"/>
  <c r="AW61" i="43"/>
  <c r="BQ61" i="43" s="1"/>
  <c r="AC50" i="43"/>
  <c r="X57" i="47"/>
  <c r="V29" i="1"/>
  <c r="Y29" i="1" s="1"/>
  <c r="Y37" i="1"/>
  <c r="S42" i="1"/>
  <c r="AC44" i="1"/>
  <c r="X50" i="47"/>
  <c r="X23" i="47"/>
  <c r="AP27" i="1"/>
  <c r="CA27" i="1" s="1"/>
  <c r="BJ41" i="1"/>
  <c r="CF41" i="1" s="1"/>
  <c r="AT46" i="1"/>
  <c r="CB46" i="1" s="1"/>
  <c r="AT51" i="1"/>
  <c r="CB51" i="1" s="1"/>
  <c r="Y64" i="43"/>
  <c r="AS64" i="43"/>
  <c r="BP64" i="43" s="1"/>
  <c r="AS39" i="43"/>
  <c r="BP39" i="43" s="1"/>
  <c r="AS43" i="43"/>
  <c r="BP43" i="43" s="1"/>
  <c r="AS34" i="43"/>
  <c r="BP34" i="43" s="1"/>
  <c r="X85" i="43"/>
  <c r="AA47" i="1"/>
  <c r="AD47" i="1" s="1"/>
  <c r="X44" i="47"/>
  <c r="AZ36" i="47"/>
  <c r="BB36" i="47" s="1"/>
  <c r="X55" i="47"/>
  <c r="AC89" i="43"/>
  <c r="AT27" i="1"/>
  <c r="CB27" i="1" s="1"/>
  <c r="AT28" i="1"/>
  <c r="CB28" i="1" s="1"/>
  <c r="AT26" i="1"/>
  <c r="CB26" i="1" s="1"/>
  <c r="Y51" i="1"/>
  <c r="Y49" i="1"/>
  <c r="BA49" i="42"/>
  <c r="BR49" i="42" s="1"/>
  <c r="AO37" i="43"/>
  <c r="BO37" i="43" s="1"/>
  <c r="BE37" i="43"/>
  <c r="BS37" i="43" s="1"/>
  <c r="AG27" i="43"/>
  <c r="AG69" i="43"/>
  <c r="AW69" i="43"/>
  <c r="BQ69" i="43" s="1"/>
  <c r="T31" i="43"/>
  <c r="S29" i="43"/>
  <c r="AG73" i="43"/>
  <c r="AW73" i="43"/>
  <c r="BQ73" i="43" s="1"/>
  <c r="AW74" i="43"/>
  <c r="BQ74" i="43" s="1"/>
  <c r="AG75" i="43"/>
  <c r="AW75" i="43"/>
  <c r="BQ75" i="43" s="1"/>
  <c r="AG28" i="43"/>
  <c r="AW28" i="43"/>
  <c r="BQ28" i="43" s="1"/>
  <c r="AG42" i="43"/>
  <c r="AW42" i="43"/>
  <c r="BQ42" i="43" s="1"/>
  <c r="AG53" i="43"/>
  <c r="AW53" i="43"/>
  <c r="BQ53" i="43" s="1"/>
  <c r="AG77" i="43"/>
  <c r="AW32" i="43"/>
  <c r="BQ32" i="43" s="1"/>
  <c r="AG79" i="43"/>
  <c r="AW79" i="43"/>
  <c r="BQ79" i="43" s="1"/>
  <c r="AG55" i="43"/>
  <c r="AW55" i="43"/>
  <c r="BQ55" i="43" s="1"/>
  <c r="AG63" i="43"/>
  <c r="AW63" i="43"/>
  <c r="BQ63" i="43" s="1"/>
  <c r="AW62" i="43"/>
  <c r="BQ62" i="43" s="1"/>
  <c r="AG39" i="43"/>
  <c r="AW39" i="43"/>
  <c r="BQ39" i="43" s="1"/>
  <c r="AG43" i="43"/>
  <c r="AW43" i="43"/>
  <c r="BQ43" i="43" s="1"/>
  <c r="AG34" i="43"/>
  <c r="AW34" i="43"/>
  <c r="BQ34" i="43" s="1"/>
  <c r="AG57" i="43"/>
  <c r="AZ45" i="47"/>
  <c r="BB45" i="47" s="1"/>
  <c r="X37" i="47"/>
  <c r="X41" i="47"/>
  <c r="X36" i="47"/>
  <c r="AZ34" i="47"/>
  <c r="BB34" i="47" s="1"/>
  <c r="X52" i="47"/>
  <c r="AT31" i="1"/>
  <c r="CB31" i="1" s="1"/>
  <c r="AT48" i="1"/>
  <c r="CB48" i="1" s="1"/>
  <c r="AO43" i="42"/>
  <c r="BO43" i="42" s="1"/>
  <c r="BE43" i="42"/>
  <c r="BS43" i="42" s="1"/>
  <c r="BE46" i="42"/>
  <c r="BS46" i="42" s="1"/>
  <c r="N49" i="42"/>
  <c r="AO42" i="42"/>
  <c r="BO42" i="42" s="1"/>
  <c r="AO51" i="42"/>
  <c r="BO51" i="42" s="1"/>
  <c r="AG65" i="43"/>
  <c r="AW65" i="43"/>
  <c r="BQ65" i="43" s="1"/>
  <c r="AG71" i="43"/>
  <c r="AW71" i="43"/>
  <c r="BQ71" i="43" s="1"/>
  <c r="AS90" i="43"/>
  <c r="BP90" i="43" s="1"/>
  <c r="AK40" i="43"/>
  <c r="BN40" i="43" s="1"/>
  <c r="BA40" i="43"/>
  <c r="BR40" i="43" s="1"/>
  <c r="AK63" i="43"/>
  <c r="BN63" i="43" s="1"/>
  <c r="BA63" i="43"/>
  <c r="BR63" i="43" s="1"/>
  <c r="AK80" i="43"/>
  <c r="BN80" i="43" s="1"/>
  <c r="BA80" i="43"/>
  <c r="BR80" i="43" s="1"/>
  <c r="AK83" i="43"/>
  <c r="BN83" i="43" s="1"/>
  <c r="BA83" i="43"/>
  <c r="BR83" i="43" s="1"/>
  <c r="AK86" i="43"/>
  <c r="BN86" i="43" s="1"/>
  <c r="AK72" i="43"/>
  <c r="BN72" i="43" s="1"/>
  <c r="BA72" i="43"/>
  <c r="BR72" i="43" s="1"/>
  <c r="AK88" i="43"/>
  <c r="BN88" i="43" s="1"/>
  <c r="BA88" i="43"/>
  <c r="BR88" i="43" s="1"/>
  <c r="X32" i="47"/>
  <c r="AZ42" i="47"/>
  <c r="BB42" i="47" s="1"/>
  <c r="AZ54" i="47"/>
  <c r="BB54" i="47" s="1"/>
  <c r="AZ49" i="47"/>
  <c r="BB49" i="47" s="1"/>
  <c r="AZ51" i="47"/>
  <c r="BB51" i="47" s="1"/>
  <c r="AZ46" i="47"/>
  <c r="BB46" i="47" s="1"/>
  <c r="V42" i="1"/>
  <c r="Y42" i="1" s="1"/>
  <c r="BJ24" i="44"/>
  <c r="BL24" i="44" s="1"/>
  <c r="BO24" i="44" s="1"/>
  <c r="X49" i="47"/>
  <c r="X35" i="47"/>
  <c r="AT47" i="1"/>
  <c r="CB47" i="1" s="1"/>
  <c r="AT30" i="1"/>
  <c r="CB30" i="1" s="1"/>
  <c r="AK45" i="43"/>
  <c r="BN45" i="43" s="1"/>
  <c r="BA45" i="43"/>
  <c r="BR45" i="43" s="1"/>
  <c r="AK47" i="43"/>
  <c r="BN47" i="43" s="1"/>
  <c r="AG68" i="43"/>
  <c r="AW68" i="43"/>
  <c r="BQ68" i="43" s="1"/>
  <c r="AO56" i="43"/>
  <c r="BO56" i="43" s="1"/>
  <c r="AK65" i="43"/>
  <c r="BN65" i="43" s="1"/>
  <c r="AG90" i="43"/>
  <c r="AO23" i="43"/>
  <c r="BO23" i="43" s="1"/>
  <c r="BE23" i="43"/>
  <c r="BS23" i="43" s="1"/>
  <c r="AO76" i="43"/>
  <c r="BO76" i="43" s="1"/>
  <c r="AO73" i="43"/>
  <c r="BO73" i="43" s="1"/>
  <c r="AK78" i="43"/>
  <c r="BN78" i="43" s="1"/>
  <c r="BA78" i="43"/>
  <c r="BR78" i="43" s="1"/>
  <c r="AO51" i="43"/>
  <c r="BO51" i="43" s="1"/>
  <c r="AO30" i="43"/>
  <c r="BO30" i="43" s="1"/>
  <c r="AO50" i="43"/>
  <c r="BO50" i="43" s="1"/>
  <c r="AO92" i="43"/>
  <c r="BO92" i="43" s="1"/>
  <c r="AO67" i="43"/>
  <c r="BO67" i="43" s="1"/>
  <c r="AO31" i="43"/>
  <c r="BO31" i="43" s="1"/>
  <c r="AO37" i="42"/>
  <c r="BO37" i="42" s="1"/>
  <c r="BJ25" i="44"/>
  <c r="BL25" i="44" s="1"/>
  <c r="BO25" i="44" s="1"/>
  <c r="AO31" i="42"/>
  <c r="BO31" i="42" s="1"/>
  <c r="AO28" i="42"/>
  <c r="BO28" i="42" s="1"/>
  <c r="L65" i="43"/>
  <c r="O65" i="43" s="1"/>
  <c r="N65" i="43"/>
  <c r="J65" i="43"/>
  <c r="L50" i="43"/>
  <c r="O50" i="43" s="1"/>
  <c r="J50" i="43"/>
  <c r="N50" i="43"/>
  <c r="L67" i="43"/>
  <c r="O67" i="43" s="1"/>
  <c r="J67" i="43"/>
  <c r="L61" i="43"/>
  <c r="O61" i="43" s="1"/>
  <c r="J61" i="43"/>
  <c r="L40" i="43"/>
  <c r="O40" i="43" s="1"/>
  <c r="J40" i="43"/>
  <c r="N40" i="43"/>
  <c r="N31" i="43"/>
  <c r="Q63" i="43"/>
  <c r="T63" i="43" s="1"/>
  <c r="BE50" i="43"/>
  <c r="BS50" i="43" s="1"/>
  <c r="S31" i="43"/>
  <c r="AG36" i="43"/>
  <c r="AW36" i="43"/>
  <c r="BQ36" i="43" s="1"/>
  <c r="AG45" i="43"/>
  <c r="AG46" i="43"/>
  <c r="AW46" i="43"/>
  <c r="BQ46" i="43" s="1"/>
  <c r="AG49" i="43"/>
  <c r="S52" i="43"/>
  <c r="AO52" i="43"/>
  <c r="BO52" i="43" s="1"/>
  <c r="AG76" i="43"/>
  <c r="AW76" i="43"/>
  <c r="BQ76" i="43" s="1"/>
  <c r="AG74" i="43"/>
  <c r="AG35" i="43"/>
  <c r="AW35" i="43"/>
  <c r="BQ35" i="43" s="1"/>
  <c r="N79" i="43"/>
  <c r="Q55" i="43"/>
  <c r="T55" i="43" s="1"/>
  <c r="O31" i="43"/>
  <c r="X60" i="43"/>
  <c r="J37" i="43"/>
  <c r="BE63" i="43"/>
  <c r="BS63" i="43" s="1"/>
  <c r="X46" i="43"/>
  <c r="BE61" i="43"/>
  <c r="BS61" i="43" s="1"/>
  <c r="Y85" i="43"/>
  <c r="AA85" i="43"/>
  <c r="AC85" i="43" s="1"/>
  <c r="AK49" i="43"/>
  <c r="BN49" i="43" s="1"/>
  <c r="BA49" i="43"/>
  <c r="BR49" i="43" s="1"/>
  <c r="AK69" i="43"/>
  <c r="BN69" i="43" s="1"/>
  <c r="BA69" i="43"/>
  <c r="BR69" i="43" s="1"/>
  <c r="AG64" i="43"/>
  <c r="AW64" i="43"/>
  <c r="BQ64" i="43" s="1"/>
  <c r="AS30" i="43"/>
  <c r="BP30" i="43" s="1"/>
  <c r="AS48" i="43"/>
  <c r="BP48" i="43" s="1"/>
  <c r="BA71" i="43"/>
  <c r="BR71" i="43" s="1"/>
  <c r="AO54" i="43"/>
  <c r="BO54" i="43" s="1"/>
  <c r="BE25" i="43"/>
  <c r="BS25" i="43" s="1"/>
  <c r="AO84" i="43"/>
  <c r="BO84" i="43" s="1"/>
  <c r="AO33" i="43"/>
  <c r="BO33" i="43" s="1"/>
  <c r="BE33" i="43"/>
  <c r="BS33" i="43" s="1"/>
  <c r="AO66" i="43"/>
  <c r="BO66" i="43" s="1"/>
  <c r="BE66" i="43"/>
  <c r="BS66" i="43" s="1"/>
  <c r="AK58" i="43"/>
  <c r="BN58" i="43" s="1"/>
  <c r="BA58" i="43"/>
  <c r="BR58" i="43" s="1"/>
  <c r="AS81" i="43"/>
  <c r="BP81" i="43" s="1"/>
  <c r="BA44" i="43"/>
  <c r="BR44" i="43" s="1"/>
  <c r="BE81" i="43"/>
  <c r="BS81" i="43" s="1"/>
  <c r="BA85" i="43"/>
  <c r="BR85" i="43" s="1"/>
  <c r="O63" i="43"/>
  <c r="N63" i="43"/>
  <c r="Y82" i="43"/>
  <c r="S64" i="43"/>
  <c r="BE79" i="43"/>
  <c r="BS79" i="43" s="1"/>
  <c r="S30" i="43"/>
  <c r="X56" i="43"/>
  <c r="BE31" i="43"/>
  <c r="BS31" i="43" s="1"/>
  <c r="AC63" i="43"/>
  <c r="AK68" i="43"/>
  <c r="BN68" i="43" s="1"/>
  <c r="BA68" i="43"/>
  <c r="BR68" i="43" s="1"/>
  <c r="AK60" i="43"/>
  <c r="BN60" i="43" s="1"/>
  <c r="BA60" i="43"/>
  <c r="BR60" i="43" s="1"/>
  <c r="AG92" i="43"/>
  <c r="AW92" i="43"/>
  <c r="BQ92" i="43" s="1"/>
  <c r="AO49" i="43"/>
  <c r="BO49" i="43" s="1"/>
  <c r="AK56" i="43"/>
  <c r="BN56" i="43" s="1"/>
  <c r="BA56" i="43"/>
  <c r="BR56" i="43" s="1"/>
  <c r="AG51" i="43"/>
  <c r="AW51" i="43"/>
  <c r="BQ51" i="43" s="1"/>
  <c r="AG30" i="43"/>
  <c r="AW30" i="43"/>
  <c r="BQ30" i="43" s="1"/>
  <c r="AG48" i="43"/>
  <c r="AS54" i="43"/>
  <c r="BP54" i="43" s="1"/>
  <c r="Y25" i="43"/>
  <c r="X84" i="43"/>
  <c r="Y33" i="43"/>
  <c r="AS33" i="43"/>
  <c r="BP33" i="43" s="1"/>
  <c r="Y66" i="43"/>
  <c r="T58" i="43"/>
  <c r="AO58" i="43"/>
  <c r="BO58" i="43" s="1"/>
  <c r="AG26" i="43"/>
  <c r="AW26" i="43"/>
  <c r="BQ26" i="43" s="1"/>
  <c r="Q30" i="43"/>
  <c r="T30" i="43" s="1"/>
  <c r="T64" i="43"/>
  <c r="AO57" i="43"/>
  <c r="BO57" i="43" s="1"/>
  <c r="BE55" i="43"/>
  <c r="BS55" i="43" s="1"/>
  <c r="Q26" i="43"/>
  <c r="T26" i="43" s="1"/>
  <c r="Q51" i="43"/>
  <c r="T51" i="43" s="1"/>
  <c r="N61" i="43"/>
  <c r="N51" i="43"/>
  <c r="BE38" i="43"/>
  <c r="BS38" i="43" s="1"/>
  <c r="X64" i="43"/>
  <c r="AO46" i="43"/>
  <c r="BO46" i="43" s="1"/>
  <c r="AO70" i="43"/>
  <c r="BO70" i="43" s="1"/>
  <c r="BE70" i="43"/>
  <c r="BS70" i="43" s="1"/>
  <c r="AO60" i="43"/>
  <c r="BO60" i="43" s="1"/>
  <c r="AK92" i="43"/>
  <c r="BN92" i="43" s="1"/>
  <c r="BA92" i="43"/>
  <c r="BR92" i="43" s="1"/>
  <c r="AO82" i="43"/>
  <c r="BO82" i="43" s="1"/>
  <c r="AK67" i="43"/>
  <c r="BN67" i="43" s="1"/>
  <c r="BT67" i="43" s="1"/>
  <c r="BV67" i="43" s="1"/>
  <c r="BA67" i="43"/>
  <c r="BR67" i="43" s="1"/>
  <c r="AK31" i="43"/>
  <c r="BN31" i="43" s="1"/>
  <c r="BA31" i="43"/>
  <c r="BR31" i="43" s="1"/>
  <c r="AS75" i="43"/>
  <c r="BP75" i="43" s="1"/>
  <c r="AS28" i="43"/>
  <c r="BP28" i="43" s="1"/>
  <c r="AS42" i="43"/>
  <c r="BP42" i="43" s="1"/>
  <c r="Y53" i="43"/>
  <c r="AS53" i="43"/>
  <c r="BP53" i="43" s="1"/>
  <c r="AS77" i="43"/>
  <c r="BP77" i="43" s="1"/>
  <c r="AK26" i="43"/>
  <c r="BN26" i="43" s="1"/>
  <c r="BA26" i="43"/>
  <c r="BR26" i="43" s="1"/>
  <c r="AG83" i="43"/>
  <c r="AW83" i="43"/>
  <c r="BQ83" i="43" s="1"/>
  <c r="Q79" i="43"/>
  <c r="T79" i="43" s="1"/>
  <c r="BE51" i="43"/>
  <c r="BS51" i="43" s="1"/>
  <c r="BE92" i="43"/>
  <c r="BS92" i="43" s="1"/>
  <c r="Y47" i="43"/>
  <c r="AS47" i="43"/>
  <c r="BP47" i="43" s="1"/>
  <c r="Y46" i="43"/>
  <c r="AS46" i="43"/>
  <c r="BP46" i="43" s="1"/>
  <c r="AO38" i="43"/>
  <c r="BO38" i="43" s="1"/>
  <c r="AO29" i="43"/>
  <c r="BO29" i="43" s="1"/>
  <c r="BE29" i="43"/>
  <c r="BS29" i="43" s="1"/>
  <c r="AK23" i="43"/>
  <c r="BN23" i="43" s="1"/>
  <c r="AG40" i="43"/>
  <c r="AW40" i="43"/>
  <c r="BQ40" i="43" s="1"/>
  <c r="Y24" i="43"/>
  <c r="AS24" i="43"/>
  <c r="BP24" i="43" s="1"/>
  <c r="J70" i="43"/>
  <c r="AA47" i="43"/>
  <c r="AC47" i="43" s="1"/>
  <c r="X47" i="43"/>
  <c r="N67" i="43"/>
  <c r="J90" i="43"/>
  <c r="L90" i="43"/>
  <c r="O90" i="43" s="1"/>
  <c r="S61" i="43"/>
  <c r="V61" i="43"/>
  <c r="Y61" i="43" s="1"/>
  <c r="AA51" i="43"/>
  <c r="AC51" i="43" s="1"/>
  <c r="X51" i="43"/>
  <c r="Y51" i="43"/>
  <c r="AA30" i="43"/>
  <c r="AC30" i="43" s="1"/>
  <c r="X30" i="43"/>
  <c r="V48" i="43"/>
  <c r="Y48" i="43" s="1"/>
  <c r="S48" i="43"/>
  <c r="X48" i="43"/>
  <c r="Q54" i="43"/>
  <c r="T54" i="43" s="1"/>
  <c r="S54" i="43"/>
  <c r="N54" i="43"/>
  <c r="AB54" i="43"/>
  <c r="AC54" i="43" s="1"/>
  <c r="BE54" i="43"/>
  <c r="BS54" i="43" s="1"/>
  <c r="L25" i="43"/>
  <c r="O25" i="43" s="1"/>
  <c r="J25" i="43"/>
  <c r="J84" i="43"/>
  <c r="N84" i="43"/>
  <c r="N66" i="43"/>
  <c r="L66" i="43"/>
  <c r="O66" i="43" s="1"/>
  <c r="J66" i="43"/>
  <c r="J58" i="43"/>
  <c r="N58" i="43"/>
  <c r="L58" i="43"/>
  <c r="O58" i="43" s="1"/>
  <c r="AA81" i="43"/>
  <c r="AC81" i="43" s="1"/>
  <c r="X81" i="43"/>
  <c r="N80" i="43"/>
  <c r="J80" i="43"/>
  <c r="J83" i="43"/>
  <c r="N83" i="43"/>
  <c r="AA37" i="43"/>
  <c r="AC37" i="43" s="1"/>
  <c r="X37" i="43"/>
  <c r="L27" i="43"/>
  <c r="O27" i="43" s="1"/>
  <c r="J27" i="43"/>
  <c r="Q86" i="43"/>
  <c r="T86" i="43" s="1"/>
  <c r="N86" i="43"/>
  <c r="AB88" i="43"/>
  <c r="BE88" i="43"/>
  <c r="BS88" i="43" s="1"/>
  <c r="AB32" i="43"/>
  <c r="AC32" i="43" s="1"/>
  <c r="BE32" i="43"/>
  <c r="BS32" i="43" s="1"/>
  <c r="L85" i="43"/>
  <c r="O85" i="43" s="1"/>
  <c r="J85" i="43"/>
  <c r="AB82" i="43"/>
  <c r="AC82" i="43" s="1"/>
  <c r="BE82" i="43"/>
  <c r="BS82" i="43" s="1"/>
  <c r="X75" i="43"/>
  <c r="S75" i="43"/>
  <c r="V75" i="43"/>
  <c r="Y75" i="43" s="1"/>
  <c r="V28" i="43"/>
  <c r="Y28" i="43" s="1"/>
  <c r="X28" i="43"/>
  <c r="X42" i="43"/>
  <c r="V42" i="43"/>
  <c r="Y42" i="43" s="1"/>
  <c r="S42" i="43"/>
  <c r="V77" i="43"/>
  <c r="Y77" i="43" s="1"/>
  <c r="X77" i="43"/>
  <c r="S82" i="43"/>
  <c r="X82" i="43"/>
  <c r="X73" i="43"/>
  <c r="AA73" i="43"/>
  <c r="AC73" i="43" s="1"/>
  <c r="AA35" i="43"/>
  <c r="AC35" i="43" s="1"/>
  <c r="X35" i="43"/>
  <c r="L81" i="43"/>
  <c r="O81" i="43" s="1"/>
  <c r="J81" i="43"/>
  <c r="Y81" i="43"/>
  <c r="X24" i="43"/>
  <c r="Y32" i="43"/>
  <c r="X33" i="43"/>
  <c r="L38" i="43"/>
  <c r="O38" i="43" s="1"/>
  <c r="S67" i="43"/>
  <c r="V70" i="43"/>
  <c r="Y70" i="43" s="1"/>
  <c r="Y35" i="43"/>
  <c r="Y62" i="43"/>
  <c r="X34" i="43"/>
  <c r="S66" i="43"/>
  <c r="X25" i="43"/>
  <c r="S84" i="43"/>
  <c r="S70" i="43"/>
  <c r="AS61" i="43"/>
  <c r="BP61" i="43" s="1"/>
  <c r="T53" i="43"/>
  <c r="T75" i="43"/>
  <c r="J89" i="43"/>
  <c r="Y34" i="43"/>
  <c r="BE58" i="43"/>
  <c r="BS58" i="43" s="1"/>
  <c r="BE67" i="43"/>
  <c r="BS67" i="43" s="1"/>
  <c r="AC57" i="43"/>
  <c r="S24" i="43"/>
  <c r="Y74" i="43"/>
  <c r="V84" i="43"/>
  <c r="Y84" i="43" s="1"/>
  <c r="T66" i="43"/>
  <c r="T42" i="43"/>
  <c r="T82" i="43"/>
  <c r="J91" i="43"/>
  <c r="X39" i="43"/>
  <c r="BE46" i="43"/>
  <c r="BS46" i="43" s="1"/>
  <c r="X62" i="43"/>
  <c r="Y30" i="43"/>
  <c r="L89" i="43"/>
  <c r="O89" i="43" s="1"/>
  <c r="L91" i="43"/>
  <c r="O91" i="43" s="1"/>
  <c r="J87" i="43"/>
  <c r="X43" i="43"/>
  <c r="Y45" i="43"/>
  <c r="Y59" i="43"/>
  <c r="Y73" i="43"/>
  <c r="X45" i="43"/>
  <c r="L69" i="43"/>
  <c r="O69" i="43" s="1"/>
  <c r="X41" i="43"/>
  <c r="T61" i="43"/>
  <c r="Y37" i="43"/>
  <c r="T48" i="43"/>
  <c r="Y39" i="43"/>
  <c r="BE57" i="43"/>
  <c r="BS57" i="43" s="1"/>
  <c r="T37" i="43"/>
  <c r="T41" i="43"/>
  <c r="BE27" i="43"/>
  <c r="BS27" i="43" s="1"/>
  <c r="L33" i="43"/>
  <c r="O33" i="43" s="1"/>
  <c r="J33" i="43"/>
  <c r="L78" i="43"/>
  <c r="O78" i="43" s="1"/>
  <c r="J78" i="43"/>
  <c r="L68" i="43"/>
  <c r="O68" i="43" s="1"/>
  <c r="J68" i="43"/>
  <c r="J60" i="43"/>
  <c r="L60" i="43"/>
  <c r="O60" i="43" s="1"/>
  <c r="J49" i="43"/>
  <c r="L49" i="43"/>
  <c r="O49" i="43" s="1"/>
  <c r="J29" i="43"/>
  <c r="L29" i="43"/>
  <c r="O29" i="43" s="1"/>
  <c r="N29" i="43"/>
  <c r="N23" i="43"/>
  <c r="J23" i="43"/>
  <c r="L23" i="43"/>
  <c r="O23" i="43" s="1"/>
  <c r="N44" i="43"/>
  <c r="L44" i="43"/>
  <c r="O44" i="43" s="1"/>
  <c r="J44" i="43"/>
  <c r="L36" i="43"/>
  <c r="O36" i="43" s="1"/>
  <c r="J36" i="43"/>
  <c r="L92" i="43"/>
  <c r="O92" i="43" s="1"/>
  <c r="J92" i="43"/>
  <c r="N56" i="43"/>
  <c r="L56" i="43"/>
  <c r="O56" i="43" s="1"/>
  <c r="J56" i="43"/>
  <c r="N64" i="43"/>
  <c r="L64" i="43"/>
  <c r="O64" i="43" s="1"/>
  <c r="J64" i="43"/>
  <c r="J26" i="43"/>
  <c r="L26" i="43"/>
  <c r="O26" i="43" s="1"/>
  <c r="N26" i="43"/>
  <c r="L45" i="43"/>
  <c r="O45" i="43" s="1"/>
  <c r="J45" i="43"/>
  <c r="J71" i="43"/>
  <c r="N71" i="43"/>
  <c r="L71" i="43"/>
  <c r="O71" i="43" s="1"/>
  <c r="L76" i="43"/>
  <c r="O76" i="43" s="1"/>
  <c r="N76" i="43"/>
  <c r="J76" i="43"/>
  <c r="J35" i="43"/>
  <c r="N35" i="43"/>
  <c r="L35" i="43"/>
  <c r="O35" i="43" s="1"/>
  <c r="J59" i="43"/>
  <c r="N59" i="43"/>
  <c r="L59" i="43"/>
  <c r="O59" i="43" s="1"/>
  <c r="L34" i="43"/>
  <c r="O34" i="43" s="1"/>
  <c r="J34" i="43"/>
  <c r="N34" i="43"/>
  <c r="L46" i="43"/>
  <c r="O46" i="43" s="1"/>
  <c r="J46" i="43"/>
  <c r="N48" i="43"/>
  <c r="L48" i="43"/>
  <c r="O48" i="43" s="1"/>
  <c r="J48" i="43"/>
  <c r="N52" i="43"/>
  <c r="L52" i="43"/>
  <c r="O52" i="43" s="1"/>
  <c r="J52" i="43"/>
  <c r="L82" i="43"/>
  <c r="O82" i="43" s="1"/>
  <c r="J82" i="43"/>
  <c r="N82" i="43"/>
  <c r="J32" i="43"/>
  <c r="L32" i="43"/>
  <c r="O32" i="43" s="1"/>
  <c r="J57" i="43"/>
  <c r="L57" i="43"/>
  <c r="O57" i="43" s="1"/>
  <c r="J72" i="43"/>
  <c r="N72" i="43"/>
  <c r="L72" i="43"/>
  <c r="O72" i="43" s="1"/>
  <c r="J88" i="43"/>
  <c r="N88" i="43"/>
  <c r="L88" i="43"/>
  <c r="O88" i="43" s="1"/>
  <c r="T92" i="43"/>
  <c r="S78" i="43"/>
  <c r="N32" i="43"/>
  <c r="AK34" i="43"/>
  <c r="BN34" i="43" s="1"/>
  <c r="AS25" i="43"/>
  <c r="BP25" i="43" s="1"/>
  <c r="S86" i="43"/>
  <c r="AC42" i="43"/>
  <c r="S33" i="43"/>
  <c r="AC33" i="43"/>
  <c r="AC76" i="43"/>
  <c r="AC40" i="43"/>
  <c r="AC24" i="43"/>
  <c r="BE47" i="43"/>
  <c r="BS47" i="43" s="1"/>
  <c r="AC31" i="43"/>
  <c r="T25" i="43"/>
  <c r="AC84" i="43"/>
  <c r="AC75" i="43"/>
  <c r="AC77" i="43"/>
  <c r="AC41" i="43"/>
  <c r="AC43" i="43"/>
  <c r="AC34" i="43"/>
  <c r="AC91" i="43"/>
  <c r="AC67" i="43"/>
  <c r="AC23" i="43"/>
  <c r="AC72" i="43"/>
  <c r="O87" i="43"/>
  <c r="S69" i="43"/>
  <c r="BE69" i="43"/>
  <c r="BS69" i="43" s="1"/>
  <c r="AC25" i="43"/>
  <c r="X61" i="43"/>
  <c r="AC74" i="43"/>
  <c r="AC53" i="43"/>
  <c r="AC55" i="43"/>
  <c r="AC86" i="43"/>
  <c r="X72" i="43"/>
  <c r="X59" i="43"/>
  <c r="AC58" i="43"/>
  <c r="AC44" i="43"/>
  <c r="AC66" i="43"/>
  <c r="BE42" i="43"/>
  <c r="BS42" i="43" s="1"/>
  <c r="X83" i="43"/>
  <c r="S50" i="43"/>
  <c r="T68" i="43"/>
  <c r="T27" i="43"/>
  <c r="AC26" i="43"/>
  <c r="AC80" i="43"/>
  <c r="AC78" i="43"/>
  <c r="BE86" i="43"/>
  <c r="BS86" i="43" s="1"/>
  <c r="AC48" i="43"/>
  <c r="BE26" i="43"/>
  <c r="BS26" i="43" s="1"/>
  <c r="AC27" i="43"/>
  <c r="AC62" i="43"/>
  <c r="BE72" i="43"/>
  <c r="BS72" i="43" s="1"/>
  <c r="BE30" i="43"/>
  <c r="BS30" i="43" s="1"/>
  <c r="BE76" i="43"/>
  <c r="BS76" i="43" s="1"/>
  <c r="AC83" i="43"/>
  <c r="BE48" i="42"/>
  <c r="BS48" i="42" s="1"/>
  <c r="AC49" i="43"/>
  <c r="AC52" i="43"/>
  <c r="X24" i="44"/>
  <c r="BE36" i="43"/>
  <c r="BS36" i="43" s="1"/>
  <c r="AC39" i="43"/>
  <c r="AC92" i="43"/>
  <c r="AC87" i="43"/>
  <c r="AC28" i="43"/>
  <c r="AC60" i="43"/>
  <c r="AC64" i="43"/>
  <c r="X25" i="44"/>
  <c r="AC61" i="43"/>
  <c r="AC45" i="43"/>
  <c r="AC68" i="43"/>
  <c r="AC56" i="43"/>
  <c r="AC29" i="43"/>
  <c r="AC90" i="43"/>
  <c r="AC79" i="43"/>
  <c r="BJ43" i="1"/>
  <c r="CF43" i="1" s="1"/>
  <c r="AC36" i="43"/>
  <c r="AC70" i="43"/>
  <c r="AC71" i="43"/>
  <c r="AC38" i="43"/>
  <c r="AC46" i="43"/>
  <c r="AC69" i="43"/>
  <c r="AC65" i="43"/>
  <c r="S46" i="1"/>
  <c r="S36" i="1"/>
  <c r="AK51" i="42"/>
  <c r="BN51" i="42" s="1"/>
  <c r="S55" i="43"/>
  <c r="S54" i="47"/>
  <c r="AH44" i="1"/>
  <c r="S34" i="1"/>
  <c r="AO30" i="42"/>
  <c r="BO30" i="42" s="1"/>
  <c r="AO29" i="42"/>
  <c r="BO29" i="42" s="1"/>
  <c r="N44" i="42"/>
  <c r="AC44" i="42"/>
  <c r="BE61" i="42"/>
  <c r="BS61" i="42" s="1"/>
  <c r="AO48" i="42"/>
  <c r="BO48" i="42" s="1"/>
  <c r="BA51" i="42"/>
  <c r="BR51" i="42" s="1"/>
  <c r="Y60" i="43"/>
  <c r="O26" i="1"/>
  <c r="AG37" i="42"/>
  <c r="AG62" i="42"/>
  <c r="AW62" i="42"/>
  <c r="BQ62" i="42" s="1"/>
  <c r="AG63" i="42"/>
  <c r="AW63" i="42"/>
  <c r="BQ63" i="42" s="1"/>
  <c r="AS49" i="42"/>
  <c r="BP49" i="42" s="1"/>
  <c r="X42" i="42"/>
  <c r="AS42" i="42"/>
  <c r="BP42" i="42" s="1"/>
  <c r="AC57" i="42"/>
  <c r="AS57" i="42"/>
  <c r="BP57" i="42" s="1"/>
  <c r="AC41" i="42"/>
  <c r="AS41" i="42"/>
  <c r="BP41" i="42" s="1"/>
  <c r="X26" i="42"/>
  <c r="AS26" i="42"/>
  <c r="BP26" i="42" s="1"/>
  <c r="S51" i="42"/>
  <c r="AK37" i="42"/>
  <c r="BN37" i="42" s="1"/>
  <c r="BA37" i="42"/>
  <c r="BR37" i="42" s="1"/>
  <c r="AW36" i="42"/>
  <c r="BQ36" i="42" s="1"/>
  <c r="AG42" i="42"/>
  <c r="AW42" i="42"/>
  <c r="BQ42" i="42" s="1"/>
  <c r="AG57" i="42"/>
  <c r="AW57" i="42"/>
  <c r="BQ57" i="42" s="1"/>
  <c r="AG26" i="42"/>
  <c r="AW26" i="42"/>
  <c r="BQ26" i="42" s="1"/>
  <c r="X23" i="1"/>
  <c r="AC40" i="1"/>
  <c r="AC23" i="42"/>
  <c r="AK48" i="42"/>
  <c r="BN48" i="42" s="1"/>
  <c r="BA48" i="42"/>
  <c r="BR48" i="42" s="1"/>
  <c r="AK53" i="42"/>
  <c r="BN53" i="42" s="1"/>
  <c r="BA53" i="42"/>
  <c r="BR53" i="42" s="1"/>
  <c r="AG33" i="42"/>
  <c r="AW33" i="42"/>
  <c r="BQ33" i="42" s="1"/>
  <c r="AG39" i="42"/>
  <c r="AW39" i="42"/>
  <c r="BQ39" i="42" s="1"/>
  <c r="S36" i="42"/>
  <c r="AO55" i="42"/>
  <c r="BO55" i="42" s="1"/>
  <c r="BE55" i="42"/>
  <c r="BS55" i="42" s="1"/>
  <c r="AC60" i="42"/>
  <c r="AC45" i="42"/>
  <c r="AC54" i="42"/>
  <c r="AO53" i="42"/>
  <c r="BO53" i="42" s="1"/>
  <c r="AO34" i="42"/>
  <c r="BO34" i="42" s="1"/>
  <c r="BE27" i="42"/>
  <c r="BS27" i="42" s="1"/>
  <c r="AK33" i="42"/>
  <c r="BN33" i="42" s="1"/>
  <c r="BA33" i="42"/>
  <c r="BR33" i="42" s="1"/>
  <c r="BA39" i="42"/>
  <c r="BR39" i="42" s="1"/>
  <c r="AG31" i="42"/>
  <c r="AG28" i="42"/>
  <c r="AG23" i="42"/>
  <c r="AW23" i="42"/>
  <c r="BQ23" i="42" s="1"/>
  <c r="AG54" i="42"/>
  <c r="AW54" i="42"/>
  <c r="BQ54" i="42" s="1"/>
  <c r="AG47" i="42"/>
  <c r="AW47" i="42"/>
  <c r="BQ47" i="42" s="1"/>
  <c r="Y27" i="42"/>
  <c r="AO39" i="42"/>
  <c r="BO39" i="42" s="1"/>
  <c r="AK43" i="42"/>
  <c r="BN43" i="42" s="1"/>
  <c r="BA43" i="42"/>
  <c r="BR43" i="42" s="1"/>
  <c r="BA50" i="42"/>
  <c r="BR50" i="42" s="1"/>
  <c r="AO25" i="42"/>
  <c r="BO25" i="42" s="1"/>
  <c r="AC25" i="42"/>
  <c r="AK36" i="42"/>
  <c r="BN36" i="42" s="1"/>
  <c r="BA36" i="42"/>
  <c r="BR36" i="42" s="1"/>
  <c r="AK42" i="42"/>
  <c r="BN42" i="42" s="1"/>
  <c r="BA42" i="42"/>
  <c r="BR42" i="42" s="1"/>
  <c r="AK57" i="42"/>
  <c r="BN57" i="42" s="1"/>
  <c r="BA57" i="42"/>
  <c r="BR57" i="42" s="1"/>
  <c r="AW58" i="42"/>
  <c r="BQ58" i="42" s="1"/>
  <c r="AG24" i="42"/>
  <c r="AK54" i="42"/>
  <c r="BN54" i="42" s="1"/>
  <c r="BA54" i="42"/>
  <c r="BR54" i="42" s="1"/>
  <c r="AK47" i="42"/>
  <c r="BN47" i="42" s="1"/>
  <c r="AW53" i="42"/>
  <c r="BQ53" i="42" s="1"/>
  <c r="AS39" i="42"/>
  <c r="BP39" i="42" s="1"/>
  <c r="T43" i="42"/>
  <c r="T50" i="42"/>
  <c r="AO49" i="42"/>
  <c r="BO49" i="42" s="1"/>
  <c r="BE49" i="42"/>
  <c r="BS49" i="42" s="1"/>
  <c r="AK55" i="42"/>
  <c r="BN55" i="42" s="1"/>
  <c r="AC32" i="42"/>
  <c r="Y34" i="42"/>
  <c r="N27" i="42"/>
  <c r="AO27" i="42"/>
  <c r="BO27" i="42" s="1"/>
  <c r="AO38" i="42"/>
  <c r="BO38" i="42" s="1"/>
  <c r="AK59" i="42"/>
  <c r="BN59" i="42" s="1"/>
  <c r="BA59" i="42"/>
  <c r="BR59" i="42" s="1"/>
  <c r="AW52" i="42"/>
  <c r="BQ52" i="42" s="1"/>
  <c r="Y25" i="42"/>
  <c r="AS25" i="42"/>
  <c r="BP25" i="42" s="1"/>
  <c r="AO46" i="42"/>
  <c r="BO46" i="42" s="1"/>
  <c r="AO50" i="42"/>
  <c r="BO50" i="42" s="1"/>
  <c r="BE50" i="42"/>
  <c r="BS50" i="42" s="1"/>
  <c r="AG41" i="42"/>
  <c r="AW41" i="42"/>
  <c r="BQ41" i="42" s="1"/>
  <c r="S60" i="42"/>
  <c r="AS60" i="42"/>
  <c r="BP60" i="42" s="1"/>
  <c r="Y44" i="42"/>
  <c r="AS44" i="42"/>
  <c r="BP44" i="42" s="1"/>
  <c r="S45" i="42"/>
  <c r="AS45" i="42"/>
  <c r="BP45" i="42" s="1"/>
  <c r="O56" i="42"/>
  <c r="BE56" i="42"/>
  <c r="BS56" i="42" s="1"/>
  <c r="Y37" i="42"/>
  <c r="Y62" i="42"/>
  <c r="L27" i="42"/>
  <c r="O27" i="42" s="1"/>
  <c r="BE38" i="42"/>
  <c r="BS38" i="42" s="1"/>
  <c r="AA29" i="42"/>
  <c r="AC29" i="42" s="1"/>
  <c r="AG34" i="42"/>
  <c r="AW34" i="42"/>
  <c r="BQ34" i="42" s="1"/>
  <c r="AS27" i="42"/>
  <c r="BP27" i="42" s="1"/>
  <c r="AS38" i="42"/>
  <c r="BP38" i="42" s="1"/>
  <c r="BA62" i="42"/>
  <c r="BR62" i="42" s="1"/>
  <c r="AK63" i="42"/>
  <c r="BN63" i="42" s="1"/>
  <c r="BA63" i="42"/>
  <c r="BR63" i="42" s="1"/>
  <c r="AK52" i="42"/>
  <c r="BN52" i="42" s="1"/>
  <c r="BA52" i="42"/>
  <c r="BR52" i="42" s="1"/>
  <c r="AG25" i="42"/>
  <c r="AK31" i="42"/>
  <c r="BN31" i="42" s="1"/>
  <c r="BA31" i="42"/>
  <c r="BR31" i="42" s="1"/>
  <c r="AK28" i="42"/>
  <c r="BN28" i="42" s="1"/>
  <c r="BA28" i="42"/>
  <c r="BR28" i="42" s="1"/>
  <c r="AK23" i="42"/>
  <c r="BN23" i="42" s="1"/>
  <c r="BA23" i="42"/>
  <c r="BR23" i="42" s="1"/>
  <c r="BA41" i="42"/>
  <c r="BR41" i="42" s="1"/>
  <c r="S35" i="42"/>
  <c r="AS35" i="42"/>
  <c r="BP35" i="42" s="1"/>
  <c r="Y56" i="42"/>
  <c r="S29" i="42"/>
  <c r="BE45" i="42"/>
  <c r="BS45" i="42" s="1"/>
  <c r="BE53" i="42"/>
  <c r="BS53" i="42" s="1"/>
  <c r="X52" i="42"/>
  <c r="AC36" i="42"/>
  <c r="AW55" i="42"/>
  <c r="BQ55" i="42" s="1"/>
  <c r="Y60" i="42"/>
  <c r="N29" i="42"/>
  <c r="S49" i="42"/>
  <c r="Y52" i="42"/>
  <c r="O49" i="42"/>
  <c r="X34" i="42"/>
  <c r="AO47" i="42"/>
  <c r="BO47" i="42" s="1"/>
  <c r="AO40" i="42"/>
  <c r="BO40" i="42" s="1"/>
  <c r="BE40" i="42"/>
  <c r="BS40" i="42" s="1"/>
  <c r="AK34" i="42"/>
  <c r="BN34" i="42" s="1"/>
  <c r="AO62" i="42"/>
  <c r="BO62" i="42" s="1"/>
  <c r="BE62" i="42"/>
  <c r="BS62" i="42" s="1"/>
  <c r="O63" i="42"/>
  <c r="AO63" i="42"/>
  <c r="BO63" i="42" s="1"/>
  <c r="BE63" i="42"/>
  <c r="BS63" i="42" s="1"/>
  <c r="AC49" i="42"/>
  <c r="AS36" i="42"/>
  <c r="BP36" i="42" s="1"/>
  <c r="T31" i="42"/>
  <c r="S28" i="42"/>
  <c r="BA32" i="42"/>
  <c r="BR32" i="42" s="1"/>
  <c r="Q49" i="42"/>
  <c r="T49" i="42" s="1"/>
  <c r="X37" i="42"/>
  <c r="BE34" i="42"/>
  <c r="BS34" i="42" s="1"/>
  <c r="AA42" i="42"/>
  <c r="AC42" i="42" s="1"/>
  <c r="Y47" i="42"/>
  <c r="AW24" i="42"/>
  <c r="BQ24" i="42" s="1"/>
  <c r="BT24" i="42" s="1"/>
  <c r="BV24" i="42" s="1"/>
  <c r="O45" i="42"/>
  <c r="X53" i="42"/>
  <c r="X62" i="42"/>
  <c r="AC34" i="42"/>
  <c r="AG59" i="42"/>
  <c r="AW59" i="42"/>
  <c r="BQ59" i="42" s="1"/>
  <c r="AK46" i="42"/>
  <c r="BN46" i="42" s="1"/>
  <c r="BA46" i="42"/>
  <c r="BR46" i="42" s="1"/>
  <c r="AK50" i="42"/>
  <c r="BN50" i="42" s="1"/>
  <c r="AG49" i="42"/>
  <c r="AW49" i="42"/>
  <c r="BQ49" i="42" s="1"/>
  <c r="AG36" i="42"/>
  <c r="AO60" i="42"/>
  <c r="BO60" i="42" s="1"/>
  <c r="BE60" i="42"/>
  <c r="BS60" i="42" s="1"/>
  <c r="AO44" i="42"/>
  <c r="BO44" i="42" s="1"/>
  <c r="BE44" i="42"/>
  <c r="BS44" i="42" s="1"/>
  <c r="N45" i="42"/>
  <c r="AO45" i="42"/>
  <c r="BO45" i="42" s="1"/>
  <c r="AO32" i="42"/>
  <c r="BO32" i="42" s="1"/>
  <c r="BE32" i="42"/>
  <c r="BS32" i="42" s="1"/>
  <c r="L43" i="42"/>
  <c r="O43" i="42" s="1"/>
  <c r="J43" i="42"/>
  <c r="L35" i="42"/>
  <c r="O35" i="42" s="1"/>
  <c r="N35" i="42"/>
  <c r="J35" i="42"/>
  <c r="J39" i="42"/>
  <c r="L39" i="42"/>
  <c r="O39" i="42" s="1"/>
  <c r="N52" i="42"/>
  <c r="J52" i="42"/>
  <c r="L52" i="42"/>
  <c r="O52" i="42" s="1"/>
  <c r="N61" i="42"/>
  <c r="Y26" i="42"/>
  <c r="X25" i="42"/>
  <c r="N63" i="42"/>
  <c r="N62" i="42"/>
  <c r="T36" i="42"/>
  <c r="N50" i="42"/>
  <c r="BE30" i="42"/>
  <c r="BS30" i="42" s="1"/>
  <c r="S56" i="42"/>
  <c r="X44" i="42"/>
  <c r="X35" i="42"/>
  <c r="AB43" i="42"/>
  <c r="AC43" i="42" s="1"/>
  <c r="AA24" i="42"/>
  <c r="AC24" i="42" s="1"/>
  <c r="AA30" i="42"/>
  <c r="AC30" i="42" s="1"/>
  <c r="AA47" i="42"/>
  <c r="AC47" i="42" s="1"/>
  <c r="J56" i="42"/>
  <c r="O61" i="42"/>
  <c r="J44" i="42"/>
  <c r="L32" i="42"/>
  <c r="O32" i="42" s="1"/>
  <c r="N28" i="42"/>
  <c r="L31" i="42"/>
  <c r="O31" i="42" s="1"/>
  <c r="N43" i="42"/>
  <c r="Q37" i="42"/>
  <c r="T37" i="42" s="1"/>
  <c r="Q28" i="42"/>
  <c r="T28" i="42" s="1"/>
  <c r="J40" i="42"/>
  <c r="X60" i="42"/>
  <c r="AC40" i="42"/>
  <c r="AC38" i="42"/>
  <c r="AA26" i="42"/>
  <c r="AC26" i="42" s="1"/>
  <c r="S31" i="42"/>
  <c r="N31" i="42"/>
  <c r="T25" i="42"/>
  <c r="S37" i="42"/>
  <c r="J38" i="42"/>
  <c r="BE29" i="42"/>
  <c r="BS29" i="42" s="1"/>
  <c r="AC53" i="42"/>
  <c r="AC39" i="42"/>
  <c r="O37" i="42"/>
  <c r="O28" i="42"/>
  <c r="J53" i="42"/>
  <c r="L33" i="42"/>
  <c r="O33" i="42" s="1"/>
  <c r="X49" i="42"/>
  <c r="BE31" i="42"/>
  <c r="BS31" i="42" s="1"/>
  <c r="AC59" i="42"/>
  <c r="AC50" i="42"/>
  <c r="AC55" i="42"/>
  <c r="AC27" i="42"/>
  <c r="L51" i="42"/>
  <c r="O51" i="42" s="1"/>
  <c r="T56" i="42"/>
  <c r="Y29" i="42"/>
  <c r="O29" i="42"/>
  <c r="Y49" i="42"/>
  <c r="X39" i="42"/>
  <c r="Y39" i="42"/>
  <c r="BE36" i="42"/>
  <c r="BS36" i="42" s="1"/>
  <c r="BE28" i="42"/>
  <c r="BS28" i="42" s="1"/>
  <c r="BE47" i="42"/>
  <c r="BS47" i="42" s="1"/>
  <c r="S25" i="42"/>
  <c r="N32" i="42"/>
  <c r="T60" i="42"/>
  <c r="BE37" i="42"/>
  <c r="BS37" i="42" s="1"/>
  <c r="AB61" i="42"/>
  <c r="AC61" i="42" s="1"/>
  <c r="AS54" i="42"/>
  <c r="BP54" i="42" s="1"/>
  <c r="AC35" i="42"/>
  <c r="N60" i="42"/>
  <c r="L60" i="42"/>
  <c r="O60" i="42" s="1"/>
  <c r="J60" i="42"/>
  <c r="J48" i="42"/>
  <c r="L48" i="42"/>
  <c r="O48" i="42" s="1"/>
  <c r="N48" i="42"/>
  <c r="J46" i="42"/>
  <c r="L46" i="42"/>
  <c r="O46" i="42" s="1"/>
  <c r="J59" i="42"/>
  <c r="L59" i="42"/>
  <c r="O59" i="42" s="1"/>
  <c r="N59" i="42"/>
  <c r="L42" i="42"/>
  <c r="O42" i="42" s="1"/>
  <c r="N42" i="42"/>
  <c r="J42" i="42"/>
  <c r="L55" i="42"/>
  <c r="O55" i="42" s="1"/>
  <c r="N55" i="42"/>
  <c r="J55" i="42"/>
  <c r="L26" i="42"/>
  <c r="O26" i="42" s="1"/>
  <c r="J26" i="42"/>
  <c r="N26" i="42"/>
  <c r="L58" i="42"/>
  <c r="O58" i="42" s="1"/>
  <c r="J58" i="42"/>
  <c r="L25" i="42"/>
  <c r="O25" i="42" s="1"/>
  <c r="N25" i="42"/>
  <c r="J25" i="42"/>
  <c r="L30" i="42"/>
  <c r="O30" i="42" s="1"/>
  <c r="J30" i="42"/>
  <c r="AS59" i="42"/>
  <c r="BP59" i="42" s="1"/>
  <c r="X56" i="42"/>
  <c r="AC46" i="42"/>
  <c r="AC31" i="42"/>
  <c r="X50" i="42"/>
  <c r="S41" i="42"/>
  <c r="N56" i="42"/>
  <c r="AC56" i="42"/>
  <c r="Y54" i="42"/>
  <c r="Y40" i="42"/>
  <c r="Y53" i="42"/>
  <c r="X27" i="42"/>
  <c r="X38" i="42"/>
  <c r="X33" i="42"/>
  <c r="BE33" i="42"/>
  <c r="BS33" i="42" s="1"/>
  <c r="X23" i="42"/>
  <c r="X36" i="42"/>
  <c r="X57" i="42"/>
  <c r="X32" i="42"/>
  <c r="S38" i="43"/>
  <c r="S77" i="43"/>
  <c r="T49" i="1"/>
  <c r="T46" i="1"/>
  <c r="V36" i="1"/>
  <c r="Y36" i="1" s="1"/>
  <c r="S51" i="1"/>
  <c r="V38" i="42"/>
  <c r="Y38" i="42" s="1"/>
  <c r="X40" i="42"/>
  <c r="X36" i="1"/>
  <c r="V46" i="1"/>
  <c r="Y46" i="1" s="1"/>
  <c r="T57" i="42"/>
  <c r="V41" i="42"/>
  <c r="Y41" i="42" s="1"/>
  <c r="V83" i="43"/>
  <c r="Y83" i="43" s="1"/>
  <c r="T72" i="43"/>
  <c r="S25" i="44"/>
  <c r="X50" i="43"/>
  <c r="T50" i="43"/>
  <c r="V50" i="43"/>
  <c r="Y50" i="43" s="1"/>
  <c r="V45" i="1"/>
  <c r="Y45" i="1" s="1"/>
  <c r="S45" i="1"/>
  <c r="S83" i="43"/>
  <c r="X86" i="43"/>
  <c r="T23" i="44"/>
  <c r="S28" i="43"/>
  <c r="V34" i="1"/>
  <c r="Y34" i="1" s="1"/>
  <c r="X34" i="1"/>
  <c r="T45" i="42"/>
  <c r="S35" i="1"/>
  <c r="T28" i="43"/>
  <c r="X35" i="1"/>
  <c r="V45" i="42"/>
  <c r="Y45" i="42" s="1"/>
  <c r="X41" i="42"/>
  <c r="T25" i="44"/>
  <c r="V23" i="44"/>
  <c r="X23" i="44" s="1"/>
  <c r="T35" i="1"/>
  <c r="V57" i="42"/>
  <c r="Y57" i="42" s="1"/>
  <c r="T32" i="42"/>
  <c r="X45" i="42"/>
  <c r="S40" i="42"/>
  <c r="S41" i="47"/>
  <c r="S38" i="47"/>
  <c r="S32" i="42"/>
  <c r="V32" i="42"/>
  <c r="Y32" i="42" s="1"/>
  <c r="V72" i="43"/>
  <c r="Y72" i="43" s="1"/>
  <c r="T83" i="43"/>
  <c r="T34" i="1"/>
  <c r="T41" i="42"/>
  <c r="X54" i="42"/>
  <c r="AT23" i="1"/>
  <c r="CB23" i="1" s="1"/>
  <c r="AH30" i="1"/>
  <c r="BJ30" i="1"/>
  <c r="CF30" i="1" s="1"/>
  <c r="O52" i="1"/>
  <c r="AH24" i="1"/>
  <c r="AH43" i="1"/>
  <c r="AH27" i="1"/>
  <c r="AD23" i="1"/>
  <c r="AT24" i="1"/>
  <c r="CB24" i="1" s="1"/>
  <c r="L32" i="1"/>
  <c r="O32" i="1" s="1"/>
  <c r="N32" i="1"/>
  <c r="J32" i="1"/>
  <c r="AP23" i="1"/>
  <c r="CA23" i="1" s="1"/>
  <c r="BJ23" i="1"/>
  <c r="CF23" i="1" s="1"/>
  <c r="AH23" i="1"/>
  <c r="BB29" i="1"/>
  <c r="CD29" i="1" s="1"/>
  <c r="CI29" i="1" s="1"/>
  <c r="CK29" i="1" s="1"/>
  <c r="BF34" i="1"/>
  <c r="CE34" i="1" s="1"/>
  <c r="BF28" i="1"/>
  <c r="CE28" i="1" s="1"/>
  <c r="AX23" i="1"/>
  <c r="CC23" i="1" s="1"/>
  <c r="AH25" i="1"/>
  <c r="O44" i="1"/>
  <c r="J48" i="1"/>
  <c r="L48" i="1"/>
  <c r="O48" i="1" s="1"/>
  <c r="CI39" i="1"/>
  <c r="CK39" i="1" s="1"/>
  <c r="BF42" i="1"/>
  <c r="CE42" i="1" s="1"/>
  <c r="AH40" i="1"/>
  <c r="AH37" i="1"/>
  <c r="AH52" i="1"/>
  <c r="AH31" i="1"/>
  <c r="AH34" i="1"/>
  <c r="BJ26" i="1"/>
  <c r="CF26" i="1" s="1"/>
  <c r="AX35" i="1"/>
  <c r="CC35" i="1" s="1"/>
  <c r="V23" i="1"/>
  <c r="Y23" i="1" s="1"/>
  <c r="S23" i="1"/>
  <c r="J43" i="1"/>
  <c r="L43" i="1"/>
  <c r="O43" i="1" s="1"/>
  <c r="N43" i="1"/>
  <c r="L29" i="1"/>
  <c r="O29" i="1" s="1"/>
  <c r="N29" i="1"/>
  <c r="J29" i="1"/>
  <c r="N50" i="1"/>
  <c r="L50" i="1"/>
  <c r="O50" i="1" s="1"/>
  <c r="J50" i="1"/>
  <c r="L40" i="1"/>
  <c r="O40" i="1" s="1"/>
  <c r="J40" i="1"/>
  <c r="L39" i="1"/>
  <c r="O39" i="1" s="1"/>
  <c r="J39" i="1"/>
  <c r="AH46" i="1"/>
  <c r="AH36" i="1"/>
  <c r="AH49" i="1"/>
  <c r="S40" i="1"/>
  <c r="AP28" i="1"/>
  <c r="CA28" i="1" s="1"/>
  <c r="AH38" i="1"/>
  <c r="AH26" i="1"/>
  <c r="O41" i="1"/>
  <c r="AH51" i="1"/>
  <c r="AH35" i="1"/>
  <c r="BN23" i="1"/>
  <c r="CG23" i="1" s="1"/>
  <c r="BF24" i="1"/>
  <c r="CE24" i="1" s="1"/>
  <c r="AH33" i="1"/>
  <c r="AH28" i="1"/>
  <c r="AH39" i="1"/>
  <c r="BF26" i="1"/>
  <c r="CE26" i="1" s="1"/>
  <c r="BB31" i="1"/>
  <c r="CD31" i="1" s="1"/>
  <c r="BB23" i="1"/>
  <c r="CD23" i="1" s="1"/>
  <c r="AL23" i="1"/>
  <c r="BF23" i="1"/>
  <c r="CE23" i="1" s="1"/>
  <c r="BR23" i="1"/>
  <c r="CH23" i="1" s="1"/>
  <c r="AH29" i="1"/>
  <c r="AH42" i="1"/>
  <c r="AH47" i="1"/>
  <c r="BN37" i="1"/>
  <c r="CG37" i="1" s="1"/>
  <c r="L28" i="1"/>
  <c r="O28" i="1" s="1"/>
  <c r="J28" i="1"/>
  <c r="L25" i="1"/>
  <c r="O25" i="1" s="1"/>
  <c r="J46" i="1"/>
  <c r="L46" i="1"/>
  <c r="O46" i="1" s="1"/>
  <c r="N46" i="1"/>
  <c r="J44" i="1"/>
  <c r="N44" i="1"/>
  <c r="J23" i="1"/>
  <c r="J37" i="1"/>
  <c r="N37" i="1"/>
  <c r="AH41" i="1"/>
  <c r="N52" i="1"/>
  <c r="J52" i="1"/>
  <c r="J36" i="1"/>
  <c r="N36" i="1"/>
  <c r="L36" i="1"/>
  <c r="O36" i="1" s="1"/>
  <c r="J24" i="1"/>
  <c r="N24" i="1"/>
  <c r="L42" i="1"/>
  <c r="O42" i="1" s="1"/>
  <c r="J42" i="1"/>
  <c r="N42" i="1"/>
  <c r="N41" i="1"/>
  <c r="J41" i="1"/>
  <c r="J38" i="1"/>
  <c r="N38" i="1"/>
  <c r="CI51" i="1"/>
  <c r="CK51" i="1" s="1"/>
  <c r="N26" i="1"/>
  <c r="J26" i="1"/>
  <c r="N34" i="1"/>
  <c r="J34" i="1"/>
  <c r="L34" i="1"/>
  <c r="O34" i="1" s="1"/>
  <c r="N45" i="1"/>
  <c r="J45" i="1"/>
  <c r="L51" i="1"/>
  <c r="O51" i="1" s="1"/>
  <c r="J51" i="1"/>
  <c r="N51" i="1"/>
  <c r="N30" i="1"/>
  <c r="J30" i="1"/>
  <c r="J49" i="1"/>
  <c r="N49" i="1"/>
  <c r="L49" i="1"/>
  <c r="O49" i="1" s="1"/>
  <c r="J35" i="1"/>
  <c r="N35" i="1"/>
  <c r="L35" i="1"/>
  <c r="O35" i="1" s="1"/>
  <c r="N31" i="1"/>
  <c r="J31" i="1"/>
  <c r="AH48" i="1"/>
  <c r="N25" i="1"/>
  <c r="S28" i="1"/>
  <c r="AC23" i="1"/>
  <c r="N46" i="43"/>
  <c r="Q39" i="42"/>
  <c r="T39" i="42" s="1"/>
  <c r="Q39" i="47"/>
  <c r="V39" i="47" s="1"/>
  <c r="X39" i="47" s="1"/>
  <c r="Q28" i="1"/>
  <c r="T28" i="1" s="1"/>
  <c r="Q32" i="43"/>
  <c r="T32" i="43" s="1"/>
  <c r="N38" i="43"/>
  <c r="S87" i="43"/>
  <c r="N39" i="47"/>
  <c r="N90" i="43"/>
  <c r="N78" i="43"/>
  <c r="Q38" i="43"/>
  <c r="T38" i="43" s="1"/>
  <c r="S25" i="43"/>
  <c r="O77" i="43"/>
  <c r="Q33" i="43"/>
  <c r="T33" i="43" s="1"/>
  <c r="Q87" i="43"/>
  <c r="T87" i="43" s="1"/>
  <c r="Q47" i="47"/>
  <c r="V47" i="47" s="1"/>
  <c r="X47" i="47" s="1"/>
  <c r="Q60" i="43"/>
  <c r="T60" i="43" s="1"/>
  <c r="Q46" i="42"/>
  <c r="T46" i="42" s="1"/>
  <c r="Q90" i="43"/>
  <c r="T90" i="43" s="1"/>
  <c r="Q29" i="43"/>
  <c r="T29" i="43" s="1"/>
  <c r="S68" i="43"/>
  <c r="N60" i="43"/>
  <c r="N68" i="43"/>
  <c r="N37" i="43"/>
  <c r="N25" i="43"/>
  <c r="S32" i="43"/>
  <c r="S39" i="47"/>
  <c r="Q25" i="1"/>
  <c r="T25" i="1" s="1"/>
  <c r="Q40" i="1"/>
  <c r="T40" i="1" s="1"/>
  <c r="N58" i="42"/>
  <c r="N46" i="42"/>
  <c r="N33" i="43"/>
  <c r="N77" i="43"/>
  <c r="Q69" i="43"/>
  <c r="T69" i="43" s="1"/>
  <c r="Q77" i="43"/>
  <c r="T77" i="43" s="1"/>
  <c r="Q46" i="43"/>
  <c r="T46" i="43" s="1"/>
  <c r="N69" i="43"/>
  <c r="N87" i="43"/>
  <c r="S25" i="1"/>
  <c r="S90" i="43"/>
  <c r="S92" i="43"/>
  <c r="S49" i="43"/>
  <c r="N49" i="43"/>
  <c r="O37" i="43"/>
  <c r="N92" i="43"/>
  <c r="S58" i="42"/>
  <c r="N30" i="42"/>
  <c r="S39" i="42"/>
  <c r="N27" i="43"/>
  <c r="N70" i="43"/>
  <c r="O70" i="43"/>
  <c r="S27" i="43"/>
  <c r="Q70" i="43"/>
  <c r="T70" i="43" s="1"/>
  <c r="N28" i="1"/>
  <c r="N40" i="1"/>
  <c r="S30" i="42"/>
  <c r="S46" i="42"/>
  <c r="N39" i="42"/>
  <c r="S37" i="43"/>
  <c r="S60" i="43"/>
  <c r="S46" i="43"/>
  <c r="S47" i="47"/>
  <c r="N51" i="42"/>
  <c r="Q51" i="42"/>
  <c r="T51" i="42" s="1"/>
  <c r="Q30" i="42"/>
  <c r="T30" i="42" s="1"/>
  <c r="BM27" i="44"/>
  <c r="BM26" i="44"/>
  <c r="Q23" i="1"/>
  <c r="T23" i="1" s="1"/>
  <c r="Q54" i="42"/>
  <c r="T54" i="42" s="1"/>
  <c r="S54" i="42"/>
  <c r="O54" i="42"/>
  <c r="S47" i="42"/>
  <c r="Q47" i="42"/>
  <c r="T47" i="42" s="1"/>
  <c r="O47" i="42"/>
  <c r="N47" i="42"/>
  <c r="Q40" i="42"/>
  <c r="T40" i="42" s="1"/>
  <c r="O40" i="42"/>
  <c r="N40" i="42"/>
  <c r="O53" i="42"/>
  <c r="N53" i="42"/>
  <c r="Q53" i="42"/>
  <c r="T53" i="42" s="1"/>
  <c r="S53" i="42"/>
  <c r="N34" i="42"/>
  <c r="O34" i="42"/>
  <c r="Q34" i="42"/>
  <c r="T34" i="42" s="1"/>
  <c r="S34" i="42"/>
  <c r="S27" i="42"/>
  <c r="S38" i="42"/>
  <c r="N38" i="42"/>
  <c r="Q38" i="42"/>
  <c r="T38" i="42" s="1"/>
  <c r="O38" i="42"/>
  <c r="N33" i="42"/>
  <c r="Q33" i="42"/>
  <c r="T33" i="42" s="1"/>
  <c r="S33" i="42"/>
  <c r="Q23" i="42"/>
  <c r="T23" i="42" s="1"/>
  <c r="N23" i="42"/>
  <c r="S23" i="42"/>
  <c r="O23" i="42"/>
  <c r="S44" i="42"/>
  <c r="O44" i="42"/>
  <c r="Q44" i="42"/>
  <c r="T44" i="42" s="1"/>
  <c r="S36" i="43"/>
  <c r="N36" i="43"/>
  <c r="S45" i="43"/>
  <c r="N45" i="43"/>
  <c r="Q45" i="43"/>
  <c r="T45" i="43" s="1"/>
  <c r="O47" i="43"/>
  <c r="Q47" i="43"/>
  <c r="T47" i="43" s="1"/>
  <c r="S47" i="43"/>
  <c r="N47" i="43"/>
  <c r="S73" i="43"/>
  <c r="O73" i="43"/>
  <c r="Q73" i="43"/>
  <c r="T73" i="43" s="1"/>
  <c r="N73" i="43"/>
  <c r="N81" i="43"/>
  <c r="Q81" i="43"/>
  <c r="T81" i="43" s="1"/>
  <c r="S81" i="43"/>
  <c r="Q43" i="43"/>
  <c r="T43" i="43" s="1"/>
  <c r="N43" i="43"/>
  <c r="S43" i="43"/>
  <c r="N57" i="43"/>
  <c r="Q57" i="43"/>
  <c r="T57" i="43" s="1"/>
  <c r="N45" i="47"/>
  <c r="O45" i="47"/>
  <c r="Q45" i="47"/>
  <c r="V45" i="47" s="1"/>
  <c r="X45" i="47" s="1"/>
  <c r="S45" i="47"/>
  <c r="N31" i="47"/>
  <c r="S31" i="47"/>
  <c r="Q31" i="47"/>
  <c r="V31" i="47" s="1"/>
  <c r="X31" i="47" s="1"/>
  <c r="Q46" i="47"/>
  <c r="V46" i="47" s="1"/>
  <c r="X46" i="47" s="1"/>
  <c r="N46" i="47"/>
  <c r="Q40" i="47"/>
  <c r="V40" i="47" s="1"/>
  <c r="X40" i="47" s="1"/>
  <c r="S40" i="47"/>
  <c r="S27" i="1"/>
  <c r="N27" i="1"/>
  <c r="Q27" i="1"/>
  <c r="T27" i="1" s="1"/>
  <c r="S47" i="1"/>
  <c r="Q47" i="1"/>
  <c r="T47" i="1" s="1"/>
  <c r="N47" i="1"/>
  <c r="S33" i="1"/>
  <c r="N33" i="1"/>
  <c r="Q33" i="1"/>
  <c r="T33" i="1" s="1"/>
  <c r="S39" i="1"/>
  <c r="N39" i="1"/>
  <c r="Q39" i="1"/>
  <c r="T39" i="1" s="1"/>
  <c r="N48" i="1"/>
  <c r="S48" i="1"/>
  <c r="Q48" i="1"/>
  <c r="T48" i="1" s="1"/>
  <c r="N23" i="1"/>
  <c r="O23" i="1"/>
  <c r="Q27" i="42"/>
  <c r="T27" i="42" s="1"/>
  <c r="N30" i="47"/>
  <c r="S30" i="47"/>
  <c r="Q30" i="47"/>
  <c r="V30" i="47" s="1"/>
  <c r="X30" i="47" s="1"/>
  <c r="BT61" i="42" l="1"/>
  <c r="BV61" i="42" s="1"/>
  <c r="BT58" i="42"/>
  <c r="BV58" i="42" s="1"/>
  <c r="AZ40" i="47"/>
  <c r="BB40" i="47" s="1"/>
  <c r="AZ35" i="47"/>
  <c r="BB35" i="47" s="1"/>
  <c r="CI50" i="1"/>
  <c r="CK50" i="1" s="1"/>
  <c r="BC33" i="47"/>
  <c r="BC27" i="47"/>
  <c r="AZ37" i="47"/>
  <c r="BB37" i="47" s="1"/>
  <c r="AZ55" i="47"/>
  <c r="BB55" i="47" s="1"/>
  <c r="AZ39" i="47"/>
  <c r="BB39" i="47" s="1"/>
  <c r="BC39" i="47"/>
  <c r="AZ44" i="47"/>
  <c r="BB44" i="47" s="1"/>
  <c r="BC40" i="47"/>
  <c r="BC25" i="47"/>
  <c r="BE25" i="47" s="1"/>
  <c r="BC36" i="47"/>
  <c r="BC26" i="47"/>
  <c r="BC44" i="47"/>
  <c r="BC34" i="47"/>
  <c r="BE34" i="47" s="1"/>
  <c r="AZ26" i="47"/>
  <c r="BB26" i="47" s="1"/>
  <c r="BC31" i="47"/>
  <c r="BC42" i="47"/>
  <c r="BC29" i="47"/>
  <c r="BE29" i="47" s="1"/>
  <c r="BC24" i="47"/>
  <c r="BE24" i="47" s="1"/>
  <c r="BC28" i="47"/>
  <c r="BE28" i="47" s="1"/>
  <c r="BC35" i="47"/>
  <c r="BC30" i="47"/>
  <c r="BE30" i="47" s="1"/>
  <c r="BC43" i="47"/>
  <c r="BE43" i="47" s="1"/>
  <c r="BC41" i="47"/>
  <c r="BE41" i="47" s="1"/>
  <c r="BC32" i="47"/>
  <c r="BC37" i="47"/>
  <c r="AZ33" i="47"/>
  <c r="BB33" i="47" s="1"/>
  <c r="AZ31" i="47"/>
  <c r="BB31" i="47" s="1"/>
  <c r="AZ27" i="47"/>
  <c r="BB27" i="47" s="1"/>
  <c r="BC56" i="47"/>
  <c r="BE56" i="47" s="1"/>
  <c r="BT84" i="43"/>
  <c r="BV84" i="43" s="1"/>
  <c r="CI32" i="1"/>
  <c r="CK32" i="1" s="1"/>
  <c r="CI48" i="1"/>
  <c r="CK48" i="1" s="1"/>
  <c r="CI49" i="1"/>
  <c r="CK49" i="1" s="1"/>
  <c r="CI27" i="1"/>
  <c r="CK27" i="1" s="1"/>
  <c r="CI37" i="1"/>
  <c r="CK37" i="1" s="1"/>
  <c r="CI26" i="1"/>
  <c r="CK26" i="1" s="1"/>
  <c r="CI34" i="1"/>
  <c r="CK34" i="1" s="1"/>
  <c r="AZ52" i="47"/>
  <c r="BB52" i="47" s="1"/>
  <c r="AZ32" i="47"/>
  <c r="BB32" i="47" s="1"/>
  <c r="BT85" i="43"/>
  <c r="BV85" i="43" s="1"/>
  <c r="BW62" i="43"/>
  <c r="BT87" i="43"/>
  <c r="BV87" i="43" s="1"/>
  <c r="BT82" i="43"/>
  <c r="BV82" i="43" s="1"/>
  <c r="BT92" i="43"/>
  <c r="BV92" i="43" s="1"/>
  <c r="BT35" i="43"/>
  <c r="BV35" i="43" s="1"/>
  <c r="BT72" i="43"/>
  <c r="BV72" i="43" s="1"/>
  <c r="BT56" i="42"/>
  <c r="BV56" i="42" s="1"/>
  <c r="BT83" i="43"/>
  <c r="BV83" i="43" s="1"/>
  <c r="BW24" i="42"/>
  <c r="BY24" i="42" s="1"/>
  <c r="BW63" i="42"/>
  <c r="BT88" i="43"/>
  <c r="BV88" i="43" s="1"/>
  <c r="BT73" i="43"/>
  <c r="BV73" i="43" s="1"/>
  <c r="BW74" i="43"/>
  <c r="BY74" i="43" s="1"/>
  <c r="BT44" i="43"/>
  <c r="BV44" i="43" s="1"/>
  <c r="BT70" i="43"/>
  <c r="BV70" i="43" s="1"/>
  <c r="BT69" i="43"/>
  <c r="BV69" i="43" s="1"/>
  <c r="BW84" i="43"/>
  <c r="BT78" i="43"/>
  <c r="BV78" i="43" s="1"/>
  <c r="CI36" i="1"/>
  <c r="CK36" i="1" s="1"/>
  <c r="CI45" i="1"/>
  <c r="CK45" i="1" s="1"/>
  <c r="CI33" i="1"/>
  <c r="CK33" i="1" s="1"/>
  <c r="CI40" i="1"/>
  <c r="CK40" i="1" s="1"/>
  <c r="CL24" i="1"/>
  <c r="CI35" i="1"/>
  <c r="CK35" i="1" s="1"/>
  <c r="CL47" i="1"/>
  <c r="CN47" i="1" s="1"/>
  <c r="CI42" i="1"/>
  <c r="CK42" i="1" s="1"/>
  <c r="CI41" i="1"/>
  <c r="CK41" i="1" s="1"/>
  <c r="CI25" i="1"/>
  <c r="CK25" i="1" s="1"/>
  <c r="BW62" i="42"/>
  <c r="CL30" i="1"/>
  <c r="CI43" i="1"/>
  <c r="CK43" i="1" s="1"/>
  <c r="CI44" i="1"/>
  <c r="CK44" i="1" s="1"/>
  <c r="CI31" i="1"/>
  <c r="CK31" i="1" s="1"/>
  <c r="BC23" i="47"/>
  <c r="BE23" i="47" s="1"/>
  <c r="BC49" i="47"/>
  <c r="BE49" i="47" s="1"/>
  <c r="BW79" i="43"/>
  <c r="BC54" i="47"/>
  <c r="BE54" i="47" s="1"/>
  <c r="BC55" i="47"/>
  <c r="BC50" i="47"/>
  <c r="BE50" i="47" s="1"/>
  <c r="BE42" i="47"/>
  <c r="BC51" i="47"/>
  <c r="BE51" i="47" s="1"/>
  <c r="BE38" i="47"/>
  <c r="BC53" i="47"/>
  <c r="BE53" i="47" s="1"/>
  <c r="BT41" i="43"/>
  <c r="BV41" i="43" s="1"/>
  <c r="BT81" i="43"/>
  <c r="BV81" i="43" s="1"/>
  <c r="BT90" i="43"/>
  <c r="BV90" i="43" s="1"/>
  <c r="BT52" i="43"/>
  <c r="BV52" i="43" s="1"/>
  <c r="BT62" i="43"/>
  <c r="BV62" i="43" s="1"/>
  <c r="BW72" i="43"/>
  <c r="BW31" i="43"/>
  <c r="BT28" i="43"/>
  <c r="BV28" i="43" s="1"/>
  <c r="BE36" i="47"/>
  <c r="BC57" i="47"/>
  <c r="BE57" i="47" s="1"/>
  <c r="BC48" i="47"/>
  <c r="BE48" i="47" s="1"/>
  <c r="BC52" i="47"/>
  <c r="BC47" i="47"/>
  <c r="BE47" i="47" s="1"/>
  <c r="BT66" i="43"/>
  <c r="BV66" i="43" s="1"/>
  <c r="BT65" i="43"/>
  <c r="BV65" i="43" s="1"/>
  <c r="BW44" i="43"/>
  <c r="BT59" i="43"/>
  <c r="BV59" i="43" s="1"/>
  <c r="BW89" i="43"/>
  <c r="BT64" i="43"/>
  <c r="BV64" i="43" s="1"/>
  <c r="BT24" i="43"/>
  <c r="BV24" i="43" s="1"/>
  <c r="BT57" i="43"/>
  <c r="BV57" i="43" s="1"/>
  <c r="BT32" i="43"/>
  <c r="BV32" i="43" s="1"/>
  <c r="BT89" i="43"/>
  <c r="BV89" i="43" s="1"/>
  <c r="BW56" i="43"/>
  <c r="BW27" i="43"/>
  <c r="BT26" i="43"/>
  <c r="BV26" i="43" s="1"/>
  <c r="BT29" i="43"/>
  <c r="BV29" i="43" s="1"/>
  <c r="BT50" i="43"/>
  <c r="BV50" i="43" s="1"/>
  <c r="BW65" i="43"/>
  <c r="BT45" i="43"/>
  <c r="BV45" i="43" s="1"/>
  <c r="BW41" i="42"/>
  <c r="BT33" i="42"/>
  <c r="BV33" i="42" s="1"/>
  <c r="BT45" i="42"/>
  <c r="BV45" i="42" s="1"/>
  <c r="BT63" i="42"/>
  <c r="BV63" i="42" s="1"/>
  <c r="BT51" i="42"/>
  <c r="BV51" i="42" s="1"/>
  <c r="BT46" i="42"/>
  <c r="BV46" i="42" s="1"/>
  <c r="BT41" i="42"/>
  <c r="BV41" i="42" s="1"/>
  <c r="BW36" i="42"/>
  <c r="BT48" i="42"/>
  <c r="BV48" i="42" s="1"/>
  <c r="BW52" i="42"/>
  <c r="BW35" i="42"/>
  <c r="BT25" i="42"/>
  <c r="BV25" i="42" s="1"/>
  <c r="BT59" i="42"/>
  <c r="BV59" i="42" s="1"/>
  <c r="BT49" i="42"/>
  <c r="BV49" i="42" s="1"/>
  <c r="BT26" i="42"/>
  <c r="BV26" i="42" s="1"/>
  <c r="BW49" i="42"/>
  <c r="BW31" i="42"/>
  <c r="BT43" i="42"/>
  <c r="BV43" i="42" s="1"/>
  <c r="BT57" i="42"/>
  <c r="BV57" i="42" s="1"/>
  <c r="BW29" i="42"/>
  <c r="BW48" i="42"/>
  <c r="BT42" i="42"/>
  <c r="BV42" i="42" s="1"/>
  <c r="BT39" i="42"/>
  <c r="BV39" i="42" s="1"/>
  <c r="BW25" i="42"/>
  <c r="BT31" i="42"/>
  <c r="BV31" i="42" s="1"/>
  <c r="BT54" i="42"/>
  <c r="BV54" i="42" s="1"/>
  <c r="BT30" i="42"/>
  <c r="BV30" i="42" s="1"/>
  <c r="BW37" i="42"/>
  <c r="CI30" i="1"/>
  <c r="CK30" i="1" s="1"/>
  <c r="BW39" i="43"/>
  <c r="BW30" i="43"/>
  <c r="BT76" i="43"/>
  <c r="BV76" i="43" s="1"/>
  <c r="BT36" i="43"/>
  <c r="BV36" i="43" s="1"/>
  <c r="BT86" i="43"/>
  <c r="BV86" i="43" s="1"/>
  <c r="BT40" i="43"/>
  <c r="BV40" i="43" s="1"/>
  <c r="BW53" i="43"/>
  <c r="BT49" i="43"/>
  <c r="BV49" i="43" s="1"/>
  <c r="BT46" i="43"/>
  <c r="BV46" i="43" s="1"/>
  <c r="BT56" i="43"/>
  <c r="BV56" i="43" s="1"/>
  <c r="BT55" i="43"/>
  <c r="BV55" i="43" s="1"/>
  <c r="BT39" i="43"/>
  <c r="BV39" i="43" s="1"/>
  <c r="BT68" i="43"/>
  <c r="BV68" i="43" s="1"/>
  <c r="BT79" i="43"/>
  <c r="BV79" i="43" s="1"/>
  <c r="BT58" i="43"/>
  <c r="BV58" i="43" s="1"/>
  <c r="BT23" i="43"/>
  <c r="BV23" i="43" s="1"/>
  <c r="BW86" i="43"/>
  <c r="BT71" i="43"/>
  <c r="BV71" i="43" s="1"/>
  <c r="BT31" i="43"/>
  <c r="BV31" i="43" s="1"/>
  <c r="BW59" i="43"/>
  <c r="AC88" i="43"/>
  <c r="BW88" i="43" s="1"/>
  <c r="BW42" i="43"/>
  <c r="BT27" i="43"/>
  <c r="BV27" i="43" s="1"/>
  <c r="BT42" i="43"/>
  <c r="BV42" i="43" s="1"/>
  <c r="BW40" i="43"/>
  <c r="BT38" i="43"/>
  <c r="BV38" i="43" s="1"/>
  <c r="BT25" i="43"/>
  <c r="BV25" i="43" s="1"/>
  <c r="BT48" i="43"/>
  <c r="BV48" i="43" s="1"/>
  <c r="BT60" i="43"/>
  <c r="BV60" i="43" s="1"/>
  <c r="BW51" i="43"/>
  <c r="BT54" i="43"/>
  <c r="BV54" i="43" s="1"/>
  <c r="BT51" i="43"/>
  <c r="BV51" i="43" s="1"/>
  <c r="BT80" i="43"/>
  <c r="BV80" i="43" s="1"/>
  <c r="BT37" i="43"/>
  <c r="BV37" i="43" s="1"/>
  <c r="BT43" i="43"/>
  <c r="BV43" i="43" s="1"/>
  <c r="BT33" i="43"/>
  <c r="BV33" i="43" s="1"/>
  <c r="BW48" i="43"/>
  <c r="BW82" i="43"/>
  <c r="BY82" i="43" s="1"/>
  <c r="BW66" i="43"/>
  <c r="BW54" i="43"/>
  <c r="BW71" i="43"/>
  <c r="BW64" i="43"/>
  <c r="BW68" i="43"/>
  <c r="BW35" i="43"/>
  <c r="BT63" i="43"/>
  <c r="BV63" i="43" s="1"/>
  <c r="BT53" i="43"/>
  <c r="BV53" i="43" s="1"/>
  <c r="BW69" i="43"/>
  <c r="BT35" i="42"/>
  <c r="BV35" i="42" s="1"/>
  <c r="BT34" i="43"/>
  <c r="BV34" i="43" s="1"/>
  <c r="BW36" i="43"/>
  <c r="BT47" i="42"/>
  <c r="BV47" i="42" s="1"/>
  <c r="BT29" i="42"/>
  <c r="BV29" i="42" s="1"/>
  <c r="BT30" i="43"/>
  <c r="BV30" i="43" s="1"/>
  <c r="BT37" i="42"/>
  <c r="BV37" i="42" s="1"/>
  <c r="BW80" i="43"/>
  <c r="BT47" i="43"/>
  <c r="BV47" i="43" s="1"/>
  <c r="BT53" i="42"/>
  <c r="BV53" i="42" s="1"/>
  <c r="BT23" i="42"/>
  <c r="BV23" i="42" s="1"/>
  <c r="BT38" i="42"/>
  <c r="BV38" i="42" s="1"/>
  <c r="CL33" i="1"/>
  <c r="BW45" i="43"/>
  <c r="BW41" i="43"/>
  <c r="BW76" i="43"/>
  <c r="BT61" i="43"/>
  <c r="BV61" i="43" s="1"/>
  <c r="CL37" i="1"/>
  <c r="CN37" i="1" s="1"/>
  <c r="BW83" i="43"/>
  <c r="BW43" i="42"/>
  <c r="BT60" i="42"/>
  <c r="BV60" i="42" s="1"/>
  <c r="BT40" i="42"/>
  <c r="BV40" i="42" s="1"/>
  <c r="BW26" i="43"/>
  <c r="BW91" i="43"/>
  <c r="BY91" i="43" s="1"/>
  <c r="BW58" i="43"/>
  <c r="BW24" i="43"/>
  <c r="BY24" i="43" s="1"/>
  <c r="BW63" i="43"/>
  <c r="BW85" i="43"/>
  <c r="BW55" i="43"/>
  <c r="BW67" i="43"/>
  <c r="BY67" i="43" s="1"/>
  <c r="BT55" i="42"/>
  <c r="BV55" i="42" s="1"/>
  <c r="BT27" i="42"/>
  <c r="BV27" i="42" s="1"/>
  <c r="BT50" i="42"/>
  <c r="BV50" i="42" s="1"/>
  <c r="BT32" i="42"/>
  <c r="BV32" i="42" s="1"/>
  <c r="BW90" i="43"/>
  <c r="BW34" i="43"/>
  <c r="BW60" i="43"/>
  <c r="BW61" i="43"/>
  <c r="BW49" i="43"/>
  <c r="BW37" i="43"/>
  <c r="BW87" i="43"/>
  <c r="BY87" i="43" s="1"/>
  <c r="BW92" i="43"/>
  <c r="BW32" i="43"/>
  <c r="BW50" i="43"/>
  <c r="BW46" i="43"/>
  <c r="BW52" i="43"/>
  <c r="BY52" i="43" s="1"/>
  <c r="BW23" i="43"/>
  <c r="BW75" i="43"/>
  <c r="BY75" i="43" s="1"/>
  <c r="BW28" i="43"/>
  <c r="BW29" i="43"/>
  <c r="BW25" i="43"/>
  <c r="BW78" i="43"/>
  <c r="BY78" i="43" s="1"/>
  <c r="BW28" i="42"/>
  <c r="BW50" i="42"/>
  <c r="BW57" i="42"/>
  <c r="BW26" i="42"/>
  <c r="BW55" i="42"/>
  <c r="BW38" i="43"/>
  <c r="BW58" i="42"/>
  <c r="BY58" i="42" s="1"/>
  <c r="BW61" i="42"/>
  <c r="BY61" i="42" s="1"/>
  <c r="BT28" i="42"/>
  <c r="BV28" i="42" s="1"/>
  <c r="BW59" i="42"/>
  <c r="BT44" i="42"/>
  <c r="BV44" i="42" s="1"/>
  <c r="BT62" i="42"/>
  <c r="BV62" i="42" s="1"/>
  <c r="BT52" i="42"/>
  <c r="BV52" i="42" s="1"/>
  <c r="BW42" i="42"/>
  <c r="BY42" i="42" s="1"/>
  <c r="BW51" i="42"/>
  <c r="BW56" i="42"/>
  <c r="BW32" i="42"/>
  <c r="BT34" i="42"/>
  <c r="BV34" i="42" s="1"/>
  <c r="BW39" i="42"/>
  <c r="BW60" i="42"/>
  <c r="BT36" i="42"/>
  <c r="BV36" i="42" s="1"/>
  <c r="BW30" i="42"/>
  <c r="BW45" i="42"/>
  <c r="BW46" i="42"/>
  <c r="BW70" i="43"/>
  <c r="CL45" i="1"/>
  <c r="CL31" i="1"/>
  <c r="CL50" i="1"/>
  <c r="CN50" i="1" s="1"/>
  <c r="CL43" i="1"/>
  <c r="CN43" i="1" s="1"/>
  <c r="CL52" i="1"/>
  <c r="CN52" i="1" s="1"/>
  <c r="CI24" i="1"/>
  <c r="CK24" i="1" s="1"/>
  <c r="CL27" i="1"/>
  <c r="CN27" i="1" s="1"/>
  <c r="CL46" i="1"/>
  <c r="CN46" i="1" s="1"/>
  <c r="CL34" i="1"/>
  <c r="CL42" i="1"/>
  <c r="CL44" i="1"/>
  <c r="CL32" i="1"/>
  <c r="CL26" i="1"/>
  <c r="CN26" i="1" s="1"/>
  <c r="CL41" i="1"/>
  <c r="CN41" i="1" s="1"/>
  <c r="CI28" i="1"/>
  <c r="CK28" i="1" s="1"/>
  <c r="CL29" i="1"/>
  <c r="CN29" i="1" s="1"/>
  <c r="CL28" i="1"/>
  <c r="CL35" i="1"/>
  <c r="CL38" i="1"/>
  <c r="CN38" i="1" s="1"/>
  <c r="CL40" i="1"/>
  <c r="CL36" i="1"/>
  <c r="CN36" i="1" s="1"/>
  <c r="CI23" i="1"/>
  <c r="CK23" i="1" s="1"/>
  <c r="CL51" i="1"/>
  <c r="CN51" i="1" s="1"/>
  <c r="CL49" i="1"/>
  <c r="CL25" i="1"/>
  <c r="CL23" i="1"/>
  <c r="BW77" i="43"/>
  <c r="BY77" i="43" s="1"/>
  <c r="BW33" i="43"/>
  <c r="BW81" i="43"/>
  <c r="BW38" i="42"/>
  <c r="CL39" i="1"/>
  <c r="CN39" i="1" s="1"/>
  <c r="BE40" i="47"/>
  <c r="BW40" i="42"/>
  <c r="BY40" i="42" s="1"/>
  <c r="BW57" i="43"/>
  <c r="BW33" i="42"/>
  <c r="BW53" i="42"/>
  <c r="BW54" i="42"/>
  <c r="BW47" i="43"/>
  <c r="BW44" i="42"/>
  <c r="BW23" i="42"/>
  <c r="BW34" i="42"/>
  <c r="BC46" i="47"/>
  <c r="BE46" i="47" s="1"/>
  <c r="BW73" i="43"/>
  <c r="BC45" i="47"/>
  <c r="BE45" i="47" s="1"/>
  <c r="BW43" i="43"/>
  <c r="BW47" i="42"/>
  <c r="CL48" i="1"/>
  <c r="CN48" i="1" s="1"/>
  <c r="BW27" i="42"/>
  <c r="BY53" i="42" l="1"/>
  <c r="BY73" i="43"/>
  <c r="BY92" i="43"/>
  <c r="BE35" i="47"/>
  <c r="BE39" i="47"/>
  <c r="BE27" i="47"/>
  <c r="BE44" i="47"/>
  <c r="BY39" i="42"/>
  <c r="BY46" i="42"/>
  <c r="BY47" i="42"/>
  <c r="BY56" i="42"/>
  <c r="CN35" i="1"/>
  <c r="BY35" i="42"/>
  <c r="BY59" i="42"/>
  <c r="BY50" i="42"/>
  <c r="BY85" i="43"/>
  <c r="BY51" i="42"/>
  <c r="BE37" i="47"/>
  <c r="BE31" i="47"/>
  <c r="BE55" i="47"/>
  <c r="BE26" i="47"/>
  <c r="BE33" i="47"/>
  <c r="BY61" i="43"/>
  <c r="BY35" i="43"/>
  <c r="BY84" i="43"/>
  <c r="BY29" i="43"/>
  <c r="BE52" i="47"/>
  <c r="BY88" i="43"/>
  <c r="BY59" i="43"/>
  <c r="BY60" i="42"/>
  <c r="BY49" i="42"/>
  <c r="BY26" i="42"/>
  <c r="BY29" i="42"/>
  <c r="BY23" i="42"/>
  <c r="BY32" i="42"/>
  <c r="CN32" i="1"/>
  <c r="CN49" i="1"/>
  <c r="CN40" i="1"/>
  <c r="CN31" i="1"/>
  <c r="CN33" i="1"/>
  <c r="CN44" i="1"/>
  <c r="CN23" i="1"/>
  <c r="CN42" i="1"/>
  <c r="CN25" i="1"/>
  <c r="CN28" i="1"/>
  <c r="CN34" i="1"/>
  <c r="CN45" i="1"/>
  <c r="CN30" i="1"/>
  <c r="CN24" i="1"/>
  <c r="BY44" i="42"/>
  <c r="BY27" i="42"/>
  <c r="BY25" i="42"/>
  <c r="BY43" i="42"/>
  <c r="BY38" i="42"/>
  <c r="BY45" i="42"/>
  <c r="BY54" i="42"/>
  <c r="BY30" i="42"/>
  <c r="BY33" i="42"/>
  <c r="BY55" i="42"/>
  <c r="BY48" i="42"/>
  <c r="BE32" i="47"/>
  <c r="BY47" i="43"/>
  <c r="BY23" i="43"/>
  <c r="BY49" i="43"/>
  <c r="BY28" i="43"/>
  <c r="BY80" i="43"/>
  <c r="BY72" i="43"/>
  <c r="BY71" i="43"/>
  <c r="BY37" i="43"/>
  <c r="BY41" i="43"/>
  <c r="BY44" i="43"/>
  <c r="BY38" i="43"/>
  <c r="BY57" i="43"/>
  <c r="BY70" i="43"/>
  <c r="BY46" i="43"/>
  <c r="BY50" i="43"/>
  <c r="BY62" i="43"/>
  <c r="BY43" i="43"/>
  <c r="BY25" i="43"/>
  <c r="BY32" i="43"/>
  <c r="BY83" i="43"/>
  <c r="BY81" i="43"/>
  <c r="BY76" i="43"/>
  <c r="BY69" i="43"/>
  <c r="BY66" i="43"/>
  <c r="BY45" i="43"/>
  <c r="BY55" i="43"/>
  <c r="BY31" i="43"/>
  <c r="BY56" i="43"/>
  <c r="BY34" i="43"/>
  <c r="BY90" i="43"/>
  <c r="BY36" i="43"/>
  <c r="BY64" i="43"/>
  <c r="BY65" i="43"/>
  <c r="BY40" i="43"/>
  <c r="BY33" i="43"/>
  <c r="BY53" i="43"/>
  <c r="BY89" i="43"/>
  <c r="BY48" i="43"/>
  <c r="BY26" i="43"/>
  <c r="BY51" i="43"/>
  <c r="BY42" i="43"/>
  <c r="BY27" i="43"/>
  <c r="BY60" i="43"/>
  <c r="BY79" i="43"/>
  <c r="BY68" i="43"/>
  <c r="BY63" i="43"/>
  <c r="BY30" i="43"/>
  <c r="BY86" i="43"/>
  <c r="BY39" i="43"/>
  <c r="BY58" i="43"/>
  <c r="BY54" i="43"/>
  <c r="BY34" i="42"/>
  <c r="BY57" i="42"/>
  <c r="BY62" i="42"/>
  <c r="BY37" i="42"/>
  <c r="BY28" i="42"/>
  <c r="BY52" i="42"/>
  <c r="BY31" i="42"/>
  <c r="BY41" i="42"/>
  <c r="BY63" i="42"/>
  <c r="BY36" i="42"/>
</calcChain>
</file>

<file path=xl/sharedStrings.xml><?xml version="1.0" encoding="utf-8"?>
<sst xmlns="http://schemas.openxmlformats.org/spreadsheetml/2006/main" count="2511" uniqueCount="433">
  <si>
    <t>ESTRUCTURA</t>
  </si>
  <si>
    <t>Categorìa:</t>
  </si>
  <si>
    <t>REGULADAS</t>
  </si>
  <si>
    <t>LIBRES</t>
  </si>
  <si>
    <t>EVENTO:</t>
  </si>
  <si>
    <t xml:space="preserve">Tiempo  </t>
  </si>
  <si>
    <t xml:space="preserve"> </t>
  </si>
  <si>
    <t>Descripciòn</t>
  </si>
  <si>
    <t xml:space="preserve"> hh:mm:ss</t>
  </si>
  <si>
    <t>CHECK</t>
  </si>
  <si>
    <t>ETAPA 1</t>
  </si>
  <si>
    <t>ETAPA 2</t>
  </si>
  <si>
    <t>LIBRE 1</t>
  </si>
  <si>
    <t>LIBRE 2</t>
  </si>
  <si>
    <t>LIBRE 3</t>
  </si>
  <si>
    <t>LIBRE 4</t>
  </si>
  <si>
    <t>LIBRE 5</t>
  </si>
  <si>
    <t>TIEMPO</t>
  </si>
  <si>
    <t>FIN DESCANSO</t>
  </si>
  <si>
    <t>SALIDA</t>
  </si>
  <si>
    <t>Penalización</t>
  </si>
  <si>
    <t>CHECK 1</t>
  </si>
  <si>
    <t>CHECK 2</t>
  </si>
  <si>
    <t>CHECK  2</t>
  </si>
  <si>
    <t>INICIO</t>
  </si>
  <si>
    <t>FIN</t>
  </si>
  <si>
    <t xml:space="preserve">TOTAL </t>
  </si>
  <si>
    <t>PUNTOS</t>
  </si>
  <si>
    <t>PETO</t>
  </si>
  <si>
    <t>NOMBRE</t>
  </si>
  <si>
    <t>APELLIDO</t>
  </si>
  <si>
    <t>CAT</t>
  </si>
  <si>
    <t>SUB</t>
  </si>
  <si>
    <t>TEORICA</t>
  </si>
  <si>
    <t>REAL</t>
  </si>
  <si>
    <t>TEORICO</t>
  </si>
  <si>
    <t>LIBRE</t>
  </si>
  <si>
    <t>L1</t>
  </si>
  <si>
    <t>L2</t>
  </si>
  <si>
    <t>L3</t>
  </si>
  <si>
    <t>L4</t>
  </si>
  <si>
    <t>Entrega Ruta</t>
  </si>
  <si>
    <t>PENALIZAC</t>
  </si>
  <si>
    <t>TOTAL</t>
  </si>
  <si>
    <t>A</t>
  </si>
  <si>
    <t>C</t>
  </si>
  <si>
    <t>B</t>
  </si>
  <si>
    <t>HORA</t>
  </si>
  <si>
    <t>LOPEZ MALDONADO</t>
  </si>
  <si>
    <t>MASTER</t>
  </si>
  <si>
    <t>NOVATOS</t>
  </si>
  <si>
    <t>EXPERTOS</t>
  </si>
  <si>
    <t>VUELTA 1</t>
  </si>
  <si>
    <t>VUELTA 2</t>
  </si>
  <si>
    <t>DIEGO</t>
  </si>
  <si>
    <t>NUMERO</t>
  </si>
  <si>
    <t>LIBRE 6</t>
  </si>
  <si>
    <t>RECIBO</t>
  </si>
  <si>
    <t>LUIS ALFREDO</t>
  </si>
  <si>
    <t>GOMEZ AYALA</t>
  </si>
  <si>
    <t>L5</t>
  </si>
  <si>
    <t>L6</t>
  </si>
  <si>
    <t>FLORES</t>
  </si>
  <si>
    <t>CHEK</t>
  </si>
  <si>
    <t>LIBRE 7</t>
  </si>
  <si>
    <t>BYRON</t>
  </si>
  <si>
    <t>JOSE</t>
  </si>
  <si>
    <t>UNICA</t>
  </si>
  <si>
    <t>JUNIOR</t>
  </si>
  <si>
    <t>JULIO</t>
  </si>
  <si>
    <t>E1</t>
  </si>
  <si>
    <t>RODOLFO</t>
  </si>
  <si>
    <t>MONTENEGRO</t>
  </si>
  <si>
    <t>LIBRE 8</t>
  </si>
  <si>
    <t>LIBRE 9</t>
  </si>
  <si>
    <t>INICIO APRETADA</t>
  </si>
  <si>
    <t>FIN APRETADA</t>
  </si>
  <si>
    <t>CHECK EPICENTRO</t>
  </si>
  <si>
    <t>ETAPA LOCA</t>
  </si>
  <si>
    <t>HERBERT</t>
  </si>
  <si>
    <t>EPICENTRO</t>
  </si>
  <si>
    <t>RICARDO</t>
  </si>
  <si>
    <t>ALVARADO</t>
  </si>
  <si>
    <t>RUBIO</t>
  </si>
  <si>
    <t>JORGE</t>
  </si>
  <si>
    <t>DIAZ DONIS</t>
  </si>
  <si>
    <t>JUAN DIEGO</t>
  </si>
  <si>
    <t>CHANG BIANCHI</t>
  </si>
  <si>
    <t>ANDRES</t>
  </si>
  <si>
    <t>JUAN PABLO</t>
  </si>
  <si>
    <t>GALVEZ</t>
  </si>
  <si>
    <t>SARAVIA</t>
  </si>
  <si>
    <t>DANIEL</t>
  </si>
  <si>
    <t>CHRISTIAN</t>
  </si>
  <si>
    <t>MASIS</t>
  </si>
  <si>
    <t>SALVADOR</t>
  </si>
  <si>
    <t>ACEVEDO RIVERA</t>
  </si>
  <si>
    <t>JOSE DANIEL</t>
  </si>
  <si>
    <t>JOSE ALEJANDRO</t>
  </si>
  <si>
    <t>FERNADEZ</t>
  </si>
  <si>
    <t>EDGAR AMILCAR</t>
  </si>
  <si>
    <t>MANCILLA LOPEZ</t>
  </si>
  <si>
    <t>JOSE DAVID</t>
  </si>
  <si>
    <t>BARRIOS</t>
  </si>
  <si>
    <t>RODRIGO</t>
  </si>
  <si>
    <t>GUSTAVO ADOLFO</t>
  </si>
  <si>
    <t>SANCHES PACHECO</t>
  </si>
  <si>
    <t>RAUL</t>
  </si>
  <si>
    <t>PONCE</t>
  </si>
  <si>
    <t>DEREK</t>
  </si>
  <si>
    <t>AGUIRRE</t>
  </si>
  <si>
    <t>JOSE JAVIER</t>
  </si>
  <si>
    <t>MORAN</t>
  </si>
  <si>
    <t>ORLANDO</t>
  </si>
  <si>
    <t>JUAN CARLOS</t>
  </si>
  <si>
    <t>CASTILLO</t>
  </si>
  <si>
    <t>E2</t>
  </si>
  <si>
    <t>DEL RIO</t>
  </si>
  <si>
    <t>PUENTE</t>
  </si>
  <si>
    <t>L7</t>
  </si>
  <si>
    <t>L8</t>
  </si>
  <si>
    <t>L9</t>
  </si>
  <si>
    <t>JORGE LEONEL</t>
  </si>
  <si>
    <t>ALVAREZ SANTISTEBAN</t>
  </si>
  <si>
    <t>BAUER</t>
  </si>
  <si>
    <t>HERMAN GORDILLO</t>
  </si>
  <si>
    <t>HECTOR RAUL</t>
  </si>
  <si>
    <t>FLORES  CORDERO</t>
  </si>
  <si>
    <t>VEGA</t>
  </si>
  <si>
    <t>SAMUEL</t>
  </si>
  <si>
    <t>ORDOÑEZ</t>
  </si>
  <si>
    <t>JUAN</t>
  </si>
  <si>
    <t>GUZMAN</t>
  </si>
  <si>
    <t>Alfredo</t>
  </si>
  <si>
    <t>Fernandez Alejos</t>
  </si>
  <si>
    <t>GERSON EDUARDO</t>
  </si>
  <si>
    <t>BARRIOS MARTINEZ</t>
  </si>
  <si>
    <t>Carlos Alejandro</t>
  </si>
  <si>
    <t>Zamora</t>
  </si>
  <si>
    <t>MONTENEGRO GONZALEZ</t>
  </si>
  <si>
    <t>ANDREAS</t>
  </si>
  <si>
    <t>ELCI</t>
  </si>
  <si>
    <t>MARIO</t>
  </si>
  <si>
    <t>FERNANDO JOSE</t>
  </si>
  <si>
    <t>URBINA FLORIAN</t>
  </si>
  <si>
    <t>MARVIN</t>
  </si>
  <si>
    <t>CALDERON</t>
  </si>
  <si>
    <t>JORGE DANIEL</t>
  </si>
  <si>
    <t xml:space="preserve">GUERRA  </t>
  </si>
  <si>
    <t>ORTIZ</t>
  </si>
  <si>
    <t>alben</t>
  </si>
  <si>
    <t>cifuentes</t>
  </si>
  <si>
    <t>ARTURO</t>
  </si>
  <si>
    <t>JUAN RAMON</t>
  </si>
  <si>
    <t>FRANCISCO</t>
  </si>
  <si>
    <t>MIGUEL EDUARDO</t>
  </si>
  <si>
    <t>ARREAGA DONIS</t>
  </si>
  <si>
    <t>ERICK SAMUEL</t>
  </si>
  <si>
    <t>DE LEON GRAMAJO</t>
  </si>
  <si>
    <t>BARDALES</t>
  </si>
  <si>
    <t>AGUIRRE ALVARADO</t>
  </si>
  <si>
    <t>SZARATA</t>
  </si>
  <si>
    <t>LUIS EDUARDO</t>
  </si>
  <si>
    <t>FRANZ</t>
  </si>
  <si>
    <t>JUAN FRANCISCO</t>
  </si>
  <si>
    <t>ALVAREZ AMADO</t>
  </si>
  <si>
    <t>MAURICIO ANDRE</t>
  </si>
  <si>
    <t>MARROQUIN TOLEDO</t>
  </si>
  <si>
    <t>RIO</t>
  </si>
  <si>
    <t>ETAPA 3</t>
  </si>
  <si>
    <t>ETAPA 4</t>
  </si>
  <si>
    <t>CHECK 3</t>
  </si>
  <si>
    <t>CHECK 4</t>
  </si>
  <si>
    <t>SANTA ROSA 2018</t>
  </si>
  <si>
    <t xml:space="preserve">Categoria Super Expertos </t>
  </si>
  <si>
    <t>CATEGORIA E1</t>
  </si>
  <si>
    <t>hora</t>
  </si>
  <si>
    <t>numero</t>
  </si>
  <si>
    <t>nombre</t>
  </si>
  <si>
    <t>apellido</t>
  </si>
  <si>
    <t xml:space="preserve">categoria </t>
  </si>
  <si>
    <t xml:space="preserve">DIEGO </t>
  </si>
  <si>
    <t>JOSE GUILLERMO</t>
  </si>
  <si>
    <t>MARCOS</t>
  </si>
  <si>
    <t>VICTOR RENE</t>
  </si>
  <si>
    <t>CASTAÑEDA RAMIREZ</t>
  </si>
  <si>
    <t>ALEX</t>
  </si>
  <si>
    <t>HERNANDEZ DÁVILA</t>
  </si>
  <si>
    <t>BRESSANI</t>
  </si>
  <si>
    <t>CHANG</t>
  </si>
  <si>
    <t>CATEGORIA E2</t>
  </si>
  <si>
    <t>ROBERTO</t>
  </si>
  <si>
    <t>MURILLO ALVERGUE</t>
  </si>
  <si>
    <t>ERWIN GEOVANNY</t>
  </si>
  <si>
    <t>ALBANES MENDEZ</t>
  </si>
  <si>
    <t>SEBASTIAN</t>
  </si>
  <si>
    <t>VALLS RUIZ</t>
  </si>
  <si>
    <t>GERARDO</t>
  </si>
  <si>
    <t>GALDAMEZ</t>
  </si>
  <si>
    <t>ANDRES ALEJANDRO</t>
  </si>
  <si>
    <t>VEGA POSADAS</t>
  </si>
  <si>
    <t>FERNANDO JAVIER</t>
  </si>
  <si>
    <t>ENRIQUEZ</t>
  </si>
  <si>
    <t>YAYO</t>
  </si>
  <si>
    <t>VINTAGE</t>
  </si>
  <si>
    <t>FEREDICO</t>
  </si>
  <si>
    <t>SARAVIA ALTOLAGUIRRE</t>
  </si>
  <si>
    <t>LUIS PEDRO</t>
  </si>
  <si>
    <t>SALAZAR</t>
  </si>
  <si>
    <t>ESTUARDO</t>
  </si>
  <si>
    <t>HERNANDEZ</t>
  </si>
  <si>
    <t>GUILLERMO JAVIER</t>
  </si>
  <si>
    <t>AGUIRRE RODRIGUEZ</t>
  </si>
  <si>
    <t xml:space="preserve">Categoria Expertos </t>
  </si>
  <si>
    <t>EDWIN RONALD</t>
  </si>
  <si>
    <t>PADILLA SALGUERO</t>
  </si>
  <si>
    <t>RIVAS ALDANA</t>
  </si>
  <si>
    <t>SERGIO ENRIQUE</t>
  </si>
  <si>
    <t>VILLEDA CHAVEZ</t>
  </si>
  <si>
    <t>EMILIO ORLANDO</t>
  </si>
  <si>
    <t>RONQUILLO</t>
  </si>
  <si>
    <t>JOSE ARTURO</t>
  </si>
  <si>
    <t>ARREAGA LOPEZ</t>
  </si>
  <si>
    <t>SANTIAGO ALFREDO</t>
  </si>
  <si>
    <t>TOJ QUIBAJA</t>
  </si>
  <si>
    <t>CIFUENTES</t>
  </si>
  <si>
    <t>NISTAL</t>
  </si>
  <si>
    <t>ALEJANDRO</t>
  </si>
  <si>
    <t>SALAZAR BRYAN</t>
  </si>
  <si>
    <t>MIGUEL ANTONIO</t>
  </si>
  <si>
    <t>CASTILLO FLORIAN</t>
  </si>
  <si>
    <t>OSMIN</t>
  </si>
  <si>
    <t>MARROQUIN</t>
  </si>
  <si>
    <t>JOSUE GABRIEL</t>
  </si>
  <si>
    <t>GUERRERO DE LA CRUZ</t>
  </si>
  <si>
    <t>JOSE RICARDO</t>
  </si>
  <si>
    <t>GAYTAN PEREZ</t>
  </si>
  <si>
    <t>PETER EMANNUEL</t>
  </si>
  <si>
    <t>CORDOVA</t>
  </si>
  <si>
    <t>GALLARDO</t>
  </si>
  <si>
    <t>MARIO ALEXANDER</t>
  </si>
  <si>
    <t>PERALTA JUAREZ</t>
  </si>
  <si>
    <t xml:space="preserve">Categoria PreExpertos </t>
  </si>
  <si>
    <t>PreExpertos</t>
  </si>
  <si>
    <t>JOSE RODRIGO</t>
  </si>
  <si>
    <t>LAVAGNINO PERNILLA</t>
  </si>
  <si>
    <t>CARLOS ANDRES</t>
  </si>
  <si>
    <t>AQUINO HERNANDEZ</t>
  </si>
  <si>
    <t>CARLOS ROLANDO</t>
  </si>
  <si>
    <t>AQUINO OLIVA</t>
  </si>
  <si>
    <t>DAVILA HERNANDEZ</t>
  </si>
  <si>
    <t>ANNER MARTIN</t>
  </si>
  <si>
    <t>VELASQUEZ MONROY</t>
  </si>
  <si>
    <t>LUDWING</t>
  </si>
  <si>
    <t>PINEDA</t>
  </si>
  <si>
    <t>LUARCA AGUIRRE</t>
  </si>
  <si>
    <t>FABIAN MAURICO</t>
  </si>
  <si>
    <t>ARTURO ESTUARDO</t>
  </si>
  <si>
    <t>BERREONDO SOLARES</t>
  </si>
  <si>
    <t>Darwin Alexander</t>
  </si>
  <si>
    <t>Mendez Chic</t>
  </si>
  <si>
    <t>SEGIO ALBERTO</t>
  </si>
  <si>
    <t>MARROQUIN VELA</t>
  </si>
  <si>
    <t>EDGAR</t>
  </si>
  <si>
    <t>CONTRERAS</t>
  </si>
  <si>
    <t>SANTOS</t>
  </si>
  <si>
    <t>WILFREDO</t>
  </si>
  <si>
    <t>SOTO</t>
  </si>
  <si>
    <t>NESTRO ARNOLDO</t>
  </si>
  <si>
    <t>SERRANO GARCIA</t>
  </si>
  <si>
    <t>ANGEL FRANCISCO</t>
  </si>
  <si>
    <t>MENDOZA DAVILA</t>
  </si>
  <si>
    <t>MARLON</t>
  </si>
  <si>
    <t>ZETINA</t>
  </si>
  <si>
    <t>DAINER OMAR</t>
  </si>
  <si>
    <t>FRANCO CASTILLO</t>
  </si>
  <si>
    <t>IVAN ALEXIS</t>
  </si>
  <si>
    <t>SALGUERO CORDON</t>
  </si>
  <si>
    <t>RUDY ADOLFO</t>
  </si>
  <si>
    <t>GONZALEZ GARCIA</t>
  </si>
  <si>
    <t>CARLOS FERNANDO</t>
  </si>
  <si>
    <t>CALDERON HERRERA</t>
  </si>
  <si>
    <t>YEIKSON MAKEY</t>
  </si>
  <si>
    <t>ZELADA CIFUENTES</t>
  </si>
  <si>
    <t>JULIO CESAR</t>
  </si>
  <si>
    <t>AMILCAR ARNOLDO</t>
  </si>
  <si>
    <t>VILLEDA PEREZ</t>
  </si>
  <si>
    <t>BRUNO</t>
  </si>
  <si>
    <t>BUOGERIN</t>
  </si>
  <si>
    <t>HUGO ANIBAL</t>
  </si>
  <si>
    <t>BORIS MANUEL</t>
  </si>
  <si>
    <t>MORAN ZAMORAQ</t>
  </si>
  <si>
    <t>FLORES GARCIA</t>
  </si>
  <si>
    <t>MARIO ALBERTO</t>
  </si>
  <si>
    <t>GOMEZ SOLIS</t>
  </si>
  <si>
    <t>ESWIN ESTUARDO</t>
  </si>
  <si>
    <t>BATRES GONZALEZ</t>
  </si>
  <si>
    <t>GIANCARLO</t>
  </si>
  <si>
    <t>DAURA</t>
  </si>
  <si>
    <t>GIOVANY</t>
  </si>
  <si>
    <t>MORALES</t>
  </si>
  <si>
    <t>ESCOBAR LARRAÑIAGA</t>
  </si>
  <si>
    <t>JOACHIM</t>
  </si>
  <si>
    <t>LOU LOU</t>
  </si>
  <si>
    <t>JEAN CARLO</t>
  </si>
  <si>
    <t>BOLAÑOS</t>
  </si>
  <si>
    <t>RUBEN DARIO</t>
  </si>
  <si>
    <t>SANTOS LARA</t>
  </si>
  <si>
    <t>JOSE MANUEL</t>
  </si>
  <si>
    <t>AGUILAR RUANO</t>
  </si>
  <si>
    <t>RODRIGUEZ</t>
  </si>
  <si>
    <t>GUILLERMO</t>
  </si>
  <si>
    <t>RODRIGO ARTURO</t>
  </si>
  <si>
    <t>OCHOA AMBROSY</t>
  </si>
  <si>
    <t>MAX ISAI</t>
  </si>
  <si>
    <t>GONZALEZ AGUILAR</t>
  </si>
  <si>
    <t>MARCO ANDRÉS</t>
  </si>
  <si>
    <t>DONIS BARILLAS</t>
  </si>
  <si>
    <t>MANUEL FRANCISCO</t>
  </si>
  <si>
    <t>CARLOS HUMBERTO</t>
  </si>
  <si>
    <t>RIXTUM BAUTISTA</t>
  </si>
  <si>
    <t>LORENZO ALBERTO</t>
  </si>
  <si>
    <t>LOPEZ ESTRADA</t>
  </si>
  <si>
    <t>RAUL ARTURO</t>
  </si>
  <si>
    <t>ALFONZO GARCIA</t>
  </si>
  <si>
    <t>GUERRA DE RUANO</t>
  </si>
  <si>
    <t>JUAN MANUEL</t>
  </si>
  <si>
    <t>DOMINGUEZ BORRAYO</t>
  </si>
  <si>
    <t>JULIO OBED</t>
  </si>
  <si>
    <t>CASTELLANOS MORENO</t>
  </si>
  <si>
    <t>CARLOS</t>
  </si>
  <si>
    <t>NERY RENATO</t>
  </si>
  <si>
    <t>OCAÑA ALONZO</t>
  </si>
  <si>
    <t>MAURO</t>
  </si>
  <si>
    <t>ROLDAN CASTAÑEDA</t>
  </si>
  <si>
    <t>Categoria Novatos</t>
  </si>
  <si>
    <t>BARTLETT REYES</t>
  </si>
  <si>
    <t>JUAN MARIO</t>
  </si>
  <si>
    <t>CERVANTES SIERRA</t>
  </si>
  <si>
    <t>DENIS ARTURO</t>
  </si>
  <si>
    <t>BRAN SAMAYOA</t>
  </si>
  <si>
    <t>RENÉ</t>
  </si>
  <si>
    <t>GUERRERO FLORES</t>
  </si>
  <si>
    <t>LUIS CARLOS</t>
  </si>
  <si>
    <t>MANRIQUE QUINTERO</t>
  </si>
  <si>
    <t>BASSO</t>
  </si>
  <si>
    <t>JORGE AUDEL</t>
  </si>
  <si>
    <t>HERRERA VILLATORO</t>
  </si>
  <si>
    <t>ALEXANDRER</t>
  </si>
  <si>
    <t>DURAN LÓPEZ</t>
  </si>
  <si>
    <t>KEVIN</t>
  </si>
  <si>
    <t>BAKE</t>
  </si>
  <si>
    <t>ESQUIVEL</t>
  </si>
  <si>
    <t>CARLOS DARIO</t>
  </si>
  <si>
    <t>RAMIREZ RUIZ</t>
  </si>
  <si>
    <t>HUSSEIN</t>
  </si>
  <si>
    <t>HASHIM</t>
  </si>
  <si>
    <t>LUIS</t>
  </si>
  <si>
    <t>AUDER ESTUARDO</t>
  </si>
  <si>
    <t>SANTIZO LEMUS</t>
  </si>
  <si>
    <t>MAICOL JONATHAN</t>
  </si>
  <si>
    <t>CASTILLO FLORES</t>
  </si>
  <si>
    <t>JUAN JOSE</t>
  </si>
  <si>
    <t>CORADO REVOLORIO</t>
  </si>
  <si>
    <t>ODWIN FRANCISCO</t>
  </si>
  <si>
    <t>HERRERA GONZALEZ</t>
  </si>
  <si>
    <t>CARLOS RAMON</t>
  </si>
  <si>
    <t>HERREA AGUILAR</t>
  </si>
  <si>
    <t>JULIO ALFREDO</t>
  </si>
  <si>
    <t>SANTIZO SOLARES</t>
  </si>
  <si>
    <t>VINICIO</t>
  </si>
  <si>
    <t>ZECEÑA</t>
  </si>
  <si>
    <t>CABRERA</t>
  </si>
  <si>
    <t>WILLIAM</t>
  </si>
  <si>
    <t>AGUILAR</t>
  </si>
  <si>
    <t xml:space="preserve">JOSUE  </t>
  </si>
  <si>
    <t>TIVALDO</t>
  </si>
  <si>
    <t>BILLY</t>
  </si>
  <si>
    <t>ALVARO</t>
  </si>
  <si>
    <t>HECTOR</t>
  </si>
  <si>
    <t>FLAVIO</t>
  </si>
  <si>
    <t>NESTOR</t>
  </si>
  <si>
    <t xml:space="preserve">NERY  </t>
  </si>
  <si>
    <t>CAMPOS</t>
  </si>
  <si>
    <t xml:space="preserve">RIVAS  </t>
  </si>
  <si>
    <t>FIGUEROA</t>
  </si>
  <si>
    <t>RECINOS</t>
  </si>
  <si>
    <t>VASQUEZ</t>
  </si>
  <si>
    <t>VERDUGO</t>
  </si>
  <si>
    <t xml:space="preserve">ALVAREZ  </t>
  </si>
  <si>
    <t>DOMINGO</t>
  </si>
  <si>
    <t>TONY</t>
  </si>
  <si>
    <t>SERGIO</t>
  </si>
  <si>
    <t>ALFONSO</t>
  </si>
  <si>
    <t>REMBER</t>
  </si>
  <si>
    <t>JASSON</t>
  </si>
  <si>
    <t>LEMUS</t>
  </si>
  <si>
    <t>ABAD</t>
  </si>
  <si>
    <t>ARRIOLA</t>
  </si>
  <si>
    <t>ASENCIO</t>
  </si>
  <si>
    <t>AYALA</t>
  </si>
  <si>
    <t>ARDEN</t>
  </si>
  <si>
    <t>GIRON</t>
  </si>
  <si>
    <t>MARIELA</t>
  </si>
  <si>
    <t>WALTER</t>
  </si>
  <si>
    <t>NELSON</t>
  </si>
  <si>
    <t>OSCAR</t>
  </si>
  <si>
    <t>BRAYAN</t>
  </si>
  <si>
    <t>PABLO</t>
  </si>
  <si>
    <t>SICILIA</t>
  </si>
  <si>
    <t xml:space="preserve">MENDEZ  </t>
  </si>
  <si>
    <t>ORELLANA</t>
  </si>
  <si>
    <t>GUEVARA</t>
  </si>
  <si>
    <t>CORLETTO</t>
  </si>
  <si>
    <t>RONALDO</t>
  </si>
  <si>
    <t>MIRANDA</t>
  </si>
  <si>
    <t>SANTIZO</t>
  </si>
  <si>
    <t>1RA FECHA NACIONAL SANTA ROSA</t>
  </si>
  <si>
    <t>LA NECIA</t>
  </si>
  <si>
    <t>FIN LOCA</t>
  </si>
  <si>
    <t>TIEMPO CARRERA</t>
  </si>
  <si>
    <t>llorona</t>
  </si>
  <si>
    <t>amberes</t>
  </si>
  <si>
    <t>matocho</t>
  </si>
  <si>
    <t>x</t>
  </si>
  <si>
    <t>s</t>
  </si>
  <si>
    <t>robo de ruta</t>
  </si>
  <si>
    <t>5.6 no hizo full stop</t>
  </si>
  <si>
    <t>Categoria Expertos</t>
  </si>
  <si>
    <t>CATEGORIA A</t>
  </si>
  <si>
    <t>CATEGORIA B</t>
  </si>
  <si>
    <t>CATEGORIA C</t>
  </si>
  <si>
    <t>Categoria Pre - Expertos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</si>
</sst>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Q&quot;* #,##0.00_);_(&quot;Q&quot;* \(#,##0.00\);_(&quot;Q&quot;* &quot;-&quot;??_);_(@_)"/>
    <numFmt numFmtId="164" formatCode="hh:mm:ss;@"/>
    <numFmt numFmtId="165" formatCode="[h]:mm:ss.000"/>
    <numFmt numFmtId="166" formatCode="hh:mm:ss.000"/>
    <numFmt numFmtId="167" formatCode="hh:mm:ss.00"/>
  </numFmts>
  <fonts count="27" x14ac:knownFonts="1">
    <font>
      <sz val="11"/>
      <color theme="1"/>
      <name val="Calibri"/>
      <family val="2"/>
      <scheme val="minor"/>
    </font>
    <font>
      <b/>
      <sz val="10"/>
      <name val="Lucida Sans Unicode"/>
      <family val="2"/>
    </font>
    <font>
      <sz val="10"/>
      <name val="Lucida Sans Unicode"/>
      <family val="2"/>
    </font>
    <font>
      <b/>
      <sz val="10"/>
      <color indexed="10"/>
      <name val="Lucida Sans Unicode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13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FF0000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0"/>
      <name val="Arial"/>
      <family val="2"/>
    </font>
    <font>
      <sz val="8"/>
      <color indexed="8"/>
      <name val="Century Gothic"/>
      <family val="2"/>
    </font>
    <font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2" fillId="0" borderId="0"/>
    <xf numFmtId="0" fontId="22" fillId="0" borderId="0"/>
    <xf numFmtId="0" fontId="12" fillId="0" borderId="0">
      <alignment vertical="top"/>
    </xf>
    <xf numFmtId="44" fontId="24" fillId="0" borderId="0" applyFont="0" applyFill="0" applyBorder="0" applyAlignment="0" applyProtection="0"/>
  </cellStyleXfs>
  <cellXfs count="275">
    <xf numFmtId="0" fontId="0" fillId="0" borderId="0" xfId="0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2" fillId="2" borderId="2" xfId="0" applyFont="1" applyFill="1" applyBorder="1" applyAlignment="1"/>
    <xf numFmtId="0" fontId="0" fillId="2" borderId="0" xfId="0" applyFill="1" applyAlignment="1"/>
    <xf numFmtId="164" fontId="0" fillId="2" borderId="0" xfId="0" applyNumberFormat="1" applyFill="1" applyAlignment="1"/>
    <xf numFmtId="0" fontId="0" fillId="0" borderId="0" xfId="0" applyAlignment="1"/>
    <xf numFmtId="164" fontId="0" fillId="0" borderId="0" xfId="0" applyNumberFormat="1" applyAlignment="1"/>
    <xf numFmtId="166" fontId="0" fillId="0" borderId="0" xfId="0" applyNumberFormat="1" applyAlignment="1"/>
    <xf numFmtId="0" fontId="0" fillId="0" borderId="0" xfId="0" applyNumberFormat="1" applyAlignment="1"/>
    <xf numFmtId="0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3" xfId="0" applyFont="1" applyFill="1" applyBorder="1" applyAlignment="1"/>
    <xf numFmtId="0" fontId="3" fillId="2" borderId="0" xfId="0" applyFont="1" applyFill="1" applyBorder="1" applyAlignment="1"/>
    <xf numFmtId="0" fontId="1" fillId="2" borderId="0" xfId="0" applyFont="1" applyFill="1" applyAlignment="1"/>
    <xf numFmtId="0" fontId="2" fillId="2" borderId="0" xfId="0" applyFont="1" applyFill="1" applyBorder="1" applyAlignment="1"/>
    <xf numFmtId="0" fontId="2" fillId="2" borderId="1" xfId="0" applyFont="1" applyFill="1" applyBorder="1" applyAlignment="1"/>
    <xf numFmtId="0" fontId="1" fillId="2" borderId="4" xfId="0" applyFont="1" applyFill="1" applyBorder="1" applyAlignment="1">
      <alignment horizontal="center"/>
    </xf>
    <xf numFmtId="0" fontId="2" fillId="2" borderId="5" xfId="0" applyFont="1" applyFill="1" applyBorder="1" applyAlignment="1"/>
    <xf numFmtId="0" fontId="1" fillId="2" borderId="0" xfId="0" applyFont="1" applyFill="1" applyBorder="1" applyAlignment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6" fontId="2" fillId="2" borderId="9" xfId="0" applyNumberFormat="1" applyFont="1" applyFill="1" applyBorder="1" applyAlignment="1">
      <alignment horizontal="center"/>
    </xf>
    <xf numFmtId="166" fontId="0" fillId="11" borderId="0" xfId="0" applyNumberFormat="1" applyFill="1" applyAlignment="1"/>
    <xf numFmtId="0" fontId="0" fillId="11" borderId="0" xfId="0" applyFill="1" applyAlignment="1"/>
    <xf numFmtId="0" fontId="0" fillId="0" borderId="1" xfId="0" applyBorder="1" applyAlignment="1"/>
    <xf numFmtId="0" fontId="0" fillId="0" borderId="4" xfId="0" applyBorder="1" applyAlignment="1"/>
    <xf numFmtId="0" fontId="4" fillId="0" borderId="2" xfId="0" applyFont="1" applyBorder="1" applyAlignment="1">
      <alignment horizontal="center"/>
    </xf>
    <xf numFmtId="164" fontId="0" fillId="0" borderId="4" xfId="0" applyNumberFormat="1" applyBorder="1" applyAlignment="1"/>
    <xf numFmtId="166" fontId="0" fillId="0" borderId="1" xfId="0" applyNumberFormat="1" applyBorder="1" applyAlignment="1"/>
    <xf numFmtId="166" fontId="4" fillId="0" borderId="2" xfId="0" applyNumberFormat="1" applyFont="1" applyBorder="1" applyAlignment="1">
      <alignment horizontal="center"/>
    </xf>
    <xf numFmtId="166" fontId="0" fillId="0" borderId="4" xfId="0" applyNumberFormat="1" applyBorder="1" applyAlignment="1"/>
    <xf numFmtId="0" fontId="5" fillId="0" borderId="0" xfId="0" applyFont="1" applyAlignment="1"/>
    <xf numFmtId="0" fontId="15" fillId="0" borderId="0" xfId="0" applyFont="1" applyAlignment="1"/>
    <xf numFmtId="0" fontId="0" fillId="0" borderId="3" xfId="0" applyBorder="1" applyAlignment="1"/>
    <xf numFmtId="0" fontId="0" fillId="0" borderId="0" xfId="0" applyBorder="1" applyAlignment="1"/>
    <xf numFmtId="0" fontId="0" fillId="0" borderId="7" xfId="0" applyBorder="1" applyAlignment="1"/>
    <xf numFmtId="0" fontId="6" fillId="4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4" fontId="0" fillId="0" borderId="7" xfId="0" applyNumberFormat="1" applyBorder="1" applyAlignment="1"/>
    <xf numFmtId="165" fontId="4" fillId="0" borderId="0" xfId="0" applyNumberFormat="1" applyFont="1" applyBorder="1" applyAlignment="1">
      <alignment horizontal="center"/>
    </xf>
    <xf numFmtId="165" fontId="0" fillId="0" borderId="7" xfId="0" applyNumberFormat="1" applyBorder="1" applyAlignment="1"/>
    <xf numFmtId="166" fontId="0" fillId="0" borderId="3" xfId="0" applyNumberFormat="1" applyBorder="1" applyAlignment="1"/>
    <xf numFmtId="166" fontId="4" fillId="0" borderId="0" xfId="0" applyNumberFormat="1" applyFont="1" applyBorder="1" applyAlignment="1">
      <alignment horizontal="center"/>
    </xf>
    <xf numFmtId="166" fontId="0" fillId="0" borderId="7" xfId="0" applyNumberFormat="1" applyBorder="1" applyAlignment="1"/>
    <xf numFmtId="20" fontId="4" fillId="0" borderId="0" xfId="0" applyNumberFormat="1" applyFont="1" applyBorder="1" applyAlignment="1">
      <alignment horizontal="center"/>
    </xf>
    <xf numFmtId="20" fontId="7" fillId="0" borderId="0" xfId="0" applyNumberFormat="1" applyFont="1" applyBorder="1" applyAlignment="1">
      <alignment horizontal="left"/>
    </xf>
    <xf numFmtId="166" fontId="0" fillId="0" borderId="0" xfId="0" applyNumberFormat="1" applyBorder="1" applyAlignment="1"/>
    <xf numFmtId="0" fontId="4" fillId="3" borderId="3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7" borderId="0" xfId="0" applyFont="1" applyFill="1" applyBorder="1" applyAlignment="1">
      <alignment horizontal="center"/>
    </xf>
    <xf numFmtId="164" fontId="4" fillId="6" borderId="7" xfId="0" applyNumberFormat="1" applyFont="1" applyFill="1" applyBorder="1" applyAlignment="1"/>
    <xf numFmtId="166" fontId="4" fillId="3" borderId="3" xfId="0" applyNumberFormat="1" applyFont="1" applyFill="1" applyBorder="1" applyAlignment="1">
      <alignment horizontal="center"/>
    </xf>
    <xf numFmtId="166" fontId="4" fillId="5" borderId="0" xfId="0" applyNumberFormat="1" applyFont="1" applyFill="1" applyBorder="1" applyAlignment="1">
      <alignment horizontal="center"/>
    </xf>
    <xf numFmtId="166" fontId="4" fillId="7" borderId="7" xfId="0" applyNumberFormat="1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0" fontId="8" fillId="8" borderId="1" xfId="0" applyFont="1" applyFill="1" applyBorder="1" applyAlignment="1"/>
    <xf numFmtId="0" fontId="8" fillId="8" borderId="2" xfId="0" applyFont="1" applyFill="1" applyBorder="1" applyAlignment="1"/>
    <xf numFmtId="0" fontId="8" fillId="8" borderId="4" xfId="0" applyFont="1" applyFill="1" applyBorder="1" applyAlignment="1"/>
    <xf numFmtId="0" fontId="8" fillId="0" borderId="0" xfId="0" applyFont="1" applyAlignment="1"/>
    <xf numFmtId="166" fontId="8" fillId="9" borderId="2" xfId="0" applyNumberFormat="1" applyFont="1" applyFill="1" applyBorder="1" applyAlignment="1"/>
    <xf numFmtId="166" fontId="9" fillId="9" borderId="4" xfId="0" applyNumberFormat="1" applyFont="1" applyFill="1" applyBorder="1" applyAlignment="1">
      <alignment horizontal="center"/>
    </xf>
    <xf numFmtId="0" fontId="9" fillId="0" borderId="0" xfId="0" applyNumberFormat="1" applyFont="1" applyAlignment="1"/>
    <xf numFmtId="0" fontId="10" fillId="10" borderId="0" xfId="0" applyNumberFormat="1" applyFont="1" applyFill="1" applyAlignment="1">
      <alignment horizontal="center"/>
    </xf>
    <xf numFmtId="2" fontId="10" fillId="10" borderId="0" xfId="0" applyNumberFormat="1" applyFont="1" applyFill="1" applyAlignment="1">
      <alignment horizontal="center"/>
    </xf>
    <xf numFmtId="0" fontId="11" fillId="10" borderId="0" xfId="0" applyFont="1" applyFill="1" applyAlignment="1">
      <alignment horizontal="center"/>
    </xf>
    <xf numFmtId="0" fontId="8" fillId="10" borderId="0" xfId="0" applyFont="1" applyFill="1" applyAlignment="1"/>
    <xf numFmtId="0" fontId="4" fillId="0" borderId="1" xfId="0" applyFont="1" applyBorder="1" applyAlignment="1">
      <alignment horizontal="center"/>
    </xf>
    <xf numFmtId="164" fontId="4" fillId="6" borderId="7" xfId="0" applyNumberFormat="1" applyFont="1" applyFill="1" applyBorder="1" applyAlignment="1">
      <alignment horizontal="center"/>
    </xf>
    <xf numFmtId="0" fontId="9" fillId="8" borderId="6" xfId="0" applyFont="1" applyFill="1" applyBorder="1" applyAlignment="1">
      <alignment horizontal="center"/>
    </xf>
    <xf numFmtId="0" fontId="9" fillId="8" borderId="12" xfId="0" applyFont="1" applyFill="1" applyBorder="1" applyAlignment="1">
      <alignment horizontal="center"/>
    </xf>
    <xf numFmtId="0" fontId="9" fillId="8" borderId="13" xfId="0" applyFont="1" applyFill="1" applyBorder="1" applyAlignment="1">
      <alignment horizontal="center"/>
    </xf>
    <xf numFmtId="166" fontId="9" fillId="9" borderId="12" xfId="0" applyNumberFormat="1" applyFont="1" applyFill="1" applyBorder="1" applyAlignment="1">
      <alignment horizontal="center"/>
    </xf>
    <xf numFmtId="166" fontId="9" fillId="9" borderId="13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0" fontId="10" fillId="10" borderId="0" xfId="0" applyNumberFormat="1" applyFont="1" applyFill="1" applyBorder="1" applyAlignment="1">
      <alignment horizontal="center"/>
    </xf>
    <xf numFmtId="2" fontId="10" fillId="10" borderId="0" xfId="0" applyNumberFormat="1" applyFont="1" applyFill="1" applyBorder="1" applyAlignment="1">
      <alignment horizontal="center"/>
    </xf>
    <xf numFmtId="0" fontId="10" fillId="10" borderId="0" xfId="0" applyFont="1" applyFill="1" applyBorder="1" applyAlignment="1">
      <alignment horizontal="center"/>
    </xf>
    <xf numFmtId="164" fontId="16" fillId="0" borderId="9" xfId="0" applyNumberFormat="1" applyFont="1" applyFill="1" applyBorder="1" applyAlignment="1"/>
    <xf numFmtId="20" fontId="16" fillId="0" borderId="9" xfId="0" applyNumberFormat="1" applyFont="1" applyFill="1" applyBorder="1" applyAlignment="1"/>
    <xf numFmtId="0" fontId="16" fillId="0" borderId="9" xfId="0" applyFont="1" applyFill="1" applyBorder="1" applyAlignment="1"/>
    <xf numFmtId="166" fontId="16" fillId="0" borderId="9" xfId="0" applyNumberFormat="1" applyFont="1" applyFill="1" applyBorder="1" applyAlignment="1"/>
    <xf numFmtId="21" fontId="16" fillId="0" borderId="9" xfId="0" applyNumberFormat="1" applyFont="1" applyFill="1" applyBorder="1" applyAlignment="1"/>
    <xf numFmtId="0" fontId="8" fillId="0" borderId="14" xfId="0" applyFont="1" applyFill="1" applyBorder="1" applyAlignment="1"/>
    <xf numFmtId="0" fontId="8" fillId="0" borderId="9" xfId="0" applyFont="1" applyFill="1" applyBorder="1" applyAlignment="1"/>
    <xf numFmtId="166" fontId="8" fillId="0" borderId="14" xfId="0" applyNumberFormat="1" applyFont="1" applyFill="1" applyBorder="1" applyAlignment="1"/>
    <xf numFmtId="0" fontId="8" fillId="0" borderId="9" xfId="0" applyNumberFormat="1" applyFont="1" applyFill="1" applyBorder="1" applyAlignment="1"/>
    <xf numFmtId="0" fontId="8" fillId="0" borderId="9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/>
    <xf numFmtId="0" fontId="0" fillId="0" borderId="0" xfId="0" applyNumberFormat="1"/>
    <xf numFmtId="0" fontId="0" fillId="12" borderId="0" xfId="0" applyFill="1" applyAlignment="1"/>
    <xf numFmtId="0" fontId="0" fillId="12" borderId="0" xfId="0" applyFill="1"/>
    <xf numFmtId="0" fontId="1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0" xfId="0" applyFill="1"/>
    <xf numFmtId="0" fontId="0" fillId="11" borderId="0" xfId="0" applyFill="1"/>
    <xf numFmtId="21" fontId="0" fillId="0" borderId="0" xfId="0" applyNumberFormat="1"/>
    <xf numFmtId="0" fontId="21" fillId="0" borderId="0" xfId="0" applyFont="1"/>
    <xf numFmtId="0" fontId="13" fillId="0" borderId="1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13" borderId="0" xfId="0" applyFill="1"/>
    <xf numFmtId="0" fontId="12" fillId="0" borderId="9" xfId="1" applyFont="1" applyFill="1" applyBorder="1" applyAlignment="1">
      <alignment wrapText="1"/>
    </xf>
    <xf numFmtId="0" fontId="16" fillId="0" borderId="14" xfId="0" applyFont="1" applyFill="1" applyBorder="1" applyAlignment="1"/>
    <xf numFmtId="166" fontId="12" fillId="0" borderId="9" xfId="1" applyNumberFormat="1" applyFont="1" applyFill="1" applyBorder="1" applyAlignment="1">
      <alignment wrapText="1"/>
    </xf>
    <xf numFmtId="0" fontId="0" fillId="0" borderId="0" xfId="0" applyBorder="1"/>
    <xf numFmtId="167" fontId="0" fillId="0" borderId="0" xfId="0" applyNumberFormat="1" applyFill="1"/>
    <xf numFmtId="1" fontId="0" fillId="0" borderId="0" xfId="0" applyNumberFormat="1"/>
    <xf numFmtId="0" fontId="0" fillId="0" borderId="0" xfId="0" applyFill="1" applyBorder="1"/>
    <xf numFmtId="0" fontId="19" fillId="0" borderId="0" xfId="0" applyFont="1" applyFill="1"/>
    <xf numFmtId="0" fontId="18" fillId="0" borderId="0" xfId="0" applyFont="1" applyFill="1"/>
    <xf numFmtId="0" fontId="20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166" fontId="0" fillId="0" borderId="0" xfId="0" applyNumberFormat="1" applyFill="1"/>
    <xf numFmtId="21" fontId="0" fillId="0" borderId="0" xfId="0" applyNumberFormat="1" applyFill="1"/>
    <xf numFmtId="20" fontId="14" fillId="0" borderId="0" xfId="0" applyNumberFormat="1" applyFont="1" applyFill="1"/>
    <xf numFmtId="0" fontId="4" fillId="2" borderId="0" xfId="0" applyFont="1" applyFill="1" applyBorder="1" applyAlignment="1"/>
    <xf numFmtId="0" fontId="0" fillId="2" borderId="0" xfId="0" applyFill="1" applyBorder="1" applyAlignment="1"/>
    <xf numFmtId="0" fontId="2" fillId="2" borderId="0" xfId="0" applyFont="1" applyFill="1" applyBorder="1" applyAlignment="1">
      <alignment horizontal="center"/>
    </xf>
    <xf numFmtId="164" fontId="0" fillId="2" borderId="0" xfId="0" applyNumberFormat="1" applyFill="1" applyBorder="1" applyAlignment="1"/>
    <xf numFmtId="0" fontId="13" fillId="0" borderId="7" xfId="0" applyFont="1" applyBorder="1" applyAlignment="1"/>
    <xf numFmtId="20" fontId="13" fillId="0" borderId="7" xfId="0" applyNumberFormat="1" applyFont="1" applyBorder="1" applyAlignment="1"/>
    <xf numFmtId="3" fontId="12" fillId="0" borderId="9" xfId="0" applyNumberFormat="1" applyFont="1" applyBorder="1" applyAlignment="1">
      <alignment vertical="top"/>
    </xf>
    <xf numFmtId="0" fontId="0" fillId="0" borderId="9" xfId="0" applyBorder="1"/>
    <xf numFmtId="21" fontId="13" fillId="0" borderId="9" xfId="0" applyNumberFormat="1" applyFont="1" applyBorder="1"/>
    <xf numFmtId="21" fontId="0" fillId="13" borderId="0" xfId="0" applyNumberFormat="1" applyFill="1"/>
    <xf numFmtId="0" fontId="17" fillId="13" borderId="0" xfId="0" applyFont="1" applyFill="1" applyAlignment="1">
      <alignment horizontal="center"/>
    </xf>
    <xf numFmtId="166" fontId="0" fillId="13" borderId="0" xfId="0" applyNumberFormat="1" applyFill="1"/>
    <xf numFmtId="0" fontId="14" fillId="11" borderId="0" xfId="0" applyFont="1" applyFill="1"/>
    <xf numFmtId="0" fontId="0" fillId="16" borderId="0" xfId="0" applyFill="1"/>
    <xf numFmtId="21" fontId="0" fillId="0" borderId="0" xfId="0" applyNumberFormat="1"/>
    <xf numFmtId="164" fontId="4" fillId="11" borderId="0" xfId="0" applyNumberFormat="1" applyFont="1" applyFill="1" applyBorder="1" applyAlignment="1"/>
    <xf numFmtId="164" fontId="4" fillId="11" borderId="0" xfId="0" applyNumberFormat="1" applyFont="1" applyFill="1" applyBorder="1" applyAlignment="1">
      <alignment horizontal="center"/>
    </xf>
    <xf numFmtId="164" fontId="13" fillId="0" borderId="4" xfId="0" applyNumberFormat="1" applyFont="1" applyBorder="1" applyAlignment="1"/>
    <xf numFmtId="164" fontId="4" fillId="12" borderId="3" xfId="0" applyNumberFormat="1" applyFont="1" applyFill="1" applyBorder="1" applyAlignment="1"/>
    <xf numFmtId="164" fontId="4" fillId="12" borderId="3" xfId="0" applyNumberFormat="1" applyFont="1" applyFill="1" applyBorder="1" applyAlignment="1">
      <alignment horizontal="center"/>
    </xf>
    <xf numFmtId="0" fontId="0" fillId="13" borderId="0" xfId="0" applyFill="1" applyAlignment="1"/>
    <xf numFmtId="0" fontId="0" fillId="0" borderId="0" xfId="0" applyFill="1" applyAlignment="1"/>
    <xf numFmtId="1" fontId="0" fillId="0" borderId="0" xfId="0" applyNumberFormat="1" applyFill="1"/>
    <xf numFmtId="166" fontId="16" fillId="0" borderId="14" xfId="0" applyNumberFormat="1" applyFont="1" applyFill="1" applyBorder="1" applyAlignment="1"/>
    <xf numFmtId="166" fontId="4" fillId="0" borderId="0" xfId="0" applyNumberFormat="1" applyFont="1" applyFill="1" applyBorder="1" applyAlignment="1">
      <alignment horizontal="center"/>
    </xf>
    <xf numFmtId="166" fontId="4" fillId="7" borderId="0" xfId="0" applyNumberFormat="1" applyFont="1" applyFill="1" applyBorder="1" applyAlignment="1">
      <alignment horizontal="center"/>
    </xf>
    <xf numFmtId="21" fontId="16" fillId="0" borderId="9" xfId="0" applyNumberFormat="1" applyFont="1" applyFill="1" applyBorder="1" applyAlignment="1"/>
    <xf numFmtId="164" fontId="4" fillId="6" borderId="0" xfId="0" applyNumberFormat="1" applyFont="1" applyFill="1" applyBorder="1" applyAlignment="1"/>
    <xf numFmtId="164" fontId="4" fillId="6" borderId="0" xfId="0" applyNumberFormat="1" applyFont="1" applyFill="1" applyBorder="1" applyAlignment="1">
      <alignment horizontal="center"/>
    </xf>
    <xf numFmtId="0" fontId="18" fillId="0" borderId="17" xfId="0" applyFont="1" applyFill="1" applyBorder="1" applyAlignment="1">
      <alignment horizontal="center" vertical="center"/>
    </xf>
    <xf numFmtId="0" fontId="13" fillId="0" borderId="17" xfId="0" applyFont="1" applyBorder="1"/>
    <xf numFmtId="21" fontId="13" fillId="0" borderId="17" xfId="0" applyNumberFormat="1" applyFont="1" applyBorder="1"/>
    <xf numFmtId="3" fontId="23" fillId="0" borderId="0" xfId="3" applyNumberFormat="1" applyFont="1" applyAlignment="1">
      <alignment vertical="top"/>
    </xf>
    <xf numFmtId="0" fontId="23" fillId="0" borderId="0" xfId="3" applyFont="1" applyAlignment="1">
      <alignment vertical="top" wrapText="1"/>
    </xf>
    <xf numFmtId="0" fontId="23" fillId="0" borderId="0" xfId="3" applyFont="1" applyAlignment="1">
      <alignment vertical="top"/>
    </xf>
    <xf numFmtId="0" fontId="12" fillId="0" borderId="0" xfId="3">
      <alignment vertical="top"/>
    </xf>
    <xf numFmtId="3" fontId="12" fillId="0" borderId="0" xfId="0" applyNumberFormat="1" applyFont="1" applyAlignment="1">
      <alignment vertical="top"/>
    </xf>
    <xf numFmtId="0" fontId="12" fillId="0" borderId="0" xfId="0" applyFont="1" applyAlignment="1">
      <alignment vertical="top"/>
    </xf>
    <xf numFmtId="3" fontId="23" fillId="0" borderId="0" xfId="3" applyNumberFormat="1" applyFont="1" applyFill="1" applyAlignment="1">
      <alignment vertical="top"/>
    </xf>
    <xf numFmtId="0" fontId="12" fillId="0" borderId="0" xfId="3" applyFill="1">
      <alignment vertical="top"/>
    </xf>
    <xf numFmtId="0" fontId="23" fillId="0" borderId="0" xfId="3" applyFont="1" applyFill="1" applyAlignment="1">
      <alignment vertical="top" wrapText="1"/>
    </xf>
    <xf numFmtId="0" fontId="23" fillId="0" borderId="0" xfId="3" applyFont="1" applyFill="1" applyAlignment="1">
      <alignment vertical="top"/>
    </xf>
    <xf numFmtId="3" fontId="12" fillId="0" borderId="0" xfId="2" applyNumberFormat="1" applyFont="1" applyAlignment="1">
      <alignment vertical="top"/>
    </xf>
    <xf numFmtId="0" fontId="12" fillId="0" borderId="0" xfId="2" applyFont="1" applyAlignment="1">
      <alignment vertical="top"/>
    </xf>
    <xf numFmtId="3" fontId="12" fillId="0" borderId="0" xfId="2" applyNumberFormat="1" applyFont="1" applyFill="1" applyAlignment="1">
      <alignment vertical="top"/>
    </xf>
    <xf numFmtId="0" fontId="12" fillId="0" borderId="0" xfId="2" applyFont="1" applyFill="1" applyAlignment="1">
      <alignment vertical="top"/>
    </xf>
    <xf numFmtId="21" fontId="0" fillId="11" borderId="0" xfId="0" applyNumberFormat="1" applyFill="1"/>
    <xf numFmtId="0" fontId="13" fillId="0" borderId="0" xfId="0" applyFont="1" applyAlignment="1"/>
    <xf numFmtId="46" fontId="13" fillId="0" borderId="0" xfId="0" applyNumberFormat="1" applyFont="1" applyAlignment="1"/>
    <xf numFmtId="3" fontId="12" fillId="14" borderId="9" xfId="0" applyNumberFormat="1" applyFont="1" applyFill="1" applyBorder="1" applyAlignment="1">
      <alignment vertical="top"/>
    </xf>
    <xf numFmtId="0" fontId="12" fillId="14" borderId="9" xfId="1" applyFont="1" applyFill="1" applyBorder="1" applyAlignment="1">
      <alignment wrapText="1"/>
    </xf>
    <xf numFmtId="166" fontId="12" fillId="14" borderId="9" xfId="1" applyNumberFormat="1" applyFont="1" applyFill="1" applyBorder="1" applyAlignment="1">
      <alignment wrapText="1"/>
    </xf>
    <xf numFmtId="164" fontId="16" fillId="14" borderId="9" xfId="0" applyNumberFormat="1" applyFont="1" applyFill="1" applyBorder="1" applyAlignment="1"/>
    <xf numFmtId="20" fontId="16" fillId="14" borderId="9" xfId="0" applyNumberFormat="1" applyFont="1" applyFill="1" applyBorder="1" applyAlignment="1"/>
    <xf numFmtId="0" fontId="16" fillId="14" borderId="9" xfId="0" applyFont="1" applyFill="1" applyBorder="1" applyAlignment="1"/>
    <xf numFmtId="166" fontId="16" fillId="14" borderId="9" xfId="0" applyNumberFormat="1" applyFont="1" applyFill="1" applyBorder="1" applyAlignment="1"/>
    <xf numFmtId="21" fontId="16" fillId="14" borderId="9" xfId="0" applyNumberFormat="1" applyFont="1" applyFill="1" applyBorder="1" applyAlignment="1"/>
    <xf numFmtId="0" fontId="16" fillId="14" borderId="14" xfId="0" applyFont="1" applyFill="1" applyBorder="1" applyAlignment="1"/>
    <xf numFmtId="166" fontId="16" fillId="14" borderId="14" xfId="0" applyNumberFormat="1" applyFont="1" applyFill="1" applyBorder="1" applyAlignment="1"/>
    <xf numFmtId="0" fontId="8" fillId="14" borderId="14" xfId="0" applyFont="1" applyFill="1" applyBorder="1" applyAlignment="1"/>
    <xf numFmtId="0" fontId="8" fillId="14" borderId="9" xfId="0" applyFont="1" applyFill="1" applyBorder="1" applyAlignment="1"/>
    <xf numFmtId="166" fontId="8" fillId="14" borderId="14" xfId="0" applyNumberFormat="1" applyFont="1" applyFill="1" applyBorder="1" applyAlignment="1"/>
    <xf numFmtId="0" fontId="8" fillId="14" borderId="9" xfId="0" applyNumberFormat="1" applyFont="1" applyFill="1" applyBorder="1" applyAlignment="1"/>
    <xf numFmtId="0" fontId="8" fillId="14" borderId="9" xfId="0" applyNumberFormat="1" applyFont="1" applyFill="1" applyBorder="1" applyAlignment="1">
      <alignment horizontal="center"/>
    </xf>
    <xf numFmtId="2" fontId="8" fillId="14" borderId="9" xfId="0" applyNumberFormat="1" applyFont="1" applyFill="1" applyBorder="1" applyAlignment="1">
      <alignment horizontal="center"/>
    </xf>
    <xf numFmtId="0" fontId="0" fillId="14" borderId="0" xfId="0" applyFill="1"/>
    <xf numFmtId="3" fontId="12" fillId="14" borderId="0" xfId="0" applyNumberFormat="1" applyFont="1" applyFill="1" applyBorder="1" applyAlignment="1">
      <alignment vertical="top"/>
    </xf>
    <xf numFmtId="1" fontId="8" fillId="0" borderId="9" xfId="0" applyNumberFormat="1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44" fontId="0" fillId="0" borderId="0" xfId="4" applyFont="1"/>
    <xf numFmtId="1" fontId="8" fillId="0" borderId="9" xfId="0" applyNumberFormat="1" applyFont="1" applyFill="1" applyBorder="1" applyAlignment="1"/>
    <xf numFmtId="2" fontId="8" fillId="0" borderId="9" xfId="0" applyNumberFormat="1" applyFont="1" applyFill="1" applyBorder="1" applyAlignment="1"/>
    <xf numFmtId="0" fontId="0" fillId="14" borderId="0" xfId="0" applyFill="1" applyBorder="1"/>
    <xf numFmtId="0" fontId="0" fillId="0" borderId="0" xfId="0" applyBorder="1" applyAlignment="1">
      <alignment horizontal="center"/>
    </xf>
    <xf numFmtId="0" fontId="8" fillId="0" borderId="0" xfId="0" applyFont="1" applyBorder="1" applyAlignment="1"/>
    <xf numFmtId="2" fontId="8" fillId="14" borderId="9" xfId="0" applyNumberFormat="1" applyFont="1" applyFill="1" applyBorder="1" applyAlignment="1"/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0" fillId="0" borderId="7" xfId="0" applyBorder="1"/>
    <xf numFmtId="0" fontId="0" fillId="0" borderId="6" xfId="0" applyBorder="1"/>
    <xf numFmtId="0" fontId="0" fillId="0" borderId="12" xfId="0" applyBorder="1"/>
    <xf numFmtId="0" fontId="0" fillId="0" borderId="13" xfId="0" applyBorder="1"/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" xfId="0" applyFill="1" applyBorder="1"/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Fill="1" applyBorder="1"/>
    <xf numFmtId="0" fontId="0" fillId="0" borderId="19" xfId="0" applyFill="1" applyBorder="1" applyAlignment="1">
      <alignment horizontal="center"/>
    </xf>
    <xf numFmtId="0" fontId="0" fillId="11" borderId="5" xfId="0" applyFill="1" applyBorder="1" applyAlignment="1">
      <alignment horizontal="center"/>
    </xf>
    <xf numFmtId="0" fontId="0" fillId="11" borderId="1" xfId="0" applyFill="1" applyBorder="1"/>
    <xf numFmtId="0" fontId="0" fillId="11" borderId="2" xfId="0" applyFill="1" applyBorder="1"/>
    <xf numFmtId="0" fontId="0" fillId="11" borderId="4" xfId="0" applyFill="1" applyBorder="1"/>
    <xf numFmtId="0" fontId="0" fillId="11" borderId="2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4" xfId="0" applyFill="1" applyBorder="1"/>
    <xf numFmtId="0" fontId="18" fillId="15" borderId="1" xfId="0" applyFont="1" applyFill="1" applyBorder="1" applyAlignment="1">
      <alignment horizontal="center" vertical="center"/>
    </xf>
    <xf numFmtId="0" fontId="18" fillId="15" borderId="2" xfId="0" applyFont="1" applyFill="1" applyBorder="1" applyAlignment="1">
      <alignment horizontal="center" vertical="center"/>
    </xf>
    <xf numFmtId="0" fontId="18" fillId="15" borderId="4" xfId="0" applyFont="1" applyFill="1" applyBorder="1" applyAlignment="1">
      <alignment horizontal="center" vertical="center"/>
    </xf>
    <xf numFmtId="0" fontId="18" fillId="15" borderId="6" xfId="0" applyFont="1" applyFill="1" applyBorder="1" applyAlignment="1">
      <alignment horizontal="center" vertical="center"/>
    </xf>
    <xf numFmtId="0" fontId="18" fillId="15" borderId="12" xfId="0" applyFont="1" applyFill="1" applyBorder="1" applyAlignment="1">
      <alignment horizontal="center" vertical="center"/>
    </xf>
    <xf numFmtId="0" fontId="18" fillId="15" borderId="13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11" borderId="1" xfId="0" applyFont="1" applyFill="1" applyBorder="1" applyAlignment="1">
      <alignment horizontal="center" vertical="center"/>
    </xf>
    <xf numFmtId="0" fontId="18" fillId="11" borderId="2" xfId="0" applyFont="1" applyFill="1" applyBorder="1" applyAlignment="1">
      <alignment horizontal="center" vertical="center"/>
    </xf>
    <xf numFmtId="0" fontId="18" fillId="11" borderId="4" xfId="0" applyFont="1" applyFill="1" applyBorder="1" applyAlignment="1">
      <alignment horizontal="center" vertical="center"/>
    </xf>
    <xf numFmtId="0" fontId="18" fillId="11" borderId="6" xfId="0" applyFont="1" applyFill="1" applyBorder="1" applyAlignment="1">
      <alignment horizontal="center" vertical="center"/>
    </xf>
    <xf numFmtId="0" fontId="18" fillId="11" borderId="12" xfId="0" applyFont="1" applyFill="1" applyBorder="1" applyAlignment="1">
      <alignment horizontal="center" vertical="center"/>
    </xf>
    <xf numFmtId="0" fontId="18" fillId="11" borderId="13" xfId="0" applyFont="1" applyFill="1" applyBorder="1" applyAlignment="1">
      <alignment horizontal="center" vertical="center"/>
    </xf>
    <xf numFmtId="0" fontId="18" fillId="13" borderId="1" xfId="0" applyFont="1" applyFill="1" applyBorder="1" applyAlignment="1">
      <alignment horizontal="center" vertical="center"/>
    </xf>
    <xf numFmtId="0" fontId="18" fillId="13" borderId="2" xfId="0" applyFont="1" applyFill="1" applyBorder="1" applyAlignment="1">
      <alignment horizontal="center" vertical="center"/>
    </xf>
    <xf numFmtId="0" fontId="18" fillId="13" borderId="4" xfId="0" applyFont="1" applyFill="1" applyBorder="1" applyAlignment="1">
      <alignment horizontal="center" vertical="center"/>
    </xf>
    <xf numFmtId="0" fontId="18" fillId="13" borderId="6" xfId="0" applyFont="1" applyFill="1" applyBorder="1" applyAlignment="1">
      <alignment horizontal="center" vertical="center"/>
    </xf>
    <xf numFmtId="0" fontId="18" fillId="13" borderId="12" xfId="0" applyFont="1" applyFill="1" applyBorder="1" applyAlignment="1">
      <alignment horizontal="center" vertical="center"/>
    </xf>
    <xf numFmtId="0" fontId="18" fillId="13" borderId="13" xfId="0" applyFont="1" applyFill="1" applyBorder="1" applyAlignment="1">
      <alignment horizontal="center" vertical="center"/>
    </xf>
    <xf numFmtId="0" fontId="18" fillId="14" borderId="1" xfId="0" applyFont="1" applyFill="1" applyBorder="1" applyAlignment="1">
      <alignment horizontal="center" vertical="center"/>
    </xf>
    <xf numFmtId="0" fontId="18" fillId="14" borderId="2" xfId="0" applyFont="1" applyFill="1" applyBorder="1" applyAlignment="1">
      <alignment horizontal="center" vertical="center"/>
    </xf>
    <xf numFmtId="0" fontId="18" fillId="14" borderId="4" xfId="0" applyFont="1" applyFill="1" applyBorder="1" applyAlignment="1">
      <alignment horizontal="center" vertical="center"/>
    </xf>
    <xf numFmtId="0" fontId="18" fillId="14" borderId="6" xfId="0" applyFont="1" applyFill="1" applyBorder="1" applyAlignment="1">
      <alignment horizontal="center" vertical="center"/>
    </xf>
    <xf numFmtId="0" fontId="18" fillId="14" borderId="12" xfId="0" applyFont="1" applyFill="1" applyBorder="1" applyAlignment="1">
      <alignment horizontal="center" vertical="center"/>
    </xf>
    <xf numFmtId="0" fontId="18" fillId="14" borderId="13" xfId="0" applyFont="1" applyFill="1" applyBorder="1" applyAlignment="1">
      <alignment horizontal="center" vertical="center"/>
    </xf>
    <xf numFmtId="3" fontId="23" fillId="0" borderId="0" xfId="3" applyNumberFormat="1" applyFont="1" applyAlignment="1">
      <alignment horizontal="right" vertical="top"/>
    </xf>
    <xf numFmtId="0" fontId="18" fillId="0" borderId="18" xfId="0" applyFont="1" applyFill="1" applyBorder="1" applyAlignment="1">
      <alignment horizontal="center" vertical="center"/>
    </xf>
    <xf numFmtId="0" fontId="25" fillId="15" borderId="1" xfId="0" applyFont="1" applyFill="1" applyBorder="1" applyAlignment="1">
      <alignment horizontal="center" vertical="center"/>
    </xf>
    <xf numFmtId="0" fontId="25" fillId="15" borderId="2" xfId="0" applyFont="1" applyFill="1" applyBorder="1" applyAlignment="1">
      <alignment horizontal="center" vertical="center"/>
    </xf>
    <xf numFmtId="0" fontId="25" fillId="15" borderId="4" xfId="0" applyFont="1" applyFill="1" applyBorder="1" applyAlignment="1">
      <alignment horizontal="center" vertical="center"/>
    </xf>
    <xf numFmtId="0" fontId="25" fillId="15" borderId="6" xfId="0" applyFont="1" applyFill="1" applyBorder="1" applyAlignment="1">
      <alignment horizontal="center" vertical="center"/>
    </xf>
    <xf numFmtId="0" fontId="25" fillId="15" borderId="12" xfId="0" applyFont="1" applyFill="1" applyBorder="1" applyAlignment="1">
      <alignment horizontal="center" vertical="center"/>
    </xf>
    <xf numFmtId="0" fontId="25" fillId="15" borderId="13" xfId="0" applyFont="1" applyFill="1" applyBorder="1" applyAlignment="1">
      <alignment horizontal="center" vertical="center"/>
    </xf>
    <xf numFmtId="0" fontId="25" fillId="13" borderId="1" xfId="0" applyFont="1" applyFill="1" applyBorder="1" applyAlignment="1">
      <alignment horizontal="center" vertical="center"/>
    </xf>
    <xf numFmtId="0" fontId="25" fillId="13" borderId="2" xfId="0" applyFont="1" applyFill="1" applyBorder="1" applyAlignment="1">
      <alignment horizontal="center" vertical="center"/>
    </xf>
    <xf numFmtId="0" fontId="25" fillId="13" borderId="4" xfId="0" applyFont="1" applyFill="1" applyBorder="1" applyAlignment="1">
      <alignment horizontal="center" vertical="center"/>
    </xf>
    <xf numFmtId="0" fontId="25" fillId="13" borderId="6" xfId="0" applyFont="1" applyFill="1" applyBorder="1" applyAlignment="1">
      <alignment horizontal="center" vertical="center"/>
    </xf>
    <xf numFmtId="0" fontId="25" fillId="13" borderId="12" xfId="0" applyFont="1" applyFill="1" applyBorder="1" applyAlignment="1">
      <alignment horizontal="center" vertical="center"/>
    </xf>
    <xf numFmtId="0" fontId="25" fillId="13" borderId="13" xfId="0" applyFont="1" applyFill="1" applyBorder="1" applyAlignment="1">
      <alignment horizontal="center" vertical="center"/>
    </xf>
    <xf numFmtId="0" fontId="26" fillId="11" borderId="1" xfId="0" applyFont="1" applyFill="1" applyBorder="1" applyAlignment="1">
      <alignment horizontal="center" vertical="center"/>
    </xf>
    <xf numFmtId="0" fontId="26" fillId="11" borderId="2" xfId="0" applyFont="1" applyFill="1" applyBorder="1" applyAlignment="1">
      <alignment horizontal="center" vertical="center"/>
    </xf>
    <xf numFmtId="0" fontId="26" fillId="11" borderId="4" xfId="0" applyFont="1" applyFill="1" applyBorder="1" applyAlignment="1">
      <alignment horizontal="center" vertical="center"/>
    </xf>
    <xf numFmtId="0" fontId="26" fillId="11" borderId="6" xfId="0" applyFont="1" applyFill="1" applyBorder="1" applyAlignment="1">
      <alignment horizontal="center" vertical="center"/>
    </xf>
    <xf numFmtId="0" fontId="26" fillId="11" borderId="12" xfId="0" applyFont="1" applyFill="1" applyBorder="1" applyAlignment="1">
      <alignment horizontal="center" vertical="center"/>
    </xf>
    <xf numFmtId="0" fontId="26" fillId="11" borderId="13" xfId="0" applyFont="1" applyFill="1" applyBorder="1" applyAlignment="1">
      <alignment horizontal="center" vertical="center"/>
    </xf>
    <xf numFmtId="0" fontId="25" fillId="14" borderId="1" xfId="0" applyFont="1" applyFill="1" applyBorder="1" applyAlignment="1">
      <alignment horizontal="center" vertical="center"/>
    </xf>
    <xf numFmtId="0" fontId="25" fillId="14" borderId="2" xfId="0" applyFont="1" applyFill="1" applyBorder="1" applyAlignment="1">
      <alignment horizontal="center" vertical="center"/>
    </xf>
    <xf numFmtId="0" fontId="25" fillId="14" borderId="4" xfId="0" applyFont="1" applyFill="1" applyBorder="1" applyAlignment="1">
      <alignment horizontal="center" vertical="center"/>
    </xf>
    <xf numFmtId="0" fontId="25" fillId="14" borderId="6" xfId="0" applyFont="1" applyFill="1" applyBorder="1" applyAlignment="1">
      <alignment horizontal="center" vertical="center"/>
    </xf>
    <xf numFmtId="0" fontId="25" fillId="14" borderId="12" xfId="0" applyFont="1" applyFill="1" applyBorder="1" applyAlignment="1">
      <alignment horizontal="center" vertical="center"/>
    </xf>
    <xf numFmtId="0" fontId="25" fillId="14" borderId="13" xfId="0" applyFont="1" applyFill="1" applyBorder="1" applyAlignment="1">
      <alignment horizontal="center" vertical="center"/>
    </xf>
  </cellXfs>
  <cellStyles count="5">
    <cellStyle name="Currency" xfId="4" builtinId="4"/>
    <cellStyle name="Normal" xfId="0" builtinId="0"/>
    <cellStyle name="Normal 2" xfId="2"/>
    <cellStyle name="Normal 3" xfId="3"/>
    <cellStyle name="Normal_Hoja1" xfId="1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AE234"/>
  <sheetViews>
    <sheetView topLeftCell="A7" zoomScaleNormal="100" workbookViewId="0">
      <selection activeCell="C29" sqref="C29:F29"/>
    </sheetView>
  </sheetViews>
  <sheetFormatPr defaultColWidth="11.42578125" defaultRowHeight="15" x14ac:dyDescent="0.25"/>
  <cols>
    <col min="4" max="4" width="21.140625" bestFit="1" customWidth="1"/>
    <col min="5" max="5" width="27.28515625" bestFit="1" customWidth="1"/>
    <col min="6" max="6" width="9.5703125" bestFit="1" customWidth="1"/>
    <col min="7" max="8" width="9.5703125" customWidth="1"/>
    <col min="10" max="10" width="13.7109375" hidden="1" customWidth="1"/>
  </cols>
  <sheetData>
    <row r="1" spans="3:16" x14ac:dyDescent="0.25">
      <c r="C1" s="237" t="s">
        <v>174</v>
      </c>
      <c r="D1" s="238"/>
      <c r="E1" s="238"/>
      <c r="F1" s="238"/>
      <c r="G1" s="238"/>
      <c r="H1" s="238"/>
      <c r="I1" s="239"/>
    </row>
    <row r="2" spans="3:16" ht="15.75" thickBot="1" x14ac:dyDescent="0.3">
      <c r="C2" s="240"/>
      <c r="D2" s="241"/>
      <c r="E2" s="241"/>
      <c r="F2" s="241"/>
      <c r="G2" s="241"/>
      <c r="H2" s="241"/>
      <c r="I2" s="242"/>
    </row>
    <row r="3" spans="3:16" ht="21.75" thickBot="1" x14ac:dyDescent="0.3">
      <c r="C3" s="229" t="s">
        <v>175</v>
      </c>
      <c r="D3" s="230"/>
      <c r="E3" s="230"/>
      <c r="F3" s="230"/>
      <c r="G3" s="154"/>
      <c r="H3" s="154"/>
      <c r="I3" s="155" t="s">
        <v>176</v>
      </c>
      <c r="J3" s="156">
        <v>6.9444444444444447E-4</v>
      </c>
    </row>
    <row r="4" spans="3:16" x14ac:dyDescent="0.25">
      <c r="C4" t="s">
        <v>177</v>
      </c>
      <c r="D4" t="s">
        <v>178</v>
      </c>
      <c r="E4" t="s">
        <v>179</v>
      </c>
      <c r="F4" t="s">
        <v>180</v>
      </c>
    </row>
    <row r="5" spans="3:16" x14ac:dyDescent="0.25">
      <c r="C5" s="157">
        <v>1</v>
      </c>
      <c r="D5" s="158" t="s">
        <v>122</v>
      </c>
      <c r="E5" s="158" t="s">
        <v>123</v>
      </c>
      <c r="F5" s="159" t="s">
        <v>67</v>
      </c>
      <c r="G5" s="159" t="s">
        <v>70</v>
      </c>
      <c r="H5" s="159"/>
      <c r="I5" s="139">
        <v>0.35416666666666669</v>
      </c>
      <c r="P5" s="158"/>
    </row>
    <row r="6" spans="3:16" x14ac:dyDescent="0.25">
      <c r="C6" s="157">
        <v>2</v>
      </c>
      <c r="D6" s="158" t="s">
        <v>86</v>
      </c>
      <c r="E6" s="158" t="s">
        <v>87</v>
      </c>
      <c r="F6" s="159" t="s">
        <v>68</v>
      </c>
      <c r="G6" s="159" t="s">
        <v>70</v>
      </c>
      <c r="H6" s="159"/>
      <c r="I6" s="139">
        <v>0.35416666666666669</v>
      </c>
      <c r="P6" s="158"/>
    </row>
    <row r="7" spans="3:16" x14ac:dyDescent="0.25">
      <c r="C7" s="157">
        <v>3</v>
      </c>
      <c r="D7" s="158" t="s">
        <v>181</v>
      </c>
      <c r="E7" s="158" t="s">
        <v>91</v>
      </c>
      <c r="F7" s="159" t="s">
        <v>67</v>
      </c>
      <c r="G7" s="159" t="s">
        <v>70</v>
      </c>
      <c r="H7" s="159"/>
      <c r="I7" s="139">
        <v>0.35486111111111113</v>
      </c>
      <c r="P7" s="158"/>
    </row>
    <row r="8" spans="3:16" ht="14.45" customHeight="1" x14ac:dyDescent="0.25">
      <c r="C8" s="157">
        <v>9</v>
      </c>
      <c r="D8" s="158" t="s">
        <v>182</v>
      </c>
      <c r="E8" s="158" t="s">
        <v>85</v>
      </c>
      <c r="F8" s="159" t="s">
        <v>68</v>
      </c>
      <c r="G8" s="159" t="s">
        <v>70</v>
      </c>
      <c r="H8" s="159"/>
      <c r="I8" s="139">
        <v>0.35486111111111113</v>
      </c>
      <c r="M8" s="159"/>
      <c r="N8" s="158"/>
      <c r="O8" s="158"/>
      <c r="P8" s="158"/>
    </row>
    <row r="9" spans="3:16" ht="14.45" customHeight="1" x14ac:dyDescent="0.25">
      <c r="C9" s="157">
        <v>73</v>
      </c>
      <c r="D9" s="158" t="s">
        <v>183</v>
      </c>
      <c r="E9" s="158" t="s">
        <v>83</v>
      </c>
      <c r="F9" s="159" t="s">
        <v>49</v>
      </c>
      <c r="G9" s="159" t="s">
        <v>70</v>
      </c>
      <c r="H9" s="159"/>
      <c r="I9" s="139">
        <v>0.35486111111111113</v>
      </c>
      <c r="M9" s="159"/>
      <c r="N9" s="158"/>
      <c r="O9" s="158"/>
      <c r="P9" s="158"/>
    </row>
    <row r="10" spans="3:16" ht="14.45" customHeight="1" x14ac:dyDescent="0.25">
      <c r="C10" s="157">
        <v>72</v>
      </c>
      <c r="D10" s="158" t="s">
        <v>97</v>
      </c>
      <c r="E10" s="158" t="s">
        <v>62</v>
      </c>
      <c r="F10" s="159" t="s">
        <v>68</v>
      </c>
      <c r="G10" s="159" t="s">
        <v>70</v>
      </c>
      <c r="H10" s="159"/>
      <c r="I10" s="139">
        <v>0.35555555555555557</v>
      </c>
      <c r="M10" s="159"/>
      <c r="N10" s="158"/>
      <c r="O10" s="158"/>
      <c r="P10" s="158"/>
    </row>
    <row r="11" spans="3:16" ht="14.45" customHeight="1" x14ac:dyDescent="0.25">
      <c r="C11" s="157">
        <v>26</v>
      </c>
      <c r="D11" s="158" t="s">
        <v>126</v>
      </c>
      <c r="E11" s="158" t="s">
        <v>127</v>
      </c>
      <c r="F11" s="159" t="s">
        <v>49</v>
      </c>
      <c r="G11" s="159" t="s">
        <v>70</v>
      </c>
      <c r="H11" s="159"/>
      <c r="I11" s="139">
        <v>0.35555555555555557</v>
      </c>
      <c r="M11" s="159"/>
      <c r="N11" s="158"/>
      <c r="O11" s="158"/>
      <c r="P11" s="158"/>
    </row>
    <row r="12" spans="3:16" x14ac:dyDescent="0.25">
      <c r="C12" s="157">
        <v>22</v>
      </c>
      <c r="D12" s="158" t="s">
        <v>184</v>
      </c>
      <c r="E12" s="158" t="s">
        <v>185</v>
      </c>
      <c r="F12" s="159" t="s">
        <v>67</v>
      </c>
      <c r="G12" s="159" t="s">
        <v>70</v>
      </c>
      <c r="H12" s="159"/>
      <c r="I12" s="139">
        <v>0.35625000000000001</v>
      </c>
      <c r="M12" s="159"/>
      <c r="N12" s="158"/>
      <c r="O12" s="158"/>
      <c r="P12" s="158"/>
    </row>
    <row r="13" spans="3:16" x14ac:dyDescent="0.25">
      <c r="C13" s="157">
        <v>18</v>
      </c>
      <c r="D13" s="158" t="s">
        <v>186</v>
      </c>
      <c r="E13" s="158" t="s">
        <v>187</v>
      </c>
      <c r="F13" s="159" t="s">
        <v>67</v>
      </c>
      <c r="G13" s="159" t="s">
        <v>70</v>
      </c>
      <c r="H13" s="159"/>
      <c r="I13" s="139">
        <v>0.35625000000000001</v>
      </c>
      <c r="M13" s="159"/>
      <c r="N13" s="158"/>
      <c r="O13" s="158"/>
      <c r="P13" s="158"/>
    </row>
    <row r="14" spans="3:16" ht="14.45" customHeight="1" x14ac:dyDescent="0.25">
      <c r="C14" s="157">
        <v>24</v>
      </c>
      <c r="D14" s="158" t="s">
        <v>131</v>
      </c>
      <c r="E14" s="158" t="s">
        <v>132</v>
      </c>
      <c r="F14" s="159" t="s">
        <v>49</v>
      </c>
      <c r="G14" s="159" t="s">
        <v>70</v>
      </c>
      <c r="H14" s="159"/>
      <c r="I14" s="139">
        <v>0.35694444444444445</v>
      </c>
      <c r="M14" s="159"/>
      <c r="N14" s="158"/>
      <c r="O14" s="158"/>
      <c r="P14" s="158"/>
    </row>
    <row r="15" spans="3:16" ht="14.45" customHeight="1" x14ac:dyDescent="0.25">
      <c r="C15" s="157">
        <v>46</v>
      </c>
      <c r="D15" s="158" t="s">
        <v>81</v>
      </c>
      <c r="E15" s="158" t="s">
        <v>188</v>
      </c>
      <c r="F15" s="159" t="s">
        <v>67</v>
      </c>
      <c r="G15" s="159" t="s">
        <v>70</v>
      </c>
      <c r="H15" s="159"/>
      <c r="I15" s="139">
        <v>0.35694444444444445</v>
      </c>
      <c r="M15" s="159"/>
      <c r="N15" s="158"/>
      <c r="O15" s="158"/>
      <c r="P15" s="158"/>
    </row>
    <row r="16" spans="3:16" ht="14.45" customHeight="1" x14ac:dyDescent="0.25">
      <c r="C16" s="157">
        <v>13</v>
      </c>
      <c r="D16" s="158" t="s">
        <v>109</v>
      </c>
      <c r="E16" s="158" t="s">
        <v>125</v>
      </c>
      <c r="F16" s="159" t="s">
        <v>67</v>
      </c>
      <c r="G16" s="159" t="s">
        <v>70</v>
      </c>
      <c r="H16" s="159"/>
      <c r="I16" s="139">
        <v>0.3576388888888889</v>
      </c>
      <c r="M16" s="159"/>
      <c r="N16" s="158"/>
      <c r="O16" s="158"/>
      <c r="P16" s="158"/>
    </row>
    <row r="17" spans="3:31" ht="14.45" customHeight="1" x14ac:dyDescent="0.25">
      <c r="C17" s="157"/>
      <c r="D17" s="158"/>
      <c r="E17" s="158"/>
      <c r="F17" s="159"/>
      <c r="G17" s="159" t="s">
        <v>70</v>
      </c>
      <c r="H17" s="159"/>
      <c r="I17" s="139">
        <v>0.3576388888888889</v>
      </c>
      <c r="M17" s="159"/>
      <c r="N17" s="158"/>
      <c r="O17" s="158"/>
      <c r="P17" s="158"/>
    </row>
    <row r="18" spans="3:31" ht="14.45" customHeight="1" x14ac:dyDescent="0.25">
      <c r="C18" s="157">
        <v>33</v>
      </c>
      <c r="D18" s="158" t="s">
        <v>89</v>
      </c>
      <c r="E18" s="158" t="s">
        <v>90</v>
      </c>
      <c r="F18" s="159" t="s">
        <v>49</v>
      </c>
      <c r="G18" s="159" t="s">
        <v>70</v>
      </c>
      <c r="H18" s="159"/>
      <c r="I18" s="139">
        <v>0.35833333333333334</v>
      </c>
      <c r="M18" s="159"/>
      <c r="N18" s="158"/>
      <c r="O18" s="158"/>
      <c r="P18" s="158"/>
    </row>
    <row r="19" spans="3:31" x14ac:dyDescent="0.25">
      <c r="C19" s="157">
        <v>21</v>
      </c>
      <c r="D19" s="158" t="s">
        <v>104</v>
      </c>
      <c r="E19" s="158" t="s">
        <v>189</v>
      </c>
      <c r="F19" s="159" t="s">
        <v>67</v>
      </c>
      <c r="G19" s="159" t="s">
        <v>70</v>
      </c>
      <c r="H19" s="159"/>
      <c r="I19" s="139">
        <v>0.35833333333333334</v>
      </c>
      <c r="M19" s="159"/>
      <c r="N19" s="158"/>
      <c r="O19" s="158"/>
      <c r="P19" s="158"/>
    </row>
    <row r="20" spans="3:31" x14ac:dyDescent="0.25">
      <c r="C20" s="157">
        <v>77</v>
      </c>
      <c r="D20" s="158" t="s">
        <v>93</v>
      </c>
      <c r="E20" s="158" t="s">
        <v>94</v>
      </c>
      <c r="F20" s="159" t="s">
        <v>67</v>
      </c>
      <c r="G20" s="159" t="s">
        <v>70</v>
      </c>
      <c r="H20" s="159"/>
      <c r="I20" s="139">
        <v>0.35902777777777778</v>
      </c>
      <c r="M20" s="159"/>
      <c r="N20" s="158"/>
      <c r="O20" s="158"/>
      <c r="P20" s="158"/>
    </row>
    <row r="21" spans="3:31" ht="14.45" customHeight="1" x14ac:dyDescent="0.25">
      <c r="C21" s="163">
        <v>31</v>
      </c>
      <c r="D21" s="165" t="s">
        <v>330</v>
      </c>
      <c r="E21" s="165" t="s">
        <v>372</v>
      </c>
      <c r="F21" s="166" t="s">
        <v>68</v>
      </c>
      <c r="G21" s="159" t="s">
        <v>70</v>
      </c>
      <c r="I21" s="139">
        <v>0.35902777777777778</v>
      </c>
      <c r="M21" s="159"/>
      <c r="N21" s="158"/>
      <c r="O21" s="158"/>
      <c r="P21" s="158"/>
    </row>
    <row r="22" spans="3:31" x14ac:dyDescent="0.25">
      <c r="I22" s="139">
        <v>0.35972222222222222</v>
      </c>
      <c r="M22" s="159"/>
      <c r="N22" s="158"/>
      <c r="O22" s="158"/>
      <c r="P22" s="158"/>
    </row>
    <row r="23" spans="3:31" x14ac:dyDescent="0.25">
      <c r="C23" s="157"/>
      <c r="D23" s="158"/>
      <c r="E23" s="158"/>
      <c r="F23" s="159"/>
      <c r="G23" s="159"/>
      <c r="H23" s="159"/>
      <c r="I23" s="139">
        <v>0.35972222222222222</v>
      </c>
      <c r="M23" s="159"/>
      <c r="N23" s="158"/>
      <c r="O23" s="158"/>
      <c r="P23" s="158"/>
    </row>
    <row r="24" spans="3:31" x14ac:dyDescent="0.25">
      <c r="C24" s="157"/>
      <c r="D24" s="158"/>
      <c r="E24" s="158"/>
      <c r="F24" s="159"/>
      <c r="G24" s="159"/>
      <c r="H24" s="159"/>
      <c r="I24" s="139">
        <v>0.36041666666666666</v>
      </c>
      <c r="M24" s="159"/>
      <c r="N24" s="158"/>
      <c r="O24" s="158"/>
      <c r="P24" s="158"/>
    </row>
    <row r="25" spans="3:31" x14ac:dyDescent="0.25">
      <c r="C25" s="157"/>
      <c r="D25" s="158"/>
      <c r="E25" s="158"/>
      <c r="F25" s="159"/>
      <c r="G25" s="159"/>
      <c r="H25" s="159"/>
      <c r="I25" s="139">
        <v>0.36041666666666666</v>
      </c>
      <c r="M25" s="159"/>
      <c r="N25" s="158"/>
      <c r="O25" s="158"/>
      <c r="P25" s="158"/>
    </row>
    <row r="26" spans="3:31" x14ac:dyDescent="0.25">
      <c r="C26" s="157"/>
      <c r="D26" s="158"/>
      <c r="E26" s="158"/>
      <c r="F26" s="159"/>
      <c r="G26" s="159"/>
      <c r="H26" s="159"/>
      <c r="I26" s="139">
        <v>0.3611111111111111</v>
      </c>
      <c r="M26" s="159"/>
      <c r="N26" s="158"/>
      <c r="O26" s="158"/>
      <c r="P26" s="158"/>
    </row>
    <row r="27" spans="3:31" x14ac:dyDescent="0.25">
      <c r="I27" s="139">
        <v>0.3611111111111111</v>
      </c>
    </row>
    <row r="28" spans="3:31" ht="15.75" thickBot="1" x14ac:dyDescent="0.3">
      <c r="I28" s="139"/>
    </row>
    <row r="29" spans="3:31" ht="21.75" thickBot="1" x14ac:dyDescent="0.3">
      <c r="C29" s="229" t="s">
        <v>190</v>
      </c>
      <c r="D29" s="230"/>
      <c r="E29" s="230"/>
      <c r="F29" s="230"/>
      <c r="G29" s="154"/>
      <c r="H29" s="154"/>
      <c r="I29" s="155" t="s">
        <v>176</v>
      </c>
      <c r="J29" s="156">
        <v>6.9444444444444447E-4</v>
      </c>
    </row>
    <row r="30" spans="3:31" x14ac:dyDescent="0.25">
      <c r="C30" s="157">
        <v>4</v>
      </c>
      <c r="D30" s="158" t="s">
        <v>54</v>
      </c>
      <c r="E30" s="158" t="s">
        <v>124</v>
      </c>
      <c r="F30" s="159" t="s">
        <v>67</v>
      </c>
      <c r="G30" s="159" t="s">
        <v>116</v>
      </c>
      <c r="H30" s="159"/>
      <c r="I30" s="139">
        <v>0.36180555555555555</v>
      </c>
      <c r="M30" s="160"/>
      <c r="O30" s="157"/>
      <c r="P30" s="160"/>
      <c r="R30" s="158"/>
      <c r="S30" s="158"/>
      <c r="T30" s="158"/>
      <c r="U30" s="160"/>
      <c r="W30" s="158"/>
      <c r="X30" s="158"/>
      <c r="Y30" s="158"/>
      <c r="Z30" s="158"/>
      <c r="AB30" s="159"/>
      <c r="AC30" s="160"/>
      <c r="AD30" s="249"/>
      <c r="AE30" s="249"/>
    </row>
    <row r="31" spans="3:31" x14ac:dyDescent="0.25">
      <c r="C31" s="157">
        <v>7</v>
      </c>
      <c r="D31" s="158" t="s">
        <v>81</v>
      </c>
      <c r="E31" s="158" t="s">
        <v>82</v>
      </c>
      <c r="F31" s="159" t="s">
        <v>49</v>
      </c>
      <c r="G31" s="159" t="s">
        <v>116</v>
      </c>
      <c r="H31" s="159"/>
      <c r="I31" s="139">
        <v>0.36180555555555555</v>
      </c>
      <c r="M31" s="160"/>
      <c r="O31" s="157"/>
      <c r="P31" s="160"/>
      <c r="R31" s="158"/>
      <c r="S31" s="158"/>
      <c r="T31" s="158"/>
      <c r="U31" s="160"/>
      <c r="W31" s="158"/>
      <c r="X31" s="158"/>
      <c r="Y31" s="158"/>
      <c r="Z31" s="158"/>
      <c r="AB31" s="159"/>
      <c r="AC31" s="160"/>
      <c r="AD31" s="249"/>
      <c r="AE31" s="249"/>
    </row>
    <row r="32" spans="3:31" x14ac:dyDescent="0.25">
      <c r="C32" s="157">
        <v>10</v>
      </c>
      <c r="D32" s="158" t="s">
        <v>54</v>
      </c>
      <c r="E32" s="158" t="s">
        <v>130</v>
      </c>
      <c r="F32" s="159" t="s">
        <v>67</v>
      </c>
      <c r="G32" s="159" t="s">
        <v>116</v>
      </c>
      <c r="H32" s="159"/>
      <c r="I32" s="139">
        <v>0.36249999999999999</v>
      </c>
      <c r="M32" s="160"/>
      <c r="O32" s="157"/>
      <c r="P32" s="160"/>
      <c r="R32" s="158"/>
      <c r="S32" s="158"/>
      <c r="T32" s="158"/>
      <c r="U32" s="160"/>
      <c r="W32" s="158"/>
      <c r="X32" s="158"/>
      <c r="Y32" s="158"/>
      <c r="Z32" s="158"/>
      <c r="AB32" s="159"/>
      <c r="AC32" s="160"/>
      <c r="AD32" s="249"/>
      <c r="AE32" s="249"/>
    </row>
    <row r="33" spans="3:31" ht="14.45" customHeight="1" x14ac:dyDescent="0.25">
      <c r="C33" s="157">
        <v>16</v>
      </c>
      <c r="D33" s="158" t="s">
        <v>140</v>
      </c>
      <c r="E33" s="158" t="s">
        <v>141</v>
      </c>
      <c r="F33" s="159" t="s">
        <v>67</v>
      </c>
      <c r="G33" s="159" t="s">
        <v>116</v>
      </c>
      <c r="H33" s="159"/>
      <c r="I33" s="139">
        <v>0.36249999999999999</v>
      </c>
      <c r="M33" s="160"/>
      <c r="O33" s="157"/>
      <c r="P33" s="160"/>
      <c r="R33" s="158"/>
      <c r="S33" s="158"/>
      <c r="T33" s="158"/>
      <c r="U33" s="160"/>
      <c r="W33" s="158"/>
      <c r="X33" s="158"/>
      <c r="Y33" s="158"/>
      <c r="Z33" s="158"/>
      <c r="AB33" s="159"/>
      <c r="AC33" s="160"/>
      <c r="AD33" s="249"/>
      <c r="AE33" s="249"/>
    </row>
    <row r="34" spans="3:31" x14ac:dyDescent="0.25">
      <c r="C34" s="157">
        <v>48</v>
      </c>
      <c r="D34" s="158" t="s">
        <v>191</v>
      </c>
      <c r="E34" s="158" t="s">
        <v>192</v>
      </c>
      <c r="F34" s="159" t="s">
        <v>67</v>
      </c>
      <c r="G34" s="159" t="s">
        <v>116</v>
      </c>
      <c r="H34" s="159"/>
      <c r="I34" s="139">
        <v>0.36319444444444443</v>
      </c>
      <c r="M34" s="160"/>
      <c r="O34" s="157"/>
      <c r="P34" s="160"/>
      <c r="R34" s="158"/>
      <c r="S34" s="158"/>
      <c r="T34" s="158"/>
      <c r="U34" s="160"/>
      <c r="W34" s="158"/>
      <c r="X34" s="158"/>
      <c r="Y34" s="158"/>
      <c r="Z34" s="158"/>
      <c r="AB34" s="159"/>
      <c r="AC34" s="160"/>
      <c r="AD34" s="249"/>
      <c r="AE34" s="249"/>
    </row>
    <row r="35" spans="3:31" ht="14.45" customHeight="1" x14ac:dyDescent="0.25">
      <c r="C35" s="157">
        <v>19</v>
      </c>
      <c r="D35" s="158" t="s">
        <v>193</v>
      </c>
      <c r="E35" s="158" t="s">
        <v>194</v>
      </c>
      <c r="F35" s="159" t="s">
        <v>67</v>
      </c>
      <c r="G35" s="159" t="s">
        <v>116</v>
      </c>
      <c r="H35" s="159"/>
      <c r="I35" s="139">
        <v>0.36319444444444443</v>
      </c>
      <c r="M35" s="160"/>
      <c r="O35" s="157"/>
      <c r="P35" s="160"/>
      <c r="R35" s="158"/>
      <c r="S35" s="158"/>
      <c r="T35" s="158"/>
      <c r="U35" s="160"/>
      <c r="W35" s="158"/>
      <c r="X35" s="158"/>
      <c r="Y35" s="158"/>
      <c r="Z35" s="158"/>
      <c r="AB35" s="159"/>
      <c r="AC35" s="160"/>
      <c r="AD35" s="249"/>
      <c r="AE35" s="249"/>
    </row>
    <row r="36" spans="3:31" x14ac:dyDescent="0.25">
      <c r="C36" s="157">
        <v>20</v>
      </c>
      <c r="D36" s="158" t="s">
        <v>195</v>
      </c>
      <c r="E36" s="158" t="s">
        <v>196</v>
      </c>
      <c r="F36" s="159" t="s">
        <v>67</v>
      </c>
      <c r="G36" s="159" t="s">
        <v>116</v>
      </c>
      <c r="H36" s="159"/>
      <c r="I36" s="139">
        <v>0.36388888888888887</v>
      </c>
      <c r="M36" s="160"/>
      <c r="O36" s="157"/>
      <c r="P36" s="160"/>
      <c r="R36" s="158"/>
      <c r="S36" s="158"/>
      <c r="T36" s="158"/>
      <c r="U36" s="160"/>
      <c r="W36" s="158"/>
      <c r="X36" s="158"/>
      <c r="Y36" s="158"/>
      <c r="Z36" s="158"/>
      <c r="AB36" s="159"/>
      <c r="AC36" s="160"/>
      <c r="AD36" s="249"/>
      <c r="AE36" s="249"/>
    </row>
    <row r="37" spans="3:31" x14ac:dyDescent="0.25">
      <c r="C37" s="157">
        <v>27</v>
      </c>
      <c r="D37" s="158" t="s">
        <v>92</v>
      </c>
      <c r="E37" s="158" t="s">
        <v>128</v>
      </c>
      <c r="F37" s="159" t="s">
        <v>67</v>
      </c>
      <c r="G37" s="159" t="s">
        <v>116</v>
      </c>
      <c r="H37" s="159"/>
      <c r="I37" s="139">
        <v>0.36388888888888887</v>
      </c>
      <c r="M37" s="160"/>
      <c r="O37" s="157"/>
      <c r="P37" s="160"/>
      <c r="R37" s="158"/>
      <c r="S37" s="158"/>
      <c r="T37" s="158"/>
      <c r="U37" s="160"/>
      <c r="W37" s="158"/>
      <c r="X37" s="158"/>
      <c r="Y37" s="158"/>
      <c r="Z37" s="158"/>
      <c r="AB37" s="159"/>
      <c r="AC37" s="160"/>
      <c r="AD37" s="249"/>
      <c r="AE37" s="249"/>
    </row>
    <row r="38" spans="3:31" x14ac:dyDescent="0.25">
      <c r="C38" s="157">
        <v>17</v>
      </c>
      <c r="D38" s="158" t="s">
        <v>197</v>
      </c>
      <c r="E38" s="158" t="s">
        <v>198</v>
      </c>
      <c r="F38" s="159" t="s">
        <v>49</v>
      </c>
      <c r="G38" s="159" t="s">
        <v>116</v>
      </c>
      <c r="H38" s="159"/>
      <c r="I38" s="139">
        <v>0.36458333333333331</v>
      </c>
      <c r="M38" s="160"/>
      <c r="O38" s="157"/>
      <c r="P38" s="160"/>
      <c r="R38" s="158"/>
      <c r="S38" s="158"/>
      <c r="T38" s="158"/>
      <c r="U38" s="160"/>
      <c r="W38" s="158"/>
      <c r="X38" s="158"/>
      <c r="Y38" s="158"/>
      <c r="Z38" s="158"/>
      <c r="AB38" s="159"/>
      <c r="AC38" s="160"/>
      <c r="AD38" s="249"/>
      <c r="AE38" s="249"/>
    </row>
    <row r="39" spans="3:31" x14ac:dyDescent="0.25">
      <c r="C39" s="157">
        <v>25</v>
      </c>
      <c r="D39" s="158" t="s">
        <v>199</v>
      </c>
      <c r="E39" s="158" t="s">
        <v>200</v>
      </c>
      <c r="F39" s="159" t="s">
        <v>67</v>
      </c>
      <c r="G39" s="159" t="s">
        <v>116</v>
      </c>
      <c r="H39" s="159"/>
      <c r="I39" s="139">
        <v>0.36458333333333331</v>
      </c>
    </row>
    <row r="40" spans="3:31" x14ac:dyDescent="0.25">
      <c r="C40" s="157">
        <v>69</v>
      </c>
      <c r="D40" s="158" t="s">
        <v>201</v>
      </c>
      <c r="E40" s="158" t="s">
        <v>202</v>
      </c>
      <c r="F40" s="159" t="s">
        <v>67</v>
      </c>
      <c r="G40" s="159" t="s">
        <v>116</v>
      </c>
      <c r="H40" s="159"/>
      <c r="I40" s="139">
        <v>0.36527777777777776</v>
      </c>
    </row>
    <row r="41" spans="3:31" x14ac:dyDescent="0.25">
      <c r="C41" s="157">
        <v>11</v>
      </c>
      <c r="D41" s="158" t="s">
        <v>203</v>
      </c>
      <c r="E41" s="158" t="s">
        <v>194</v>
      </c>
      <c r="F41" s="159" t="s">
        <v>67</v>
      </c>
      <c r="G41" s="159" t="s">
        <v>116</v>
      </c>
      <c r="H41" s="159"/>
      <c r="I41" s="139">
        <v>0.36527777777777776</v>
      </c>
    </row>
    <row r="42" spans="3:31" x14ac:dyDescent="0.25">
      <c r="C42" s="161">
        <v>29</v>
      </c>
      <c r="D42" s="162" t="s">
        <v>373</v>
      </c>
      <c r="E42" s="162" t="s">
        <v>374</v>
      </c>
      <c r="F42" s="162" t="s">
        <v>67</v>
      </c>
      <c r="G42" s="159" t="s">
        <v>116</v>
      </c>
      <c r="H42" s="162"/>
      <c r="I42" s="139">
        <v>0.3659722222222222</v>
      </c>
    </row>
    <row r="43" spans="3:31" ht="15.75" thickBot="1" x14ac:dyDescent="0.3">
      <c r="C43" s="161">
        <v>30</v>
      </c>
      <c r="D43" s="162" t="s">
        <v>145</v>
      </c>
      <c r="E43" s="162" t="s">
        <v>146</v>
      </c>
      <c r="F43" s="162" t="s">
        <v>67</v>
      </c>
      <c r="G43" s="159" t="s">
        <v>116</v>
      </c>
      <c r="H43" s="162"/>
      <c r="I43" s="139">
        <v>0.3659722222222222</v>
      </c>
    </row>
    <row r="44" spans="3:31" ht="21.75" thickBot="1" x14ac:dyDescent="0.3">
      <c r="C44" s="229" t="s">
        <v>204</v>
      </c>
      <c r="D44" s="230"/>
      <c r="E44" s="230"/>
      <c r="F44" s="230"/>
      <c r="G44" s="154"/>
      <c r="H44" s="154"/>
      <c r="I44" s="155" t="s">
        <v>176</v>
      </c>
      <c r="J44" s="156">
        <v>6.9444444444444447E-4</v>
      </c>
    </row>
    <row r="45" spans="3:31" x14ac:dyDescent="0.25">
      <c r="C45" s="157">
        <v>84</v>
      </c>
      <c r="D45" s="158" t="s">
        <v>205</v>
      </c>
      <c r="E45" s="158" t="s">
        <v>206</v>
      </c>
      <c r="F45" s="159" t="s">
        <v>67</v>
      </c>
      <c r="G45" s="159" t="s">
        <v>204</v>
      </c>
      <c r="H45" s="159"/>
      <c r="I45" s="139">
        <v>0.36666666666666664</v>
      </c>
      <c r="M45" s="160"/>
      <c r="O45" s="157"/>
      <c r="P45" s="160"/>
      <c r="R45" s="158"/>
      <c r="S45" s="158"/>
      <c r="T45" s="158"/>
      <c r="U45" s="160"/>
      <c r="W45" s="158"/>
      <c r="X45" s="158"/>
      <c r="Y45" s="158"/>
      <c r="Z45" s="158"/>
      <c r="AB45" s="159"/>
      <c r="AC45" s="160"/>
      <c r="AD45" s="249"/>
      <c r="AE45" s="249"/>
    </row>
    <row r="46" spans="3:31" x14ac:dyDescent="0.25">
      <c r="C46" s="157">
        <v>82</v>
      </c>
      <c r="D46" s="158" t="s">
        <v>207</v>
      </c>
      <c r="E46" s="158" t="s">
        <v>208</v>
      </c>
      <c r="F46" s="159" t="s">
        <v>67</v>
      </c>
      <c r="G46" s="159" t="s">
        <v>204</v>
      </c>
      <c r="H46" s="159"/>
      <c r="I46" s="139">
        <v>0.36666666666666664</v>
      </c>
      <c r="M46" s="160"/>
      <c r="O46" s="157"/>
      <c r="P46" s="160"/>
      <c r="R46" s="158"/>
      <c r="S46" s="158"/>
      <c r="T46" s="158"/>
      <c r="U46" s="160"/>
      <c r="W46" s="158"/>
      <c r="X46" s="158"/>
      <c r="Y46" s="158"/>
      <c r="Z46" s="158"/>
      <c r="AB46" s="159"/>
      <c r="AC46" s="160"/>
      <c r="AD46" s="249"/>
      <c r="AE46" s="249"/>
    </row>
    <row r="47" spans="3:31" x14ac:dyDescent="0.25">
      <c r="C47" s="157">
        <v>80</v>
      </c>
      <c r="D47" s="158" t="s">
        <v>209</v>
      </c>
      <c r="E47" s="158" t="s">
        <v>112</v>
      </c>
      <c r="F47" s="159" t="s">
        <v>67</v>
      </c>
      <c r="G47" s="159" t="s">
        <v>204</v>
      </c>
      <c r="H47" s="159"/>
      <c r="I47" s="139">
        <v>0.36736111111111108</v>
      </c>
      <c r="M47" s="160"/>
      <c r="O47" s="157"/>
      <c r="P47" s="160"/>
      <c r="R47" s="158"/>
      <c r="S47" s="158"/>
      <c r="T47" s="158"/>
      <c r="U47" s="160"/>
      <c r="W47" s="158"/>
      <c r="X47" s="158"/>
      <c r="Y47" s="158"/>
      <c r="Z47" s="158"/>
      <c r="AB47" s="159"/>
      <c r="AC47" s="160"/>
      <c r="AD47" s="249"/>
      <c r="AE47" s="249"/>
    </row>
    <row r="48" spans="3:31" ht="14.45" customHeight="1" x14ac:dyDescent="0.25">
      <c r="C48" s="157">
        <v>81</v>
      </c>
      <c r="D48" s="158" t="s">
        <v>95</v>
      </c>
      <c r="E48" s="158" t="s">
        <v>210</v>
      </c>
      <c r="F48" s="159" t="s">
        <v>67</v>
      </c>
      <c r="G48" s="159" t="s">
        <v>204</v>
      </c>
      <c r="H48" s="159"/>
      <c r="I48" s="139">
        <v>0.36736111111111108</v>
      </c>
      <c r="M48" s="160"/>
      <c r="O48" s="157"/>
      <c r="P48" s="160"/>
      <c r="R48" s="158"/>
      <c r="S48" s="158"/>
      <c r="T48" s="158"/>
      <c r="U48" s="160"/>
      <c r="W48" s="158"/>
      <c r="X48" s="158"/>
      <c r="Y48" s="158"/>
      <c r="Z48" s="158"/>
      <c r="AB48" s="159"/>
      <c r="AC48" s="160"/>
      <c r="AD48" s="249"/>
      <c r="AE48" s="249"/>
    </row>
    <row r="49" spans="3:31" x14ac:dyDescent="0.25">
      <c r="C49" s="157">
        <v>83</v>
      </c>
      <c r="D49" s="158" t="s">
        <v>211</v>
      </c>
      <c r="E49" s="158" t="s">
        <v>212</v>
      </c>
      <c r="F49" s="159" t="s">
        <v>67</v>
      </c>
      <c r="G49" s="159" t="s">
        <v>204</v>
      </c>
      <c r="H49" s="159"/>
      <c r="I49" s="139">
        <v>0.36805555555555552</v>
      </c>
      <c r="M49" s="160"/>
      <c r="O49" s="157"/>
      <c r="P49" s="160"/>
      <c r="R49" s="158"/>
      <c r="S49" s="158"/>
      <c r="T49" s="158"/>
      <c r="U49" s="160"/>
      <c r="W49" s="158"/>
      <c r="X49" s="158"/>
      <c r="Y49" s="158"/>
      <c r="Z49" s="158"/>
      <c r="AB49" s="159"/>
      <c r="AC49" s="160"/>
      <c r="AD49" s="249"/>
      <c r="AE49" s="249"/>
    </row>
    <row r="50" spans="3:31" x14ac:dyDescent="0.25">
      <c r="C50" s="161"/>
      <c r="D50" s="162"/>
      <c r="E50" s="162"/>
      <c r="F50" s="162"/>
      <c r="G50" s="162"/>
      <c r="H50" s="162"/>
      <c r="I50" s="139">
        <v>0.36805555555555552</v>
      </c>
    </row>
    <row r="51" spans="3:31" x14ac:dyDescent="0.25">
      <c r="C51" s="161"/>
      <c r="D51" s="162"/>
      <c r="E51" s="162"/>
      <c r="F51" s="162"/>
      <c r="G51" s="162"/>
      <c r="H51" s="162"/>
      <c r="I51" s="139">
        <v>0.36874999999999997</v>
      </c>
    </row>
    <row r="52" spans="3:31" ht="15.75" thickBot="1" x14ac:dyDescent="0.3">
      <c r="C52" s="161"/>
      <c r="D52" s="162"/>
      <c r="E52" s="162"/>
      <c r="F52" s="162"/>
      <c r="G52" s="162"/>
      <c r="H52" s="162"/>
      <c r="I52" s="139">
        <v>0.36874999999999997</v>
      </c>
    </row>
    <row r="53" spans="3:31" ht="14.45" customHeight="1" x14ac:dyDescent="0.25">
      <c r="C53" s="243" t="s">
        <v>213</v>
      </c>
      <c r="D53" s="244"/>
      <c r="E53" s="244"/>
      <c r="F53" s="244"/>
      <c r="G53" s="244"/>
      <c r="H53" s="244"/>
      <c r="I53" s="245"/>
    </row>
    <row r="54" spans="3:31" ht="15" customHeight="1" thickBot="1" x14ac:dyDescent="0.3">
      <c r="C54" s="246"/>
      <c r="D54" s="247"/>
      <c r="E54" s="247"/>
      <c r="F54" s="247"/>
      <c r="G54" s="247"/>
      <c r="H54" s="247"/>
      <c r="I54" s="248"/>
    </row>
    <row r="55" spans="3:31" ht="21.75" thickBot="1" x14ac:dyDescent="0.3">
      <c r="C55" s="229" t="s">
        <v>51</v>
      </c>
      <c r="D55" s="230"/>
      <c r="E55" s="230"/>
      <c r="F55" s="230"/>
      <c r="G55" s="154"/>
      <c r="H55" s="154"/>
      <c r="I55" s="155" t="s">
        <v>176</v>
      </c>
      <c r="J55" s="156">
        <v>6.9444444444444447E-4</v>
      </c>
    </row>
    <row r="56" spans="3:31" x14ac:dyDescent="0.25">
      <c r="C56" s="157">
        <v>123</v>
      </c>
      <c r="D56" s="158" t="s">
        <v>84</v>
      </c>
      <c r="E56" s="158" t="s">
        <v>83</v>
      </c>
      <c r="F56" s="159" t="s">
        <v>45</v>
      </c>
      <c r="G56" s="159"/>
      <c r="H56" s="159"/>
      <c r="I56" s="139">
        <v>0.36944444444444441</v>
      </c>
      <c r="M56" s="157"/>
      <c r="N56" s="160"/>
      <c r="P56" s="158"/>
      <c r="Q56" s="158"/>
      <c r="R56" s="158"/>
      <c r="S56" s="160"/>
      <c r="U56" s="158"/>
      <c r="V56" s="158"/>
      <c r="W56" s="158"/>
      <c r="X56" s="158"/>
      <c r="Z56" s="159"/>
    </row>
    <row r="57" spans="3:31" x14ac:dyDescent="0.25">
      <c r="C57" s="157">
        <v>103</v>
      </c>
      <c r="D57" s="158" t="s">
        <v>92</v>
      </c>
      <c r="E57" s="158" t="s">
        <v>62</v>
      </c>
      <c r="F57" s="159" t="s">
        <v>45</v>
      </c>
      <c r="G57" s="159"/>
      <c r="H57" s="159"/>
      <c r="I57" s="139">
        <v>0.36944444444444441</v>
      </c>
      <c r="M57" s="157"/>
      <c r="N57" s="160"/>
      <c r="P57" s="158"/>
      <c r="Q57" s="158"/>
      <c r="R57" s="158"/>
      <c r="S57" s="160"/>
      <c r="U57" s="158"/>
      <c r="V57" s="158"/>
      <c r="W57" s="158"/>
      <c r="X57" s="158"/>
      <c r="Z57" s="159"/>
    </row>
    <row r="58" spans="3:31" ht="14.45" customHeight="1" x14ac:dyDescent="0.25">
      <c r="C58" s="157">
        <v>155</v>
      </c>
      <c r="D58" s="158" t="s">
        <v>100</v>
      </c>
      <c r="E58" s="158" t="s">
        <v>101</v>
      </c>
      <c r="F58" s="159" t="s">
        <v>46</v>
      </c>
      <c r="G58" s="159"/>
      <c r="H58" s="159"/>
      <c r="I58" s="139">
        <v>0.37013888888888885</v>
      </c>
      <c r="M58" s="157"/>
      <c r="N58" s="160"/>
      <c r="P58" s="158"/>
      <c r="Q58" s="158"/>
      <c r="R58" s="158"/>
      <c r="S58" s="160"/>
      <c r="U58" s="158"/>
      <c r="V58" s="158"/>
      <c r="W58" s="158"/>
      <c r="X58" s="158"/>
      <c r="Z58" s="159"/>
    </row>
    <row r="59" spans="3:31" ht="14.45" customHeight="1" x14ac:dyDescent="0.25">
      <c r="C59" s="157">
        <v>102</v>
      </c>
      <c r="D59" s="158" t="s">
        <v>88</v>
      </c>
      <c r="E59" s="158" t="s">
        <v>139</v>
      </c>
      <c r="F59" s="159" t="s">
        <v>46</v>
      </c>
      <c r="G59" s="159"/>
      <c r="H59" s="159"/>
      <c r="I59" s="139">
        <v>0.37013888888888885</v>
      </c>
      <c r="M59" s="157"/>
      <c r="N59" s="160"/>
      <c r="P59" s="158"/>
      <c r="Q59" s="158"/>
      <c r="R59" s="158"/>
      <c r="S59" s="160"/>
      <c r="U59" s="158"/>
      <c r="V59" s="158"/>
      <c r="W59" s="158"/>
      <c r="X59" s="158"/>
      <c r="Z59" s="159"/>
    </row>
    <row r="60" spans="3:31" ht="14.45" customHeight="1" x14ac:dyDescent="0.25">
      <c r="C60" s="157">
        <v>111</v>
      </c>
      <c r="D60" s="158" t="s">
        <v>214</v>
      </c>
      <c r="E60" s="158" t="s">
        <v>215</v>
      </c>
      <c r="F60" s="159" t="s">
        <v>46</v>
      </c>
      <c r="G60" s="159"/>
      <c r="H60" s="159"/>
      <c r="I60" s="139">
        <v>0.37083333333333329</v>
      </c>
      <c r="M60" s="157"/>
      <c r="N60" s="160"/>
      <c r="P60" s="158"/>
      <c r="Q60" s="158"/>
      <c r="R60" s="158"/>
      <c r="S60" s="160"/>
      <c r="U60" s="158"/>
      <c r="V60" s="158"/>
      <c r="W60" s="158"/>
      <c r="X60" s="158"/>
      <c r="Z60" s="159"/>
    </row>
    <row r="61" spans="3:31" ht="14.45" customHeight="1" x14ac:dyDescent="0.25">
      <c r="C61" s="157">
        <v>104</v>
      </c>
      <c r="D61" s="158" t="s">
        <v>102</v>
      </c>
      <c r="E61" s="158" t="s">
        <v>103</v>
      </c>
      <c r="F61" s="159" t="s">
        <v>44</v>
      </c>
      <c r="G61" s="159"/>
      <c r="H61" s="159"/>
      <c r="I61" s="139">
        <v>0.37083333333333329</v>
      </c>
      <c r="M61" s="157"/>
      <c r="N61" s="160"/>
      <c r="P61" s="158"/>
      <c r="Q61" s="158"/>
      <c r="R61" s="158"/>
      <c r="S61" s="160"/>
      <c r="U61" s="158"/>
      <c r="V61" s="158"/>
      <c r="W61" s="158"/>
      <c r="X61" s="158"/>
      <c r="Z61" s="159"/>
    </row>
    <row r="62" spans="3:31" ht="14.45" customHeight="1" x14ac:dyDescent="0.25">
      <c r="C62" s="157">
        <v>100</v>
      </c>
      <c r="D62" s="158" t="s">
        <v>105</v>
      </c>
      <c r="E62" s="158" t="s">
        <v>106</v>
      </c>
      <c r="F62" s="159" t="s">
        <v>45</v>
      </c>
      <c r="G62" s="159"/>
      <c r="H62" s="159"/>
      <c r="I62" s="139">
        <v>0.37152777777777773</v>
      </c>
      <c r="M62" s="157"/>
      <c r="N62" s="160"/>
      <c r="P62" s="158"/>
      <c r="Q62" s="158"/>
      <c r="R62" s="158"/>
      <c r="S62" s="160"/>
      <c r="U62" s="158"/>
      <c r="V62" s="158"/>
      <c r="W62" s="158"/>
      <c r="X62" s="158"/>
      <c r="Z62" s="159"/>
    </row>
    <row r="63" spans="3:31" x14ac:dyDescent="0.25">
      <c r="C63" s="157">
        <v>178</v>
      </c>
      <c r="D63" s="158" t="s">
        <v>66</v>
      </c>
      <c r="E63" s="158" t="s">
        <v>216</v>
      </c>
      <c r="F63" s="159" t="s">
        <v>45</v>
      </c>
      <c r="G63" s="159"/>
      <c r="H63" s="159"/>
      <c r="I63" s="139">
        <v>0.37152777777777773</v>
      </c>
      <c r="M63" s="157"/>
      <c r="N63" s="160"/>
      <c r="P63" s="158"/>
      <c r="Q63" s="158"/>
      <c r="R63" s="158"/>
      <c r="S63" s="160"/>
      <c r="U63" s="158"/>
      <c r="V63" s="158"/>
      <c r="W63" s="158"/>
      <c r="X63" s="158"/>
      <c r="Z63" s="159"/>
    </row>
    <row r="64" spans="3:31" ht="14.45" customHeight="1" x14ac:dyDescent="0.25">
      <c r="C64" s="157">
        <v>107</v>
      </c>
      <c r="D64" s="158" t="s">
        <v>217</v>
      </c>
      <c r="E64" s="158" t="s">
        <v>218</v>
      </c>
      <c r="F64" s="159" t="s">
        <v>45</v>
      </c>
      <c r="G64" s="159"/>
      <c r="H64" s="159"/>
      <c r="I64" s="139">
        <v>0.37222222222222218</v>
      </c>
      <c r="M64" s="157"/>
      <c r="N64" s="160"/>
      <c r="P64" s="158"/>
      <c r="Q64" s="158"/>
      <c r="R64" s="158"/>
      <c r="S64" s="160"/>
      <c r="U64" s="158"/>
      <c r="V64" s="158"/>
      <c r="W64" s="158"/>
      <c r="X64" s="158"/>
      <c r="Z64" s="159"/>
    </row>
    <row r="65" spans="3:26" ht="14.45" customHeight="1" x14ac:dyDescent="0.25">
      <c r="C65" s="157">
        <v>129</v>
      </c>
      <c r="D65" s="158" t="s">
        <v>219</v>
      </c>
      <c r="E65" s="158" t="s">
        <v>220</v>
      </c>
      <c r="F65" s="159" t="s">
        <v>44</v>
      </c>
      <c r="G65" s="159"/>
      <c r="H65" s="159"/>
      <c r="I65" s="139">
        <v>0.37222222222222218</v>
      </c>
      <c r="M65" s="157"/>
      <c r="N65" s="160"/>
      <c r="P65" s="158"/>
      <c r="Q65" s="158"/>
      <c r="R65" s="158"/>
      <c r="S65" s="160"/>
      <c r="U65" s="158"/>
      <c r="V65" s="158"/>
      <c r="W65" s="158"/>
      <c r="X65" s="158"/>
      <c r="Z65" s="159"/>
    </row>
    <row r="66" spans="3:26" ht="14.45" customHeight="1" x14ac:dyDescent="0.25">
      <c r="C66" s="157">
        <v>194</v>
      </c>
      <c r="D66" s="158" t="s">
        <v>221</v>
      </c>
      <c r="E66" s="158" t="s">
        <v>222</v>
      </c>
      <c r="F66" s="159" t="s">
        <v>44</v>
      </c>
      <c r="G66" s="159"/>
      <c r="H66" s="159"/>
      <c r="I66" s="139">
        <v>0.37291666666666662</v>
      </c>
      <c r="M66" s="157"/>
      <c r="N66" s="160"/>
      <c r="P66" s="158"/>
      <c r="Q66" s="158"/>
      <c r="R66" s="158"/>
      <c r="S66" s="160"/>
      <c r="U66" s="158"/>
      <c r="V66" s="158"/>
      <c r="W66" s="158"/>
      <c r="X66" s="158"/>
      <c r="Z66" s="159"/>
    </row>
    <row r="67" spans="3:26" ht="14.45" customHeight="1" x14ac:dyDescent="0.25">
      <c r="C67" s="157">
        <v>188</v>
      </c>
      <c r="D67" s="158" t="s">
        <v>157</v>
      </c>
      <c r="E67" s="158" t="s">
        <v>158</v>
      </c>
      <c r="F67" s="159" t="s">
        <v>46</v>
      </c>
      <c r="G67" s="159"/>
      <c r="H67" s="159"/>
      <c r="I67" s="139">
        <v>0.37291666666666662</v>
      </c>
      <c r="M67" s="157"/>
      <c r="N67" s="160"/>
      <c r="P67" s="158"/>
      <c r="Q67" s="158"/>
      <c r="R67" s="158"/>
      <c r="S67" s="160"/>
      <c r="U67" s="158"/>
      <c r="V67" s="158"/>
      <c r="W67" s="158"/>
      <c r="X67" s="158"/>
      <c r="Z67" s="159"/>
    </row>
    <row r="68" spans="3:26" ht="14.45" customHeight="1" x14ac:dyDescent="0.25">
      <c r="C68" s="157">
        <v>190</v>
      </c>
      <c r="D68" s="158" t="s">
        <v>155</v>
      </c>
      <c r="E68" s="158" t="s">
        <v>156</v>
      </c>
      <c r="F68" s="159" t="s">
        <v>44</v>
      </c>
      <c r="G68" s="159"/>
      <c r="H68" s="159"/>
      <c r="I68" s="139">
        <v>0.37361111111111106</v>
      </c>
      <c r="M68" s="157"/>
      <c r="N68" s="160"/>
      <c r="P68" s="158"/>
      <c r="Q68" s="158"/>
      <c r="R68" s="158"/>
      <c r="S68" s="160"/>
      <c r="U68" s="158"/>
      <c r="V68" s="158"/>
      <c r="W68" s="158"/>
      <c r="X68" s="158"/>
      <c r="Z68" s="159"/>
    </row>
    <row r="69" spans="3:26" ht="14.45" customHeight="1" x14ac:dyDescent="0.25">
      <c r="C69" s="157">
        <v>175</v>
      </c>
      <c r="D69" s="158" t="s">
        <v>223</v>
      </c>
      <c r="E69" s="158" t="s">
        <v>224</v>
      </c>
      <c r="F69" s="159" t="s">
        <v>44</v>
      </c>
      <c r="G69" s="159"/>
      <c r="H69" s="159"/>
      <c r="I69" s="139">
        <v>0.37361111111111106</v>
      </c>
      <c r="M69" s="157"/>
      <c r="N69" s="160"/>
      <c r="P69" s="158"/>
      <c r="Q69" s="158"/>
      <c r="R69" s="158"/>
      <c r="S69" s="160"/>
      <c r="U69" s="158"/>
      <c r="V69" s="158"/>
      <c r="W69" s="158"/>
      <c r="X69" s="158"/>
      <c r="Z69" s="159"/>
    </row>
    <row r="70" spans="3:26" x14ac:dyDescent="0.25">
      <c r="C70" s="157">
        <v>108</v>
      </c>
      <c r="D70" s="158" t="s">
        <v>153</v>
      </c>
      <c r="E70" s="158" t="s">
        <v>225</v>
      </c>
      <c r="F70" s="159" t="s">
        <v>44</v>
      </c>
      <c r="G70" s="159"/>
      <c r="H70" s="159"/>
      <c r="I70" s="139">
        <v>0.3743055555555555</v>
      </c>
      <c r="M70" s="157"/>
      <c r="N70" s="160"/>
      <c r="P70" s="158"/>
      <c r="Q70" s="158"/>
      <c r="R70" s="158"/>
      <c r="S70" s="160"/>
      <c r="U70" s="158"/>
      <c r="V70" s="158"/>
      <c r="W70" s="158"/>
      <c r="X70" s="158"/>
      <c r="Z70" s="159"/>
    </row>
    <row r="71" spans="3:26" ht="14.45" customHeight="1" x14ac:dyDescent="0.25">
      <c r="C71" s="157">
        <v>105</v>
      </c>
      <c r="D71" s="158" t="s">
        <v>137</v>
      </c>
      <c r="E71" s="158" t="s">
        <v>138</v>
      </c>
      <c r="F71" s="159" t="s">
        <v>46</v>
      </c>
      <c r="G71" s="159"/>
      <c r="H71" s="159"/>
      <c r="I71" s="139">
        <v>0.3743055555555555</v>
      </c>
      <c r="M71" s="157"/>
      <c r="N71" s="160"/>
      <c r="P71" s="158"/>
      <c r="Q71" s="158"/>
      <c r="R71" s="158"/>
      <c r="S71" s="160"/>
      <c r="U71" s="158"/>
      <c r="V71" s="158"/>
      <c r="W71" s="158"/>
      <c r="X71" s="158"/>
      <c r="Z71" s="159"/>
    </row>
    <row r="72" spans="3:26" ht="14.45" customHeight="1" x14ac:dyDescent="0.25">
      <c r="C72" s="157">
        <v>142</v>
      </c>
      <c r="D72" s="158" t="s">
        <v>154</v>
      </c>
      <c r="E72" s="158" t="s">
        <v>226</v>
      </c>
      <c r="F72" s="159" t="s">
        <v>45</v>
      </c>
      <c r="G72" s="159"/>
      <c r="H72" s="159"/>
      <c r="I72" s="139">
        <v>0.37499999999999994</v>
      </c>
      <c r="M72" s="157"/>
      <c r="N72" s="160"/>
      <c r="P72" s="158"/>
      <c r="Q72" s="158"/>
      <c r="R72" s="158"/>
      <c r="S72" s="160"/>
      <c r="U72" s="158"/>
      <c r="V72" s="158"/>
      <c r="W72" s="158"/>
      <c r="X72" s="158"/>
      <c r="Z72" s="159"/>
    </row>
    <row r="73" spans="3:26" x14ac:dyDescent="0.25">
      <c r="C73" s="157">
        <v>110</v>
      </c>
      <c r="D73" s="158" t="s">
        <v>133</v>
      </c>
      <c r="E73" s="158" t="s">
        <v>134</v>
      </c>
      <c r="F73" s="159" t="s">
        <v>45</v>
      </c>
      <c r="G73" s="159"/>
      <c r="H73" s="159"/>
      <c r="I73" s="139">
        <v>0.37499999999999994</v>
      </c>
      <c r="M73" s="157"/>
      <c r="N73" s="160"/>
      <c r="P73" s="158"/>
      <c r="Q73" s="158"/>
      <c r="R73" s="158"/>
      <c r="S73" s="160"/>
      <c r="U73" s="158"/>
      <c r="V73" s="158"/>
      <c r="W73" s="158"/>
      <c r="X73" s="158"/>
      <c r="Z73" s="159"/>
    </row>
    <row r="74" spans="3:26" ht="14.45" customHeight="1" x14ac:dyDescent="0.25">
      <c r="C74" s="157">
        <v>149</v>
      </c>
      <c r="D74" s="158" t="s">
        <v>98</v>
      </c>
      <c r="E74" s="158" t="s">
        <v>99</v>
      </c>
      <c r="F74" s="159" t="s">
        <v>44</v>
      </c>
      <c r="G74" s="159"/>
      <c r="H74" s="159"/>
      <c r="I74" s="139">
        <v>0.37569444444444439</v>
      </c>
      <c r="M74" s="157"/>
      <c r="N74" s="160"/>
      <c r="P74" s="158"/>
      <c r="Q74" s="158"/>
      <c r="R74" s="158"/>
      <c r="S74" s="160"/>
      <c r="U74" s="158"/>
      <c r="V74" s="158"/>
      <c r="W74" s="158"/>
      <c r="X74" s="158"/>
      <c r="Z74" s="159"/>
    </row>
    <row r="75" spans="3:26" ht="14.45" customHeight="1" x14ac:dyDescent="0.25">
      <c r="C75" s="157">
        <v>140</v>
      </c>
      <c r="D75" s="158" t="s">
        <v>135</v>
      </c>
      <c r="E75" s="158" t="s">
        <v>136</v>
      </c>
      <c r="F75" s="159" t="s">
        <v>44</v>
      </c>
      <c r="G75" s="159"/>
      <c r="H75" s="159"/>
      <c r="I75" s="139">
        <v>0.37569444444444439</v>
      </c>
      <c r="M75" s="157"/>
      <c r="N75" s="160"/>
      <c r="P75" s="158"/>
      <c r="Q75" s="158"/>
      <c r="R75" s="158"/>
      <c r="S75" s="160"/>
      <c r="U75" s="158"/>
      <c r="V75" s="158"/>
      <c r="W75" s="158"/>
      <c r="X75" s="158"/>
      <c r="Z75" s="159"/>
    </row>
    <row r="76" spans="3:26" ht="14.45" customHeight="1" x14ac:dyDescent="0.25">
      <c r="C76" s="157">
        <v>118</v>
      </c>
      <c r="D76" s="158" t="s">
        <v>227</v>
      </c>
      <c r="E76" s="158" t="s">
        <v>228</v>
      </c>
      <c r="F76" s="159" t="s">
        <v>44</v>
      </c>
      <c r="G76" s="159"/>
      <c r="H76" s="159"/>
      <c r="I76" s="139">
        <v>0.37638888888888883</v>
      </c>
      <c r="M76" s="157"/>
      <c r="N76" s="160"/>
      <c r="P76" s="158"/>
      <c r="Q76" s="158"/>
      <c r="R76" s="158"/>
      <c r="S76" s="160"/>
      <c r="U76" s="158"/>
      <c r="V76" s="158"/>
      <c r="W76" s="158"/>
      <c r="X76" s="158"/>
      <c r="Z76" s="159"/>
    </row>
    <row r="77" spans="3:26" ht="14.45" customHeight="1" x14ac:dyDescent="0.25">
      <c r="C77" s="157">
        <v>106</v>
      </c>
      <c r="D77" s="158" t="s">
        <v>143</v>
      </c>
      <c r="E77" s="158" t="s">
        <v>144</v>
      </c>
      <c r="F77" s="159" t="s">
        <v>44</v>
      </c>
      <c r="G77" s="159"/>
      <c r="H77" s="159"/>
      <c r="I77" s="139">
        <v>0.37638888888888883</v>
      </c>
      <c r="M77" s="157"/>
      <c r="N77" s="160"/>
      <c r="P77" s="158"/>
      <c r="Q77" s="158"/>
      <c r="R77" s="158"/>
      <c r="S77" s="160"/>
      <c r="U77" s="158"/>
      <c r="V77" s="158"/>
      <c r="W77" s="158"/>
      <c r="X77" s="158"/>
      <c r="Z77" s="159"/>
    </row>
    <row r="78" spans="3:26" ht="14.45" customHeight="1" x14ac:dyDescent="0.25">
      <c r="C78" s="157">
        <v>125</v>
      </c>
      <c r="D78" s="158" t="s">
        <v>229</v>
      </c>
      <c r="E78" s="158" t="s">
        <v>230</v>
      </c>
      <c r="F78" s="159" t="s">
        <v>44</v>
      </c>
      <c r="G78" s="159"/>
      <c r="H78" s="159"/>
      <c r="I78" s="139">
        <v>0.37708333333333327</v>
      </c>
      <c r="M78" s="157"/>
      <c r="N78" s="160"/>
      <c r="P78" s="158"/>
      <c r="Q78" s="158"/>
      <c r="R78" s="158"/>
      <c r="S78" s="160"/>
      <c r="U78" s="158"/>
      <c r="V78" s="158"/>
      <c r="W78" s="158"/>
      <c r="X78" s="158"/>
      <c r="Z78" s="159"/>
    </row>
    <row r="79" spans="3:26" ht="14.45" customHeight="1" x14ac:dyDescent="0.25">
      <c r="C79" s="157">
        <v>115</v>
      </c>
      <c r="D79" s="158" t="s">
        <v>231</v>
      </c>
      <c r="E79" s="158" t="s">
        <v>232</v>
      </c>
      <c r="F79" s="159" t="s">
        <v>44</v>
      </c>
      <c r="G79" s="159"/>
      <c r="H79" s="159"/>
      <c r="I79" s="139">
        <v>0.37708333333333327</v>
      </c>
      <c r="M79" s="157"/>
      <c r="N79" s="160"/>
      <c r="P79" s="158"/>
      <c r="Q79" s="158"/>
      <c r="R79" s="158"/>
      <c r="S79" s="160"/>
      <c r="U79" s="158"/>
      <c r="V79" s="158"/>
      <c r="W79" s="158"/>
      <c r="X79" s="158"/>
      <c r="Z79" s="159"/>
    </row>
    <row r="80" spans="3:26" x14ac:dyDescent="0.25">
      <c r="C80" s="157">
        <v>120</v>
      </c>
      <c r="D80" s="158" t="s">
        <v>233</v>
      </c>
      <c r="E80" s="158" t="s">
        <v>234</v>
      </c>
      <c r="F80" s="159" t="s">
        <v>44</v>
      </c>
      <c r="G80" s="159"/>
      <c r="H80" s="159"/>
      <c r="I80" s="139">
        <v>0.37777777777777771</v>
      </c>
      <c r="M80" s="157"/>
      <c r="N80" s="160"/>
      <c r="P80" s="158"/>
      <c r="Q80" s="158"/>
      <c r="R80" s="158"/>
      <c r="S80" s="160"/>
      <c r="U80" s="158"/>
      <c r="V80" s="158"/>
      <c r="W80" s="158"/>
      <c r="X80" s="158"/>
      <c r="Z80" s="159"/>
    </row>
    <row r="81" spans="3:26" ht="14.45" customHeight="1" x14ac:dyDescent="0.25">
      <c r="C81" s="157">
        <v>112</v>
      </c>
      <c r="D81" s="158" t="s">
        <v>95</v>
      </c>
      <c r="E81" s="158" t="s">
        <v>96</v>
      </c>
      <c r="F81" s="159" t="s">
        <v>45</v>
      </c>
      <c r="G81" s="159"/>
      <c r="H81" s="159"/>
      <c r="I81" s="139">
        <v>0.37777777777777771</v>
      </c>
      <c r="M81" s="157"/>
      <c r="N81" s="160"/>
      <c r="P81" s="158"/>
      <c r="Q81" s="158"/>
      <c r="R81" s="158"/>
      <c r="S81" s="160"/>
      <c r="U81" s="158"/>
      <c r="V81" s="158"/>
      <c r="W81" s="158"/>
      <c r="X81" s="158"/>
      <c r="Z81" s="159"/>
    </row>
    <row r="82" spans="3:26" ht="14.45" customHeight="1" x14ac:dyDescent="0.25">
      <c r="C82" s="157">
        <v>118</v>
      </c>
      <c r="D82" s="158" t="s">
        <v>227</v>
      </c>
      <c r="E82" s="158" t="s">
        <v>228</v>
      </c>
      <c r="F82" s="159" t="s">
        <v>44</v>
      </c>
      <c r="G82" s="159"/>
      <c r="H82" s="159"/>
      <c r="I82" s="139">
        <v>0.37847222222222215</v>
      </c>
      <c r="M82" s="157"/>
      <c r="N82" s="160"/>
      <c r="P82" s="158"/>
      <c r="Q82" s="158"/>
      <c r="R82" s="158"/>
      <c r="S82" s="160"/>
      <c r="U82" s="158"/>
      <c r="V82" s="158"/>
      <c r="W82" s="158"/>
      <c r="X82" s="158"/>
      <c r="Z82" s="159"/>
    </row>
    <row r="83" spans="3:26" ht="14.45" customHeight="1" x14ac:dyDescent="0.25">
      <c r="C83" s="157">
        <v>109</v>
      </c>
      <c r="D83" s="158" t="s">
        <v>235</v>
      </c>
      <c r="E83" s="158" t="s">
        <v>236</v>
      </c>
      <c r="F83" s="159" t="s">
        <v>46</v>
      </c>
      <c r="G83" s="159"/>
      <c r="H83" s="159"/>
      <c r="I83" s="139">
        <v>0.37847222222222215</v>
      </c>
      <c r="M83" s="157"/>
      <c r="N83" s="160"/>
      <c r="P83" s="158"/>
      <c r="Q83" s="158"/>
      <c r="R83" s="158"/>
      <c r="S83" s="160"/>
      <c r="U83" s="158"/>
      <c r="V83" s="158"/>
      <c r="W83" s="158"/>
      <c r="X83" s="158"/>
      <c r="Z83" s="159"/>
    </row>
    <row r="84" spans="3:26" ht="14.45" customHeight="1" x14ac:dyDescent="0.25">
      <c r="C84" s="157">
        <v>199</v>
      </c>
      <c r="D84" s="158" t="s">
        <v>237</v>
      </c>
      <c r="E84" s="158" t="s">
        <v>238</v>
      </c>
      <c r="F84" s="159" t="s">
        <v>46</v>
      </c>
      <c r="G84" s="159"/>
      <c r="H84" s="159"/>
      <c r="I84" s="139">
        <v>0.3791666666666666</v>
      </c>
      <c r="M84" s="157"/>
      <c r="N84" s="160"/>
      <c r="P84" s="158"/>
      <c r="Q84" s="158"/>
      <c r="R84" s="158"/>
      <c r="S84" s="160"/>
      <c r="U84" s="158"/>
      <c r="V84" s="158"/>
      <c r="W84" s="158"/>
      <c r="X84" s="158"/>
      <c r="Z84" s="159"/>
    </row>
    <row r="85" spans="3:26" ht="14.45" customHeight="1" x14ac:dyDescent="0.25">
      <c r="C85" s="157">
        <v>177</v>
      </c>
      <c r="D85" s="158" t="s">
        <v>71</v>
      </c>
      <c r="E85" s="158" t="s">
        <v>239</v>
      </c>
      <c r="F85" s="159" t="s">
        <v>46</v>
      </c>
      <c r="G85" s="159"/>
      <c r="H85" s="159"/>
      <c r="I85" s="139">
        <v>0.3791666666666666</v>
      </c>
      <c r="M85" s="157"/>
      <c r="N85" s="160"/>
      <c r="P85" s="158"/>
      <c r="Q85" s="158"/>
      <c r="R85" s="158"/>
      <c r="S85" s="160"/>
      <c r="U85" s="158"/>
      <c r="V85" s="158"/>
      <c r="W85" s="158"/>
      <c r="X85" s="158"/>
      <c r="Z85" s="159"/>
    </row>
    <row r="86" spans="3:26" x14ac:dyDescent="0.25">
      <c r="C86" s="157">
        <v>122</v>
      </c>
      <c r="D86" s="158" t="s">
        <v>240</v>
      </c>
      <c r="E86" s="158" t="s">
        <v>241</v>
      </c>
      <c r="F86" s="159" t="s">
        <v>45</v>
      </c>
      <c r="G86" s="159"/>
      <c r="H86" s="159"/>
      <c r="I86" s="139">
        <v>0.37986111111111104</v>
      </c>
      <c r="M86" s="157"/>
      <c r="N86" s="160"/>
      <c r="P86" s="158"/>
      <c r="Q86" s="158"/>
      <c r="R86" s="158"/>
      <c r="S86" s="160"/>
      <c r="U86" s="158"/>
      <c r="V86" s="158"/>
      <c r="W86" s="158"/>
      <c r="X86" s="158"/>
      <c r="Z86" s="159"/>
    </row>
    <row r="87" spans="3:26" x14ac:dyDescent="0.25">
      <c r="C87" s="157">
        <v>113</v>
      </c>
      <c r="D87" s="158" t="s">
        <v>375</v>
      </c>
      <c r="E87" s="158" t="s">
        <v>146</v>
      </c>
      <c r="F87" s="159" t="s">
        <v>46</v>
      </c>
      <c r="G87" s="159"/>
      <c r="H87" s="159"/>
      <c r="I87" s="139">
        <v>0.37986111111111104</v>
      </c>
      <c r="M87" s="157"/>
      <c r="N87" s="160"/>
      <c r="P87" s="158"/>
      <c r="Q87" s="158"/>
      <c r="R87" s="158"/>
      <c r="S87" s="160"/>
      <c r="U87" s="158"/>
      <c r="V87" s="158"/>
      <c r="W87" s="158"/>
      <c r="X87" s="158"/>
      <c r="Z87" s="159"/>
    </row>
    <row r="88" spans="3:26" x14ac:dyDescent="0.25">
      <c r="C88" s="157">
        <v>116</v>
      </c>
      <c r="D88" s="158" t="s">
        <v>263</v>
      </c>
      <c r="E88" s="158" t="s">
        <v>146</v>
      </c>
      <c r="F88" s="159" t="s">
        <v>46</v>
      </c>
      <c r="G88" s="159"/>
      <c r="H88" s="159"/>
      <c r="I88" s="139">
        <v>0.38055555555555548</v>
      </c>
      <c r="M88" s="157"/>
      <c r="N88" s="160"/>
      <c r="P88" s="158"/>
      <c r="Q88" s="158"/>
      <c r="R88" s="158"/>
      <c r="S88" s="160"/>
      <c r="U88" s="158"/>
      <c r="V88" s="158"/>
      <c r="W88" s="158"/>
      <c r="X88" s="158"/>
      <c r="Z88" s="159"/>
    </row>
    <row r="89" spans="3:26" x14ac:dyDescent="0.25">
      <c r="C89" s="157">
        <v>119</v>
      </c>
      <c r="D89" s="158" t="s">
        <v>114</v>
      </c>
      <c r="E89" s="158" t="s">
        <v>149</v>
      </c>
      <c r="F89" s="159" t="s">
        <v>44</v>
      </c>
      <c r="G89" s="159"/>
      <c r="H89" s="159"/>
      <c r="I89" s="139">
        <v>0.38055555555555548</v>
      </c>
      <c r="M89" s="157"/>
      <c r="N89" s="160"/>
      <c r="P89" s="158"/>
      <c r="Q89" s="158"/>
      <c r="R89" s="158"/>
      <c r="S89" s="160"/>
      <c r="U89" s="158"/>
      <c r="V89" s="158"/>
      <c r="W89" s="158"/>
      <c r="X89" s="158"/>
      <c r="Z89" s="159"/>
    </row>
    <row r="90" spans="3:26" x14ac:dyDescent="0.25">
      <c r="C90" s="157">
        <v>124</v>
      </c>
      <c r="D90" s="158" t="s">
        <v>376</v>
      </c>
      <c r="E90" s="158" t="s">
        <v>383</v>
      </c>
      <c r="F90" s="159" t="s">
        <v>45</v>
      </c>
      <c r="G90" s="159"/>
      <c r="H90" s="159"/>
      <c r="I90" s="139">
        <v>0.38124999999999992</v>
      </c>
      <c r="M90" s="157"/>
      <c r="N90" s="160"/>
      <c r="P90" s="158"/>
      <c r="Q90" s="158"/>
      <c r="R90" s="158"/>
      <c r="S90" s="160"/>
      <c r="U90" s="158"/>
      <c r="V90" s="158"/>
      <c r="W90" s="158"/>
      <c r="X90" s="158"/>
      <c r="Z90" s="159"/>
    </row>
    <row r="91" spans="3:26" ht="14.45" customHeight="1" x14ac:dyDescent="0.25">
      <c r="C91" s="163">
        <v>126</v>
      </c>
      <c r="D91" s="165" t="s">
        <v>377</v>
      </c>
      <c r="E91" s="165" t="s">
        <v>384</v>
      </c>
      <c r="F91" s="166" t="s">
        <v>45</v>
      </c>
      <c r="I91" s="139">
        <v>0.38124999999999992</v>
      </c>
      <c r="M91" s="157"/>
      <c r="N91" s="160"/>
      <c r="P91" s="158"/>
      <c r="Q91" s="158"/>
      <c r="R91" s="158"/>
      <c r="S91" s="160"/>
      <c r="U91" s="158"/>
      <c r="V91" s="158"/>
      <c r="W91" s="158"/>
      <c r="X91" s="158"/>
      <c r="Z91" s="159"/>
    </row>
    <row r="92" spans="3:26" x14ac:dyDescent="0.25">
      <c r="C92" s="161">
        <v>131</v>
      </c>
      <c r="D92" s="162" t="s">
        <v>378</v>
      </c>
      <c r="E92" s="162" t="s">
        <v>385</v>
      </c>
      <c r="F92" s="162" t="s">
        <v>44</v>
      </c>
      <c r="G92" s="162"/>
      <c r="H92" s="162"/>
      <c r="I92" s="139">
        <v>0.38194444444444436</v>
      </c>
    </row>
    <row r="93" spans="3:26" x14ac:dyDescent="0.25">
      <c r="C93" s="161">
        <v>130</v>
      </c>
      <c r="D93" s="162" t="s">
        <v>379</v>
      </c>
      <c r="E93" s="162" t="s">
        <v>386</v>
      </c>
      <c r="F93" s="162" t="s">
        <v>44</v>
      </c>
      <c r="G93" s="162"/>
      <c r="H93" s="162"/>
      <c r="I93" s="139">
        <v>0.38194444444444436</v>
      </c>
    </row>
    <row r="94" spans="3:26" x14ac:dyDescent="0.25">
      <c r="C94" s="161">
        <v>132</v>
      </c>
      <c r="D94" s="162" t="s">
        <v>380</v>
      </c>
      <c r="E94" s="162" t="s">
        <v>387</v>
      </c>
      <c r="F94" s="162" t="s">
        <v>44</v>
      </c>
      <c r="G94" s="162"/>
      <c r="H94" s="162"/>
      <c r="I94" s="139">
        <v>0.38194444444444442</v>
      </c>
    </row>
    <row r="95" spans="3:26" x14ac:dyDescent="0.25">
      <c r="C95" s="161">
        <v>133</v>
      </c>
      <c r="D95" s="162" t="s">
        <v>129</v>
      </c>
      <c r="E95" s="162" t="s">
        <v>388</v>
      </c>
      <c r="F95" s="162" t="s">
        <v>44</v>
      </c>
      <c r="G95" s="162"/>
      <c r="H95" s="162"/>
      <c r="I95" s="139">
        <v>0.37986111111111115</v>
      </c>
    </row>
    <row r="96" spans="3:26" x14ac:dyDescent="0.25">
      <c r="C96" s="161">
        <v>169</v>
      </c>
      <c r="D96" s="162" t="s">
        <v>381</v>
      </c>
      <c r="E96" s="162" t="s">
        <v>389</v>
      </c>
      <c r="F96" s="162" t="s">
        <v>46</v>
      </c>
      <c r="G96" s="162"/>
      <c r="H96" s="162"/>
      <c r="I96" s="139">
        <v>0.38055555555555554</v>
      </c>
    </row>
    <row r="97" spans="3:26" ht="15.75" thickBot="1" x14ac:dyDescent="0.3">
      <c r="C97" s="161">
        <v>134</v>
      </c>
      <c r="D97" s="162" t="s">
        <v>382</v>
      </c>
      <c r="E97" s="162" t="s">
        <v>148</v>
      </c>
      <c r="F97" s="162" t="s">
        <v>45</v>
      </c>
      <c r="G97" s="162"/>
      <c r="H97" s="162"/>
      <c r="I97" s="139">
        <v>0.38125000000000003</v>
      </c>
    </row>
    <row r="98" spans="3:26" ht="14.45" customHeight="1" x14ac:dyDescent="0.25">
      <c r="C98" s="223" t="s">
        <v>242</v>
      </c>
      <c r="D98" s="224"/>
      <c r="E98" s="224"/>
      <c r="F98" s="224"/>
      <c r="G98" s="224"/>
      <c r="H98" s="224"/>
      <c r="I98" s="225"/>
    </row>
    <row r="99" spans="3:26" ht="15" customHeight="1" thickBot="1" x14ac:dyDescent="0.3">
      <c r="C99" s="226"/>
      <c r="D99" s="227"/>
      <c r="E99" s="227"/>
      <c r="F99" s="227"/>
      <c r="G99" s="227"/>
      <c r="H99" s="227"/>
      <c r="I99" s="228"/>
    </row>
    <row r="100" spans="3:26" ht="21.75" thickBot="1" x14ac:dyDescent="0.3">
      <c r="C100" s="229" t="s">
        <v>243</v>
      </c>
      <c r="D100" s="230"/>
      <c r="E100" s="230"/>
      <c r="F100" s="230"/>
      <c r="G100" s="154"/>
      <c r="H100" s="154"/>
      <c r="I100" s="155" t="s">
        <v>176</v>
      </c>
      <c r="J100" s="156">
        <v>6.9444444444444447E-4</v>
      </c>
    </row>
    <row r="101" spans="3:26" ht="14.45" customHeight="1" x14ac:dyDescent="0.25">
      <c r="C101" s="157">
        <v>224</v>
      </c>
      <c r="D101" s="158" t="s">
        <v>244</v>
      </c>
      <c r="E101" s="158" t="s">
        <v>48</v>
      </c>
      <c r="F101" s="159" t="s">
        <v>44</v>
      </c>
      <c r="G101" s="159"/>
      <c r="H101" s="159"/>
      <c r="I101" s="139">
        <v>0.38263888888888881</v>
      </c>
      <c r="L101" s="157"/>
      <c r="M101" s="157"/>
      <c r="N101" s="160"/>
      <c r="P101" s="158"/>
      <c r="Q101" s="158"/>
      <c r="R101" s="158"/>
      <c r="S101" s="160"/>
      <c r="U101" s="158"/>
      <c r="V101" s="158"/>
      <c r="W101" s="158"/>
      <c r="X101" s="158"/>
      <c r="Z101" s="159"/>
    </row>
    <row r="102" spans="3:26" ht="14.45" customHeight="1" x14ac:dyDescent="0.25">
      <c r="C102" s="157">
        <v>225</v>
      </c>
      <c r="D102" s="158" t="s">
        <v>111</v>
      </c>
      <c r="E102" s="158" t="s">
        <v>245</v>
      </c>
      <c r="F102" s="159" t="s">
        <v>44</v>
      </c>
      <c r="G102" s="159"/>
      <c r="H102" s="159"/>
      <c r="I102" s="139">
        <v>0.38263888888888881</v>
      </c>
      <c r="L102" s="157"/>
      <c r="M102" s="157"/>
      <c r="N102" s="160"/>
      <c r="P102" s="158"/>
      <c r="Q102" s="158"/>
      <c r="R102" s="158"/>
      <c r="S102" s="160"/>
      <c r="U102" s="158"/>
      <c r="V102" s="158"/>
      <c r="W102" s="158"/>
      <c r="X102" s="158"/>
      <c r="Z102" s="159"/>
    </row>
    <row r="103" spans="3:26" ht="14.45" customHeight="1" x14ac:dyDescent="0.25">
      <c r="C103" s="157">
        <v>222</v>
      </c>
      <c r="D103" s="158" t="s">
        <v>166</v>
      </c>
      <c r="E103" s="158" t="s">
        <v>167</v>
      </c>
      <c r="F103" s="159" t="s">
        <v>44</v>
      </c>
      <c r="G103" s="159"/>
      <c r="H103" s="159"/>
      <c r="I103" s="139">
        <v>0.38333333333333325</v>
      </c>
      <c r="L103" s="157"/>
      <c r="M103" s="157"/>
      <c r="N103" s="160"/>
      <c r="P103" s="158"/>
      <c r="Q103" s="158"/>
      <c r="R103" s="158"/>
      <c r="S103" s="160"/>
      <c r="U103" s="158"/>
      <c r="V103" s="158"/>
      <c r="W103" s="158"/>
      <c r="X103" s="158"/>
      <c r="Z103" s="159"/>
    </row>
    <row r="104" spans="3:26" ht="14.45" customHeight="1" x14ac:dyDescent="0.25">
      <c r="C104" s="157">
        <v>216</v>
      </c>
      <c r="D104" s="158" t="s">
        <v>246</v>
      </c>
      <c r="E104" s="158" t="s">
        <v>247</v>
      </c>
      <c r="F104" s="159" t="s">
        <v>44</v>
      </c>
      <c r="G104" s="159"/>
      <c r="H104" s="159"/>
      <c r="I104" s="139">
        <v>0.38333333333333325</v>
      </c>
      <c r="L104" s="157"/>
      <c r="M104" s="157"/>
      <c r="N104" s="160"/>
      <c r="P104" s="158"/>
      <c r="Q104" s="158"/>
      <c r="R104" s="158"/>
      <c r="S104" s="160"/>
      <c r="U104" s="158"/>
      <c r="V104" s="158"/>
      <c r="W104" s="158"/>
      <c r="X104" s="158"/>
      <c r="Z104" s="159"/>
    </row>
    <row r="105" spans="3:26" x14ac:dyDescent="0.25">
      <c r="C105" s="157">
        <v>209</v>
      </c>
      <c r="D105" s="158" t="s">
        <v>248</v>
      </c>
      <c r="E105" s="158" t="s">
        <v>249</v>
      </c>
      <c r="F105" s="159" t="s">
        <v>45</v>
      </c>
      <c r="G105" s="159"/>
      <c r="H105" s="159"/>
      <c r="I105" s="139">
        <v>0.38402777777777769</v>
      </c>
      <c r="L105" s="163"/>
      <c r="M105" s="163"/>
      <c r="N105" s="164"/>
      <c r="P105" s="165"/>
      <c r="Q105" s="165"/>
      <c r="R105" s="165"/>
      <c r="S105" s="164"/>
      <c r="U105" s="165"/>
      <c r="V105" s="165"/>
      <c r="W105" s="165"/>
      <c r="X105" s="165"/>
      <c r="Z105" s="166"/>
    </row>
    <row r="106" spans="3:26" ht="14.45" customHeight="1" x14ac:dyDescent="0.25">
      <c r="C106" s="157">
        <v>207</v>
      </c>
      <c r="D106" s="158" t="s">
        <v>142</v>
      </c>
      <c r="E106" s="158" t="s">
        <v>250</v>
      </c>
      <c r="F106" s="159" t="s">
        <v>46</v>
      </c>
      <c r="G106" s="159"/>
      <c r="H106" s="159"/>
      <c r="I106" s="139">
        <v>0.38402777777777769</v>
      </c>
      <c r="L106" s="157"/>
      <c r="M106" s="157"/>
      <c r="N106" s="160"/>
      <c r="P106" s="158"/>
      <c r="Q106" s="158"/>
      <c r="R106" s="158"/>
      <c r="S106" s="160"/>
      <c r="U106" s="158"/>
      <c r="V106" s="158"/>
      <c r="W106" s="158"/>
      <c r="X106" s="158"/>
      <c r="Z106" s="159"/>
    </row>
    <row r="107" spans="3:26" x14ac:dyDescent="0.25">
      <c r="C107" s="157">
        <v>244</v>
      </c>
      <c r="D107" s="158" t="s">
        <v>251</v>
      </c>
      <c r="E107" s="158" t="s">
        <v>252</v>
      </c>
      <c r="F107" s="159" t="s">
        <v>46</v>
      </c>
      <c r="G107" s="159"/>
      <c r="H107" s="159"/>
      <c r="I107" s="139">
        <v>0.38472222222222213</v>
      </c>
      <c r="L107" s="157"/>
      <c r="M107" s="157"/>
      <c r="N107" s="160"/>
      <c r="P107" s="158"/>
      <c r="Q107" s="158"/>
      <c r="R107" s="158"/>
      <c r="S107" s="160"/>
      <c r="U107" s="158"/>
      <c r="V107" s="158"/>
      <c r="W107" s="158"/>
      <c r="X107" s="158"/>
      <c r="Z107" s="159"/>
    </row>
    <row r="108" spans="3:26" ht="14.45" customHeight="1" x14ac:dyDescent="0.25">
      <c r="C108" s="163">
        <v>298</v>
      </c>
      <c r="D108" s="165" t="s">
        <v>163</v>
      </c>
      <c r="E108" s="165" t="s">
        <v>110</v>
      </c>
      <c r="F108" s="166" t="s">
        <v>44</v>
      </c>
      <c r="G108" s="166"/>
      <c r="H108" s="166"/>
      <c r="I108" s="139">
        <v>0.38472222222222213</v>
      </c>
      <c r="L108" s="157"/>
      <c r="M108" s="157"/>
      <c r="N108" s="160"/>
      <c r="P108" s="158"/>
      <c r="Q108" s="158"/>
      <c r="R108" s="158"/>
      <c r="S108" s="160"/>
      <c r="U108" s="158"/>
      <c r="V108" s="158"/>
      <c r="W108" s="158"/>
      <c r="X108" s="158"/>
      <c r="Z108" s="159"/>
    </row>
    <row r="109" spans="3:26" ht="14.45" customHeight="1" x14ac:dyDescent="0.25">
      <c r="C109" s="163">
        <v>292</v>
      </c>
      <c r="D109" s="165" t="s">
        <v>113</v>
      </c>
      <c r="E109" s="165" t="s">
        <v>160</v>
      </c>
      <c r="F109" s="166" t="s">
        <v>44</v>
      </c>
      <c r="G109" s="166"/>
      <c r="H109" s="166"/>
      <c r="I109" s="139">
        <v>0.38541666666666657</v>
      </c>
      <c r="L109" s="157"/>
      <c r="M109" s="157"/>
      <c r="N109" s="160"/>
      <c r="P109" s="158"/>
      <c r="Q109" s="158"/>
      <c r="R109" s="158"/>
      <c r="S109" s="160"/>
      <c r="U109" s="158"/>
      <c r="V109" s="158"/>
      <c r="W109" s="158"/>
      <c r="X109" s="158"/>
      <c r="Z109" s="159"/>
    </row>
    <row r="110" spans="3:26" ht="14.45" customHeight="1" x14ac:dyDescent="0.25">
      <c r="C110" s="157">
        <v>279</v>
      </c>
      <c r="D110" s="158" t="s">
        <v>253</v>
      </c>
      <c r="E110" s="158" t="s">
        <v>254</v>
      </c>
      <c r="F110" s="159" t="s">
        <v>46</v>
      </c>
      <c r="G110" s="159"/>
      <c r="H110" s="159"/>
      <c r="I110" s="139">
        <v>0.38541666666666657</v>
      </c>
      <c r="L110" s="157"/>
      <c r="M110" s="157"/>
      <c r="N110" s="160"/>
      <c r="P110" s="158"/>
      <c r="Q110" s="158"/>
      <c r="R110" s="158"/>
      <c r="S110" s="160"/>
      <c r="U110" s="158"/>
      <c r="V110" s="158"/>
      <c r="W110" s="158"/>
      <c r="X110" s="158"/>
      <c r="Z110" s="159"/>
    </row>
    <row r="111" spans="3:26" ht="14.45" customHeight="1" x14ac:dyDescent="0.25">
      <c r="C111" s="157">
        <v>200</v>
      </c>
      <c r="D111" s="158" t="s">
        <v>255</v>
      </c>
      <c r="E111" s="158" t="s">
        <v>256</v>
      </c>
      <c r="F111" s="159" t="s">
        <v>46</v>
      </c>
      <c r="G111" s="159"/>
      <c r="H111" s="159"/>
      <c r="I111" s="139">
        <v>0.38611111111111102</v>
      </c>
      <c r="L111" s="157"/>
      <c r="M111" s="157"/>
      <c r="N111" s="160"/>
      <c r="P111" s="158"/>
      <c r="Q111" s="158"/>
      <c r="R111" s="158"/>
      <c r="S111" s="160"/>
      <c r="U111" s="158"/>
      <c r="V111" s="158"/>
      <c r="W111" s="158"/>
      <c r="X111" s="158"/>
      <c r="Z111" s="159"/>
    </row>
    <row r="112" spans="3:26" ht="14.45" customHeight="1" x14ac:dyDescent="0.25">
      <c r="C112" s="157">
        <v>208</v>
      </c>
      <c r="D112" s="158" t="s">
        <v>257</v>
      </c>
      <c r="E112" s="158" t="s">
        <v>258</v>
      </c>
      <c r="F112" s="159" t="s">
        <v>45</v>
      </c>
      <c r="G112" s="159"/>
      <c r="H112" s="159"/>
      <c r="I112" s="139">
        <v>0.38611111111111102</v>
      </c>
      <c r="L112" s="157"/>
      <c r="M112" s="157"/>
      <c r="N112" s="160"/>
      <c r="P112" s="158"/>
      <c r="Q112" s="158"/>
      <c r="R112" s="158"/>
      <c r="S112" s="160"/>
      <c r="U112" s="158"/>
      <c r="V112" s="158"/>
      <c r="W112" s="158"/>
      <c r="X112" s="158"/>
      <c r="Z112" s="159"/>
    </row>
    <row r="113" spans="3:26" ht="14.45" customHeight="1" x14ac:dyDescent="0.25">
      <c r="C113" s="157">
        <v>201</v>
      </c>
      <c r="D113" s="158" t="s">
        <v>107</v>
      </c>
      <c r="E113" s="158" t="s">
        <v>108</v>
      </c>
      <c r="F113" s="159" t="s">
        <v>46</v>
      </c>
      <c r="G113" s="159"/>
      <c r="H113" s="159"/>
      <c r="I113" s="139">
        <v>0.38680555555555546</v>
      </c>
      <c r="L113" s="157"/>
      <c r="M113" s="157"/>
      <c r="N113" s="160"/>
      <c r="P113" s="158"/>
      <c r="Q113" s="158"/>
      <c r="R113" s="158"/>
      <c r="S113" s="160"/>
      <c r="U113" s="158"/>
      <c r="V113" s="158"/>
      <c r="W113" s="158"/>
      <c r="X113" s="158"/>
      <c r="Z113" s="159"/>
    </row>
    <row r="114" spans="3:26" ht="14.45" customHeight="1" x14ac:dyDescent="0.25">
      <c r="C114" s="157">
        <v>251</v>
      </c>
      <c r="D114" s="158" t="s">
        <v>259</v>
      </c>
      <c r="E114" s="158" t="s">
        <v>260</v>
      </c>
      <c r="F114" s="159" t="s">
        <v>44</v>
      </c>
      <c r="G114" s="159"/>
      <c r="H114" s="159"/>
      <c r="I114" s="139">
        <v>0.38680555555555546</v>
      </c>
      <c r="L114" s="157"/>
      <c r="M114" s="157"/>
      <c r="N114" s="160"/>
      <c r="P114" s="158"/>
      <c r="Q114" s="158"/>
      <c r="R114" s="158"/>
      <c r="S114" s="160"/>
      <c r="U114" s="158"/>
      <c r="V114" s="158"/>
      <c r="W114" s="158"/>
      <c r="X114" s="158"/>
      <c r="Z114" s="159"/>
    </row>
    <row r="115" spans="3:26" x14ac:dyDescent="0.25">
      <c r="C115" s="157">
        <v>211</v>
      </c>
      <c r="D115" s="158" t="s">
        <v>261</v>
      </c>
      <c r="E115" s="158" t="s">
        <v>262</v>
      </c>
      <c r="F115" s="159" t="s">
        <v>45</v>
      </c>
      <c r="G115" s="159"/>
      <c r="H115" s="159"/>
      <c r="I115" s="139">
        <v>0.3874999999999999</v>
      </c>
      <c r="L115" s="157"/>
      <c r="M115" s="157"/>
      <c r="N115" s="160"/>
      <c r="P115" s="158"/>
      <c r="Q115" s="158"/>
      <c r="R115" s="158"/>
      <c r="S115" s="160"/>
      <c r="U115" s="158"/>
      <c r="V115" s="158"/>
      <c r="W115" s="158"/>
      <c r="X115" s="158"/>
      <c r="Z115" s="159"/>
    </row>
    <row r="116" spans="3:26" ht="14.45" customHeight="1" x14ac:dyDescent="0.25">
      <c r="C116" s="157">
        <v>212</v>
      </c>
      <c r="D116" s="158" t="s">
        <v>263</v>
      </c>
      <c r="E116" s="158" t="s">
        <v>264</v>
      </c>
      <c r="F116" s="159" t="s">
        <v>46</v>
      </c>
      <c r="G116" s="159"/>
      <c r="H116" s="159"/>
      <c r="I116" s="139">
        <v>0.3874999999999999</v>
      </c>
      <c r="L116" s="157"/>
      <c r="M116" s="157"/>
      <c r="N116" s="160"/>
      <c r="P116" s="158"/>
      <c r="Q116" s="158"/>
      <c r="R116" s="158"/>
      <c r="S116" s="160"/>
      <c r="U116" s="158"/>
      <c r="V116" s="158"/>
      <c r="W116" s="158"/>
      <c r="X116" s="158"/>
      <c r="Z116" s="159"/>
    </row>
    <row r="117" spans="3:26" x14ac:dyDescent="0.25">
      <c r="C117" s="157">
        <v>214</v>
      </c>
      <c r="D117" s="158" t="s">
        <v>164</v>
      </c>
      <c r="E117" s="158" t="s">
        <v>265</v>
      </c>
      <c r="F117" s="159" t="s">
        <v>45</v>
      </c>
      <c r="G117" s="159"/>
      <c r="H117" s="159"/>
      <c r="I117" s="139">
        <v>0.38819444444444434</v>
      </c>
      <c r="L117" s="157"/>
      <c r="M117" s="157"/>
      <c r="N117" s="160"/>
      <c r="P117" s="158"/>
      <c r="Q117" s="158"/>
      <c r="R117" s="158"/>
      <c r="S117" s="160"/>
      <c r="U117" s="158"/>
      <c r="V117" s="158"/>
      <c r="W117" s="158"/>
      <c r="X117" s="158"/>
      <c r="Z117" s="159"/>
    </row>
    <row r="118" spans="3:26" ht="14.45" customHeight="1" x14ac:dyDescent="0.25">
      <c r="C118" s="157">
        <v>215</v>
      </c>
      <c r="D118" s="158" t="s">
        <v>266</v>
      </c>
      <c r="E118" s="158" t="s">
        <v>267</v>
      </c>
      <c r="F118" s="159" t="s">
        <v>46</v>
      </c>
      <c r="G118" s="159"/>
      <c r="H118" s="159"/>
      <c r="I118" s="139">
        <v>0.38819444444444434</v>
      </c>
      <c r="L118" s="157"/>
      <c r="M118" s="157"/>
      <c r="N118" s="160"/>
      <c r="P118" s="158"/>
      <c r="Q118" s="158"/>
      <c r="R118" s="158"/>
      <c r="S118" s="160"/>
      <c r="U118" s="158"/>
      <c r="V118" s="158"/>
      <c r="W118" s="158"/>
      <c r="X118" s="158"/>
      <c r="Z118" s="159"/>
    </row>
    <row r="119" spans="3:26" ht="14.45" customHeight="1" x14ac:dyDescent="0.25">
      <c r="C119" s="157">
        <v>204</v>
      </c>
      <c r="D119" s="158" t="s">
        <v>268</v>
      </c>
      <c r="E119" s="158" t="s">
        <v>269</v>
      </c>
      <c r="F119" s="159" t="s">
        <v>46</v>
      </c>
      <c r="G119" s="159"/>
      <c r="H119" s="159"/>
      <c r="I119" s="139">
        <v>0.38888888888888878</v>
      </c>
      <c r="L119" s="157"/>
      <c r="M119" s="157"/>
      <c r="N119" s="160"/>
      <c r="P119" s="158"/>
      <c r="Q119" s="158"/>
      <c r="R119" s="158"/>
      <c r="S119" s="160"/>
      <c r="U119" s="158"/>
      <c r="V119" s="158"/>
      <c r="W119" s="158"/>
      <c r="X119" s="158"/>
      <c r="Z119" s="159"/>
    </row>
    <row r="120" spans="3:26" x14ac:dyDescent="0.25">
      <c r="C120" s="157">
        <v>220</v>
      </c>
      <c r="D120" s="158" t="s">
        <v>270</v>
      </c>
      <c r="E120" s="158" t="s">
        <v>271</v>
      </c>
      <c r="F120" s="159" t="s">
        <v>46</v>
      </c>
      <c r="G120" s="159"/>
      <c r="H120" s="159"/>
      <c r="I120" s="139">
        <v>0.38888888888888878</v>
      </c>
      <c r="L120" s="157"/>
      <c r="M120" s="157"/>
      <c r="N120" s="160"/>
      <c r="P120" s="158"/>
      <c r="Q120" s="158"/>
      <c r="R120" s="158"/>
      <c r="S120" s="160"/>
      <c r="U120" s="158"/>
      <c r="V120" s="158"/>
      <c r="W120" s="158"/>
      <c r="X120" s="158"/>
      <c r="Z120" s="159"/>
    </row>
    <row r="121" spans="3:26" ht="14.45" customHeight="1" x14ac:dyDescent="0.25">
      <c r="C121" s="157">
        <v>257</v>
      </c>
      <c r="D121" s="158" t="s">
        <v>272</v>
      </c>
      <c r="E121" s="158" t="s">
        <v>273</v>
      </c>
      <c r="F121" s="159" t="s">
        <v>46</v>
      </c>
      <c r="G121" s="159"/>
      <c r="H121" s="159"/>
      <c r="I121" s="139">
        <v>0.38958333333333323</v>
      </c>
      <c r="L121" s="157"/>
      <c r="M121" s="157"/>
      <c r="N121" s="160"/>
      <c r="P121" s="158"/>
      <c r="Q121" s="158"/>
      <c r="R121" s="158"/>
      <c r="S121" s="160"/>
      <c r="U121" s="158"/>
      <c r="V121" s="158"/>
      <c r="W121" s="158"/>
      <c r="X121" s="158"/>
      <c r="Z121" s="159"/>
    </row>
    <row r="122" spans="3:26" x14ac:dyDescent="0.25">
      <c r="C122" s="157">
        <v>206</v>
      </c>
      <c r="D122" s="158" t="s">
        <v>274</v>
      </c>
      <c r="E122" s="158" t="s">
        <v>275</v>
      </c>
      <c r="F122" s="159" t="s">
        <v>44</v>
      </c>
      <c r="G122" s="159"/>
      <c r="H122" s="159"/>
      <c r="I122" s="139">
        <v>0.38958333333333323</v>
      </c>
      <c r="L122" s="157"/>
      <c r="M122" s="157"/>
      <c r="N122" s="160"/>
      <c r="P122" s="158"/>
      <c r="Q122" s="158"/>
      <c r="R122" s="158"/>
      <c r="S122" s="160"/>
      <c r="U122" s="158"/>
      <c r="V122" s="158"/>
      <c r="W122" s="158"/>
      <c r="X122" s="158"/>
      <c r="Z122" s="159"/>
    </row>
    <row r="123" spans="3:26" x14ac:dyDescent="0.25">
      <c r="C123" s="157">
        <v>277</v>
      </c>
      <c r="D123" s="158" t="s">
        <v>276</v>
      </c>
      <c r="E123" s="158" t="s">
        <v>277</v>
      </c>
      <c r="F123" s="159" t="s">
        <v>46</v>
      </c>
      <c r="G123" s="159"/>
      <c r="H123" s="159"/>
      <c r="I123" s="139">
        <v>0.39027777777777767</v>
      </c>
      <c r="L123" s="157"/>
      <c r="M123" s="157"/>
      <c r="N123" s="160"/>
      <c r="P123" s="158"/>
      <c r="Q123" s="158"/>
      <c r="R123" s="158"/>
      <c r="S123" s="160"/>
      <c r="U123" s="158"/>
      <c r="V123" s="158"/>
      <c r="W123" s="158"/>
      <c r="X123" s="158"/>
      <c r="Z123" s="159"/>
    </row>
    <row r="124" spans="3:26" x14ac:dyDescent="0.25">
      <c r="C124" s="157">
        <v>275</v>
      </c>
      <c r="D124" s="158" t="s">
        <v>278</v>
      </c>
      <c r="E124" s="158" t="s">
        <v>279</v>
      </c>
      <c r="F124" s="159" t="s">
        <v>44</v>
      </c>
      <c r="G124" s="159"/>
      <c r="H124" s="159"/>
      <c r="I124" s="139">
        <v>0.39027777777777767</v>
      </c>
      <c r="L124" s="157"/>
      <c r="M124" s="157"/>
      <c r="N124" s="160"/>
      <c r="P124" s="158"/>
      <c r="Q124" s="158"/>
      <c r="R124" s="158"/>
      <c r="S124" s="160"/>
      <c r="U124" s="158"/>
      <c r="V124" s="158"/>
      <c r="W124" s="158"/>
      <c r="X124" s="158"/>
      <c r="Z124" s="159"/>
    </row>
    <row r="125" spans="3:26" ht="14.45" customHeight="1" x14ac:dyDescent="0.25">
      <c r="C125" s="157">
        <v>217</v>
      </c>
      <c r="D125" s="158" t="s">
        <v>280</v>
      </c>
      <c r="E125" s="158" t="s">
        <v>281</v>
      </c>
      <c r="F125" s="159" t="s">
        <v>44</v>
      </c>
      <c r="G125" s="159"/>
      <c r="H125" s="159"/>
      <c r="I125" s="139">
        <v>0.39097222222222211</v>
      </c>
      <c r="L125" s="157"/>
      <c r="M125" s="157"/>
      <c r="N125" s="160"/>
      <c r="P125" s="158"/>
      <c r="Q125" s="158"/>
      <c r="R125" s="158"/>
      <c r="S125" s="160"/>
      <c r="U125" s="158"/>
      <c r="V125" s="158"/>
      <c r="W125" s="158"/>
      <c r="X125" s="158"/>
      <c r="Z125" s="159"/>
    </row>
    <row r="126" spans="3:26" ht="14.45" customHeight="1" x14ac:dyDescent="0.25">
      <c r="C126" s="157">
        <v>270</v>
      </c>
      <c r="D126" s="158" t="s">
        <v>282</v>
      </c>
      <c r="E126" s="158" t="s">
        <v>283</v>
      </c>
      <c r="F126" s="159" t="s">
        <v>44</v>
      </c>
      <c r="G126" s="159"/>
      <c r="H126" s="159"/>
      <c r="I126" s="139">
        <v>0.39097222222222211</v>
      </c>
      <c r="L126" s="157"/>
      <c r="M126" s="157"/>
      <c r="N126" s="160"/>
      <c r="P126" s="158"/>
      <c r="Q126" s="158"/>
      <c r="R126" s="158"/>
      <c r="S126" s="160"/>
      <c r="U126" s="158"/>
      <c r="V126" s="158"/>
      <c r="W126" s="158"/>
      <c r="X126" s="158"/>
      <c r="Z126" s="159"/>
    </row>
    <row r="127" spans="3:26" ht="14.45" customHeight="1" x14ac:dyDescent="0.25">
      <c r="C127" s="157">
        <v>272</v>
      </c>
      <c r="D127" s="158" t="s">
        <v>284</v>
      </c>
      <c r="E127" s="158" t="s">
        <v>238</v>
      </c>
      <c r="F127" s="159" t="s">
        <v>44</v>
      </c>
      <c r="G127" s="159"/>
      <c r="H127" s="159"/>
      <c r="I127" s="139">
        <v>0.39166666666666655</v>
      </c>
      <c r="L127" s="157"/>
      <c r="M127" s="157"/>
      <c r="N127" s="160"/>
      <c r="P127" s="158"/>
      <c r="Q127" s="158"/>
      <c r="R127" s="158"/>
      <c r="S127" s="160"/>
      <c r="U127" s="158"/>
      <c r="V127" s="158"/>
      <c r="W127" s="158"/>
      <c r="X127" s="158"/>
      <c r="Z127" s="159"/>
    </row>
    <row r="128" spans="3:26" ht="14.45" customHeight="1" x14ac:dyDescent="0.25">
      <c r="C128" s="157">
        <v>218</v>
      </c>
      <c r="D128" s="158" t="s">
        <v>285</v>
      </c>
      <c r="E128" s="158" t="s">
        <v>286</v>
      </c>
      <c r="F128" s="159" t="s">
        <v>46</v>
      </c>
      <c r="G128" s="159"/>
      <c r="H128" s="159"/>
      <c r="I128" s="139">
        <v>0.39166666666666655</v>
      </c>
      <c r="L128" s="157"/>
      <c r="M128" s="157"/>
      <c r="N128" s="160"/>
      <c r="P128" s="158"/>
      <c r="Q128" s="158"/>
      <c r="R128" s="158"/>
      <c r="S128" s="160"/>
      <c r="U128" s="158"/>
      <c r="V128" s="158"/>
      <c r="W128" s="158"/>
      <c r="X128" s="158"/>
      <c r="Z128" s="159"/>
    </row>
    <row r="129" spans="3:26" ht="14.45" customHeight="1" x14ac:dyDescent="0.25">
      <c r="C129" s="157">
        <v>259</v>
      </c>
      <c r="D129" s="158" t="s">
        <v>287</v>
      </c>
      <c r="E129" s="158" t="s">
        <v>288</v>
      </c>
      <c r="F129" s="159" t="s">
        <v>46</v>
      </c>
      <c r="G129" s="159"/>
      <c r="H129" s="159"/>
      <c r="I129" s="139">
        <v>0.39236111111111099</v>
      </c>
      <c r="L129" s="157"/>
      <c r="M129" s="157"/>
      <c r="N129" s="160"/>
      <c r="P129" s="158"/>
      <c r="Q129" s="158"/>
      <c r="R129" s="158"/>
      <c r="S129" s="160"/>
      <c r="U129" s="158"/>
      <c r="V129" s="158"/>
      <c r="W129" s="158"/>
      <c r="X129" s="158"/>
      <c r="Z129" s="159"/>
    </row>
    <row r="130" spans="3:26" x14ac:dyDescent="0.25">
      <c r="C130" s="157">
        <v>221</v>
      </c>
      <c r="D130" s="158" t="s">
        <v>289</v>
      </c>
      <c r="E130" s="158" t="s">
        <v>189</v>
      </c>
      <c r="F130" s="159" t="s">
        <v>46</v>
      </c>
      <c r="G130" s="159"/>
      <c r="H130" s="159"/>
      <c r="I130" s="139">
        <v>0.39236111111111099</v>
      </c>
      <c r="L130" s="157"/>
      <c r="M130" s="157"/>
      <c r="N130" s="160"/>
      <c r="P130" s="158"/>
      <c r="Q130" s="158"/>
      <c r="R130" s="158"/>
      <c r="S130" s="160"/>
      <c r="U130" s="158"/>
      <c r="V130" s="158"/>
      <c r="W130" s="158"/>
      <c r="X130" s="158"/>
      <c r="Z130" s="159"/>
    </row>
    <row r="131" spans="3:26" x14ac:dyDescent="0.25">
      <c r="C131" s="157">
        <v>205</v>
      </c>
      <c r="D131" s="158" t="s">
        <v>290</v>
      </c>
      <c r="E131" s="158" t="s">
        <v>291</v>
      </c>
      <c r="F131" s="159" t="s">
        <v>46</v>
      </c>
      <c r="G131" s="159"/>
      <c r="H131" s="159"/>
      <c r="I131" s="139">
        <v>0.39305555555555544</v>
      </c>
      <c r="L131" s="157"/>
      <c r="M131" s="157"/>
      <c r="N131" s="160"/>
      <c r="P131" s="158"/>
      <c r="Q131" s="158"/>
      <c r="R131" s="158"/>
      <c r="S131" s="160"/>
      <c r="U131" s="158"/>
      <c r="V131" s="158"/>
      <c r="W131" s="158"/>
      <c r="X131" s="158"/>
      <c r="Z131" s="159"/>
    </row>
    <row r="132" spans="3:26" ht="14.45" customHeight="1" x14ac:dyDescent="0.25">
      <c r="C132" s="157">
        <v>213</v>
      </c>
      <c r="D132" s="158" t="s">
        <v>86</v>
      </c>
      <c r="E132" s="158" t="s">
        <v>165</v>
      </c>
      <c r="F132" s="159" t="s">
        <v>44</v>
      </c>
      <c r="G132" s="159"/>
      <c r="H132" s="159"/>
      <c r="I132" s="139">
        <v>0.39305555555555544</v>
      </c>
      <c r="L132" s="157"/>
      <c r="M132" s="157"/>
      <c r="N132" s="160"/>
      <c r="P132" s="158"/>
      <c r="Q132" s="158"/>
      <c r="R132" s="158"/>
      <c r="S132" s="160"/>
      <c r="U132" s="158"/>
      <c r="V132" s="158"/>
      <c r="W132" s="158"/>
      <c r="X132" s="158"/>
      <c r="Z132" s="159"/>
    </row>
    <row r="133" spans="3:26" ht="14.45" customHeight="1" x14ac:dyDescent="0.25">
      <c r="C133" s="157">
        <v>228</v>
      </c>
      <c r="D133" s="158" t="s">
        <v>54</v>
      </c>
      <c r="E133" s="158" t="s">
        <v>159</v>
      </c>
      <c r="F133" s="159" t="s">
        <v>44</v>
      </c>
      <c r="G133" s="159"/>
      <c r="H133" s="159"/>
      <c r="I133" s="139">
        <v>0.39305555555555544</v>
      </c>
      <c r="L133" s="157"/>
      <c r="M133" s="157"/>
      <c r="N133" s="160"/>
      <c r="P133" s="158"/>
      <c r="Q133" s="158"/>
      <c r="R133" s="158"/>
      <c r="S133" s="160"/>
      <c r="U133" s="158"/>
      <c r="V133" s="158"/>
      <c r="W133" s="158"/>
      <c r="X133" s="158"/>
      <c r="Z133" s="159"/>
    </row>
    <row r="134" spans="3:26" x14ac:dyDescent="0.25">
      <c r="C134" s="157">
        <v>229</v>
      </c>
      <c r="D134" s="158" t="s">
        <v>235</v>
      </c>
      <c r="E134" s="158" t="s">
        <v>292</v>
      </c>
      <c r="F134" s="159" t="s">
        <v>46</v>
      </c>
      <c r="G134" s="159"/>
      <c r="H134" s="159"/>
      <c r="I134" s="139">
        <v>0.39374999999999988</v>
      </c>
      <c r="L134" s="157"/>
      <c r="M134" s="157"/>
      <c r="N134" s="160"/>
      <c r="P134" s="158"/>
      <c r="Q134" s="158"/>
      <c r="R134" s="158"/>
      <c r="S134" s="160"/>
      <c r="U134" s="158"/>
      <c r="V134" s="158"/>
      <c r="W134" s="158"/>
      <c r="X134" s="158"/>
      <c r="Z134" s="159"/>
    </row>
    <row r="135" spans="3:26" x14ac:dyDescent="0.25">
      <c r="C135" s="157">
        <v>260</v>
      </c>
      <c r="D135" s="158" t="s">
        <v>293</v>
      </c>
      <c r="E135" s="158" t="s">
        <v>294</v>
      </c>
      <c r="F135" s="159" t="s">
        <v>46</v>
      </c>
      <c r="G135" s="159"/>
      <c r="H135" s="159"/>
      <c r="I135" s="139">
        <v>0.39374999999999988</v>
      </c>
      <c r="L135" s="157"/>
      <c r="M135" s="157"/>
      <c r="N135" s="160"/>
      <c r="P135" s="158"/>
      <c r="Q135" s="158"/>
      <c r="R135" s="158"/>
      <c r="S135" s="160"/>
      <c r="U135" s="158"/>
      <c r="V135" s="158"/>
      <c r="W135" s="158"/>
      <c r="X135" s="158"/>
      <c r="Z135" s="159"/>
    </row>
    <row r="136" spans="3:26" x14ac:dyDescent="0.25">
      <c r="C136" s="157">
        <v>237</v>
      </c>
      <c r="D136" s="158" t="s">
        <v>295</v>
      </c>
      <c r="E136" s="158" t="s">
        <v>296</v>
      </c>
      <c r="F136" s="159" t="s">
        <v>46</v>
      </c>
      <c r="G136" s="159"/>
      <c r="H136" s="159"/>
      <c r="I136" s="139">
        <v>0.39444444444444432</v>
      </c>
      <c r="L136" s="157"/>
      <c r="M136" s="157"/>
      <c r="N136" s="160"/>
      <c r="P136" s="158"/>
      <c r="Q136" s="158"/>
      <c r="R136" s="158"/>
      <c r="S136" s="160"/>
      <c r="U136" s="158"/>
      <c r="V136" s="158"/>
      <c r="W136" s="158"/>
      <c r="X136" s="158"/>
      <c r="Z136" s="159"/>
    </row>
    <row r="137" spans="3:26" ht="14.45" customHeight="1" x14ac:dyDescent="0.25">
      <c r="C137" s="157">
        <v>231</v>
      </c>
      <c r="D137" s="158" t="s">
        <v>297</v>
      </c>
      <c r="E137" s="158" t="s">
        <v>298</v>
      </c>
      <c r="F137" s="159" t="s">
        <v>45</v>
      </c>
      <c r="G137" s="159"/>
      <c r="H137" s="159"/>
      <c r="I137" s="139">
        <v>0.39444444444444432</v>
      </c>
      <c r="L137" s="157"/>
      <c r="M137" s="157"/>
      <c r="N137" s="160"/>
      <c r="P137" s="158"/>
      <c r="Q137" s="158"/>
      <c r="R137" s="158"/>
      <c r="S137" s="160"/>
      <c r="U137" s="158"/>
      <c r="V137" s="158"/>
      <c r="W137" s="158"/>
      <c r="X137" s="158"/>
      <c r="Z137" s="159"/>
    </row>
    <row r="138" spans="3:26" x14ac:dyDescent="0.25">
      <c r="C138" s="157">
        <v>232</v>
      </c>
      <c r="D138" s="158" t="s">
        <v>299</v>
      </c>
      <c r="E138" s="158" t="s">
        <v>300</v>
      </c>
      <c r="F138" s="159" t="s">
        <v>46</v>
      </c>
      <c r="G138" s="159"/>
      <c r="H138" s="159"/>
      <c r="I138" s="139">
        <v>0.39513888888888876</v>
      </c>
      <c r="L138" s="157"/>
      <c r="M138" s="157"/>
      <c r="N138" s="160"/>
      <c r="P138" s="158"/>
      <c r="Q138" s="158"/>
      <c r="R138" s="158"/>
      <c r="S138" s="160"/>
      <c r="U138" s="158"/>
      <c r="V138" s="158"/>
      <c r="W138" s="158"/>
      <c r="X138" s="158"/>
      <c r="Z138" s="159"/>
    </row>
    <row r="139" spans="3:26" x14ac:dyDescent="0.25">
      <c r="C139" s="157">
        <v>233</v>
      </c>
      <c r="D139" s="158" t="s">
        <v>162</v>
      </c>
      <c r="E139" s="158" t="s">
        <v>301</v>
      </c>
      <c r="F139" s="159" t="s">
        <v>46</v>
      </c>
      <c r="G139" s="159"/>
      <c r="H139" s="159"/>
      <c r="I139" s="139">
        <v>0.39513888888888876</v>
      </c>
      <c r="L139" s="157"/>
      <c r="M139" s="157"/>
      <c r="N139" s="160"/>
      <c r="P139" s="158"/>
      <c r="Q139" s="158"/>
      <c r="R139" s="158"/>
      <c r="S139" s="160"/>
      <c r="U139" s="158"/>
      <c r="V139" s="158"/>
      <c r="W139" s="158"/>
      <c r="X139" s="158"/>
      <c r="Z139" s="159"/>
    </row>
    <row r="140" spans="3:26" ht="14.45" customHeight="1" x14ac:dyDescent="0.25">
      <c r="C140" s="157">
        <v>234</v>
      </c>
      <c r="D140" s="158" t="s">
        <v>302</v>
      </c>
      <c r="E140" s="158" t="s">
        <v>303</v>
      </c>
      <c r="F140" s="159" t="s">
        <v>46</v>
      </c>
      <c r="G140" s="159"/>
      <c r="H140" s="159"/>
      <c r="I140" s="139">
        <v>0.3958333333333332</v>
      </c>
      <c r="L140" s="157"/>
      <c r="M140" s="157"/>
      <c r="N140" s="160"/>
      <c r="P140" s="158"/>
      <c r="Q140" s="158"/>
      <c r="R140" s="158"/>
      <c r="S140" s="160"/>
      <c r="U140" s="158"/>
      <c r="V140" s="158"/>
      <c r="W140" s="158"/>
      <c r="X140" s="158"/>
      <c r="Z140" s="159"/>
    </row>
    <row r="141" spans="3:26" x14ac:dyDescent="0.25">
      <c r="C141" s="157">
        <v>235</v>
      </c>
      <c r="D141" s="158" t="s">
        <v>304</v>
      </c>
      <c r="E141" s="158" t="s">
        <v>305</v>
      </c>
      <c r="F141" s="159" t="s">
        <v>44</v>
      </c>
      <c r="G141" s="159"/>
      <c r="H141" s="159"/>
      <c r="I141" s="139">
        <v>0.3958333333333332</v>
      </c>
      <c r="L141" s="157"/>
      <c r="M141" s="157"/>
      <c r="N141" s="160"/>
      <c r="P141" s="158"/>
      <c r="Q141" s="158"/>
      <c r="R141" s="158"/>
      <c r="S141" s="160"/>
      <c r="U141" s="158"/>
      <c r="V141" s="158"/>
      <c r="W141" s="158"/>
      <c r="X141" s="158"/>
      <c r="Z141" s="159"/>
    </row>
    <row r="142" spans="3:26" ht="14.45" customHeight="1" x14ac:dyDescent="0.25">
      <c r="C142" s="157">
        <v>236</v>
      </c>
      <c r="D142" s="158" t="s">
        <v>306</v>
      </c>
      <c r="E142" s="158" t="s">
        <v>307</v>
      </c>
      <c r="F142" s="159" t="s">
        <v>44</v>
      </c>
      <c r="G142" s="159"/>
      <c r="H142" s="159"/>
      <c r="I142" s="139">
        <v>0.39652777777777765</v>
      </c>
      <c r="L142" s="157"/>
      <c r="M142" s="157"/>
      <c r="N142" s="160"/>
      <c r="P142" s="158"/>
      <c r="Q142" s="158"/>
      <c r="R142" s="158"/>
      <c r="S142" s="160"/>
      <c r="U142" s="158"/>
      <c r="V142" s="158"/>
      <c r="W142" s="158"/>
      <c r="X142" s="158"/>
      <c r="Z142" s="159"/>
    </row>
    <row r="143" spans="3:26" ht="14.45" customHeight="1" x14ac:dyDescent="0.25">
      <c r="C143" s="157">
        <v>238</v>
      </c>
      <c r="D143" s="158" t="s">
        <v>308</v>
      </c>
      <c r="E143" s="158" t="s">
        <v>309</v>
      </c>
      <c r="F143" s="159" t="s">
        <v>44</v>
      </c>
      <c r="G143" s="159"/>
      <c r="H143" s="159"/>
      <c r="I143" s="139">
        <v>0.39652777777777765</v>
      </c>
      <c r="L143" s="157"/>
      <c r="M143" s="157"/>
      <c r="N143" s="160"/>
      <c r="P143" s="158"/>
      <c r="Q143" s="158"/>
      <c r="R143" s="158"/>
      <c r="S143" s="160"/>
      <c r="U143" s="158"/>
      <c r="V143" s="158"/>
      <c r="W143" s="158"/>
      <c r="X143" s="158"/>
      <c r="Z143" s="159"/>
    </row>
    <row r="144" spans="3:26" ht="14.45" customHeight="1" x14ac:dyDescent="0.25">
      <c r="C144" s="157">
        <v>239</v>
      </c>
      <c r="D144" s="158" t="s">
        <v>227</v>
      </c>
      <c r="E144" s="158" t="s">
        <v>310</v>
      </c>
      <c r="F144" s="159" t="s">
        <v>45</v>
      </c>
      <c r="G144" s="159"/>
      <c r="H144" s="159"/>
      <c r="I144" s="139">
        <v>0.39722222222222209</v>
      </c>
      <c r="L144" s="157"/>
      <c r="M144" s="157"/>
      <c r="N144" s="160"/>
      <c r="O144" s="158"/>
      <c r="P144" s="158"/>
      <c r="Q144" s="158"/>
      <c r="R144" s="158"/>
      <c r="S144" s="160"/>
      <c r="T144" s="158"/>
      <c r="U144" s="158"/>
      <c r="V144" s="158"/>
      <c r="W144" s="158"/>
      <c r="X144" s="158"/>
      <c r="Y144" s="159"/>
      <c r="Z144" s="159"/>
    </row>
    <row r="145" spans="3:26" ht="14.45" customHeight="1" x14ac:dyDescent="0.25">
      <c r="C145" s="157">
        <v>240</v>
      </c>
      <c r="D145" s="158" t="s">
        <v>311</v>
      </c>
      <c r="E145" s="158" t="s">
        <v>208</v>
      </c>
      <c r="F145" s="159" t="s">
        <v>44</v>
      </c>
      <c r="G145" s="159"/>
      <c r="H145" s="159"/>
      <c r="I145" s="139">
        <v>0.39722222222222209</v>
      </c>
      <c r="L145" s="157"/>
      <c r="M145" s="157"/>
      <c r="N145" s="160"/>
      <c r="O145" s="158"/>
      <c r="P145" s="158"/>
      <c r="Q145" s="158"/>
      <c r="R145" s="158"/>
      <c r="S145" s="160"/>
      <c r="T145" s="158"/>
      <c r="U145" s="158"/>
      <c r="V145" s="158"/>
      <c r="W145" s="158"/>
      <c r="X145" s="158"/>
      <c r="Y145" s="159"/>
      <c r="Z145" s="159"/>
    </row>
    <row r="146" spans="3:26" ht="14.45" customHeight="1" x14ac:dyDescent="0.25">
      <c r="C146" s="157">
        <v>253</v>
      </c>
      <c r="D146" s="158" t="s">
        <v>312</v>
      </c>
      <c r="E146" s="158" t="s">
        <v>313</v>
      </c>
      <c r="F146" s="159" t="s">
        <v>44</v>
      </c>
      <c r="G146" s="159"/>
      <c r="H146" s="159"/>
      <c r="I146" s="139">
        <v>0.39791666666666653</v>
      </c>
      <c r="L146" s="157"/>
      <c r="M146" s="157"/>
      <c r="N146" s="160"/>
      <c r="O146" s="158"/>
      <c r="P146" s="158"/>
      <c r="Q146" s="158"/>
      <c r="R146" s="158"/>
      <c r="S146" s="160"/>
      <c r="T146" s="158"/>
      <c r="U146" s="158"/>
      <c r="V146" s="158"/>
      <c r="W146" s="158"/>
      <c r="X146" s="158"/>
      <c r="Y146" s="159"/>
      <c r="Z146" s="159"/>
    </row>
    <row r="147" spans="3:26" ht="14.45" customHeight="1" x14ac:dyDescent="0.25">
      <c r="C147" s="157">
        <v>245</v>
      </c>
      <c r="D147" s="158" t="s">
        <v>150</v>
      </c>
      <c r="E147" s="158" t="s">
        <v>151</v>
      </c>
      <c r="F147" s="159" t="s">
        <v>46</v>
      </c>
      <c r="G147" s="159"/>
      <c r="H147" s="159"/>
      <c r="I147" s="139">
        <v>0.39791666666666653</v>
      </c>
      <c r="L147" s="157"/>
      <c r="M147" s="157"/>
      <c r="N147" s="160"/>
      <c r="O147" s="158"/>
      <c r="P147" s="158"/>
      <c r="Q147" s="158"/>
      <c r="R147" s="158"/>
      <c r="S147" s="160"/>
      <c r="T147" s="158"/>
      <c r="U147" s="158"/>
      <c r="V147" s="158"/>
      <c r="W147" s="158"/>
      <c r="X147" s="158"/>
      <c r="Y147" s="159"/>
      <c r="Z147" s="159"/>
    </row>
    <row r="148" spans="3:26" ht="14.45" customHeight="1" x14ac:dyDescent="0.25">
      <c r="C148" s="157">
        <v>243</v>
      </c>
      <c r="D148" s="158" t="s">
        <v>314</v>
      </c>
      <c r="E148" s="158" t="s">
        <v>315</v>
      </c>
      <c r="F148" s="159" t="s">
        <v>46</v>
      </c>
      <c r="G148" s="159"/>
      <c r="H148" s="159"/>
      <c r="I148" s="139">
        <v>0.39861111111111097</v>
      </c>
      <c r="L148" s="157"/>
      <c r="M148" s="157"/>
      <c r="N148" s="160"/>
      <c r="O148" s="158"/>
      <c r="P148" s="158"/>
      <c r="Q148" s="158"/>
      <c r="R148" s="158"/>
      <c r="S148" s="160"/>
      <c r="T148" s="158"/>
      <c r="U148" s="158"/>
      <c r="V148" s="158"/>
      <c r="W148" s="158"/>
      <c r="X148" s="158"/>
      <c r="Y148" s="159"/>
      <c r="Z148" s="159"/>
    </row>
    <row r="149" spans="3:26" ht="14.45" customHeight="1" x14ac:dyDescent="0.25">
      <c r="C149" s="157">
        <v>210</v>
      </c>
      <c r="D149" s="158" t="s">
        <v>316</v>
      </c>
      <c r="E149" s="158" t="s">
        <v>317</v>
      </c>
      <c r="F149" s="159" t="s">
        <v>46</v>
      </c>
      <c r="G149" s="159"/>
      <c r="H149" s="159"/>
      <c r="I149" s="139">
        <v>0.39861111111111097</v>
      </c>
      <c r="L149" s="157"/>
      <c r="M149" s="157"/>
      <c r="N149" s="160"/>
      <c r="O149" s="158"/>
      <c r="P149" s="158"/>
      <c r="Q149" s="158"/>
      <c r="R149" s="158"/>
      <c r="S149" s="160"/>
      <c r="T149" s="158"/>
      <c r="U149" s="158"/>
      <c r="V149" s="158"/>
      <c r="W149" s="158"/>
      <c r="X149" s="158"/>
      <c r="Y149" s="159"/>
      <c r="Z149" s="159"/>
    </row>
    <row r="150" spans="3:26" ht="14.45" customHeight="1" x14ac:dyDescent="0.25">
      <c r="C150" s="157">
        <v>256</v>
      </c>
      <c r="D150" s="158" t="s">
        <v>318</v>
      </c>
      <c r="E150" s="158" t="s">
        <v>292</v>
      </c>
      <c r="F150" s="159" t="s">
        <v>46</v>
      </c>
      <c r="G150" s="159"/>
      <c r="H150" s="159"/>
      <c r="I150" s="139">
        <v>0.39930555555555541</v>
      </c>
      <c r="L150" s="157"/>
      <c r="M150" s="157"/>
      <c r="N150" s="160"/>
      <c r="O150" s="158"/>
      <c r="P150" s="158"/>
      <c r="Q150" s="158"/>
      <c r="R150" s="158"/>
      <c r="S150" s="160"/>
      <c r="T150" s="158"/>
      <c r="U150" s="158"/>
      <c r="V150" s="158"/>
      <c r="W150" s="158"/>
      <c r="X150" s="158"/>
      <c r="Y150" s="159"/>
      <c r="Z150" s="159"/>
    </row>
    <row r="151" spans="3:26" ht="14.45" customHeight="1" x14ac:dyDescent="0.25">
      <c r="C151" s="157">
        <v>255</v>
      </c>
      <c r="D151" s="158" t="s">
        <v>319</v>
      </c>
      <c r="E151" s="158" t="s">
        <v>320</v>
      </c>
      <c r="F151" s="159" t="s">
        <v>46</v>
      </c>
      <c r="G151" s="159"/>
      <c r="H151" s="159"/>
      <c r="I151" s="139">
        <v>0.39930555555555541</v>
      </c>
      <c r="L151" s="157"/>
      <c r="M151" s="157"/>
      <c r="N151" s="160"/>
      <c r="O151" s="158"/>
      <c r="P151" s="158"/>
      <c r="Q151" s="158"/>
      <c r="R151" s="158"/>
      <c r="S151" s="160"/>
      <c r="T151" s="158"/>
      <c r="U151" s="158"/>
      <c r="V151" s="158"/>
      <c r="W151" s="158"/>
      <c r="X151" s="158"/>
      <c r="Y151" s="159"/>
      <c r="Z151" s="159"/>
    </row>
    <row r="152" spans="3:26" ht="14.45" customHeight="1" x14ac:dyDescent="0.25">
      <c r="C152" s="157">
        <v>258</v>
      </c>
      <c r="D152" s="158" t="s">
        <v>321</v>
      </c>
      <c r="E152" s="158" t="s">
        <v>322</v>
      </c>
      <c r="F152" s="159" t="s">
        <v>46</v>
      </c>
      <c r="G152" s="159"/>
      <c r="H152" s="159"/>
      <c r="I152" s="139">
        <v>0.39999999999999986</v>
      </c>
      <c r="L152" s="157"/>
      <c r="M152" s="157"/>
      <c r="N152" s="160"/>
      <c r="O152" s="158"/>
      <c r="P152" s="158"/>
      <c r="Q152" s="158"/>
      <c r="R152" s="158"/>
      <c r="S152" s="160"/>
      <c r="T152" s="158"/>
      <c r="U152" s="158"/>
      <c r="V152" s="158"/>
      <c r="W152" s="158"/>
      <c r="X152" s="158"/>
      <c r="Y152" s="159"/>
      <c r="Z152" s="159"/>
    </row>
    <row r="153" spans="3:26" ht="14.45" customHeight="1" x14ac:dyDescent="0.25">
      <c r="C153" s="157">
        <v>264</v>
      </c>
      <c r="D153" s="158" t="s">
        <v>323</v>
      </c>
      <c r="E153" s="158" t="s">
        <v>324</v>
      </c>
      <c r="F153" s="159" t="s">
        <v>44</v>
      </c>
      <c r="G153" s="159"/>
      <c r="H153" s="159"/>
      <c r="I153" s="139">
        <v>0.39999999999999986</v>
      </c>
      <c r="L153" s="157"/>
      <c r="M153" s="157"/>
      <c r="N153" s="160"/>
      <c r="O153" s="158"/>
      <c r="P153" s="158"/>
      <c r="Q153" s="158"/>
      <c r="R153" s="158"/>
      <c r="S153" s="160"/>
      <c r="T153" s="158"/>
      <c r="U153" s="158"/>
      <c r="V153" s="158"/>
      <c r="W153" s="158"/>
      <c r="X153" s="158"/>
      <c r="Y153" s="159"/>
      <c r="Z153" s="159"/>
    </row>
    <row r="154" spans="3:26" ht="14.45" customHeight="1" x14ac:dyDescent="0.25">
      <c r="C154" s="157">
        <v>223</v>
      </c>
      <c r="D154" s="158" t="s">
        <v>147</v>
      </c>
      <c r="E154" s="158" t="s">
        <v>325</v>
      </c>
      <c r="F154" s="159" t="s">
        <v>44</v>
      </c>
      <c r="G154" s="159"/>
      <c r="H154" s="159"/>
      <c r="I154" s="139">
        <v>0.4006944444444443</v>
      </c>
      <c r="L154" s="157"/>
      <c r="M154" s="157"/>
      <c r="N154" s="160"/>
      <c r="O154" s="158"/>
      <c r="P154" s="158"/>
      <c r="Q154" s="158"/>
      <c r="R154" s="158"/>
      <c r="S154" s="160"/>
      <c r="T154" s="158"/>
      <c r="U154" s="158"/>
      <c r="V154" s="158"/>
      <c r="W154" s="158"/>
      <c r="X154" s="158"/>
      <c r="Y154" s="159"/>
      <c r="Z154" s="159"/>
    </row>
    <row r="155" spans="3:26" ht="14.45" customHeight="1" x14ac:dyDescent="0.25">
      <c r="C155" s="157">
        <v>218</v>
      </c>
      <c r="D155" s="158" t="s">
        <v>285</v>
      </c>
      <c r="E155" s="158" t="s">
        <v>286</v>
      </c>
      <c r="F155" s="159" t="s">
        <v>46</v>
      </c>
      <c r="G155" s="159"/>
      <c r="H155" s="159"/>
      <c r="I155" s="139">
        <v>0.4006944444444443</v>
      </c>
      <c r="L155" s="157"/>
      <c r="M155" s="157"/>
      <c r="N155" s="160"/>
      <c r="O155" s="158"/>
      <c r="P155" s="158"/>
      <c r="Q155" s="158"/>
      <c r="R155" s="158"/>
      <c r="S155" s="160"/>
      <c r="T155" s="158"/>
      <c r="U155" s="158"/>
      <c r="V155" s="158"/>
      <c r="W155" s="158"/>
      <c r="X155" s="158"/>
      <c r="Y155" s="159"/>
      <c r="Z155" s="159"/>
    </row>
    <row r="156" spans="3:26" ht="14.45" customHeight="1" x14ac:dyDescent="0.25">
      <c r="C156" s="157">
        <v>268</v>
      </c>
      <c r="D156" s="158" t="s">
        <v>326</v>
      </c>
      <c r="E156" s="158" t="s">
        <v>327</v>
      </c>
      <c r="F156" s="159" t="s">
        <v>45</v>
      </c>
      <c r="G156" s="159"/>
      <c r="H156" s="159"/>
      <c r="I156" s="139">
        <v>0.40138888888888874</v>
      </c>
      <c r="M156" s="157"/>
      <c r="N156" s="160"/>
      <c r="P156" s="158"/>
      <c r="Q156" s="158"/>
      <c r="R156" s="158"/>
      <c r="S156" s="160"/>
      <c r="U156" s="158"/>
      <c r="V156" s="158"/>
      <c r="W156" s="158"/>
      <c r="X156" s="158"/>
      <c r="Z156" s="159"/>
    </row>
    <row r="157" spans="3:26" ht="14.45" customHeight="1" x14ac:dyDescent="0.25">
      <c r="C157" s="157">
        <v>241</v>
      </c>
      <c r="D157" s="158" t="s">
        <v>328</v>
      </c>
      <c r="E157" s="158" t="s">
        <v>329</v>
      </c>
      <c r="F157" s="159" t="s">
        <v>46</v>
      </c>
      <c r="G157" s="159"/>
      <c r="H157" s="159"/>
      <c r="I157" s="139">
        <v>0.40138888888888874</v>
      </c>
      <c r="M157" s="157"/>
      <c r="N157" s="160"/>
      <c r="P157" s="158"/>
      <c r="Q157" s="158"/>
      <c r="R157" s="158"/>
      <c r="S157" s="160"/>
      <c r="U157" s="158"/>
      <c r="V157" s="158"/>
      <c r="W157" s="158"/>
      <c r="X157" s="158"/>
      <c r="Z157" s="159"/>
    </row>
    <row r="158" spans="3:26" ht="14.45" customHeight="1" x14ac:dyDescent="0.25">
      <c r="C158" s="157">
        <v>247</v>
      </c>
      <c r="D158" s="158" t="s">
        <v>330</v>
      </c>
      <c r="E158" s="158" t="s">
        <v>300</v>
      </c>
      <c r="F158" s="159" t="s">
        <v>45</v>
      </c>
      <c r="G158" s="159"/>
      <c r="H158" s="159"/>
      <c r="I158" s="139">
        <v>0.40208333333333318</v>
      </c>
      <c r="M158" s="157"/>
      <c r="N158" s="160"/>
      <c r="P158" s="158"/>
      <c r="Q158" s="158"/>
      <c r="R158" s="158"/>
      <c r="S158" s="160"/>
      <c r="U158" s="158"/>
      <c r="V158" s="158"/>
      <c r="W158" s="158"/>
      <c r="X158" s="158"/>
      <c r="Z158" s="159"/>
    </row>
    <row r="159" spans="3:26" x14ac:dyDescent="0.25">
      <c r="C159" s="157">
        <v>246</v>
      </c>
      <c r="D159" s="158" t="s">
        <v>331</v>
      </c>
      <c r="E159" s="158" t="s">
        <v>332</v>
      </c>
      <c r="F159" s="159" t="s">
        <v>45</v>
      </c>
      <c r="G159" s="159"/>
      <c r="H159" s="159"/>
      <c r="I159" s="139">
        <v>0.40208333333333318</v>
      </c>
      <c r="M159" s="157"/>
      <c r="N159" s="160"/>
      <c r="P159" s="158"/>
      <c r="Q159" s="158"/>
      <c r="R159" s="158"/>
      <c r="S159" s="160"/>
      <c r="U159" s="158"/>
      <c r="V159" s="158"/>
      <c r="W159" s="158"/>
      <c r="X159" s="158"/>
      <c r="Z159" s="159"/>
    </row>
    <row r="160" spans="3:26" ht="14.45" customHeight="1" x14ac:dyDescent="0.25">
      <c r="C160" s="157">
        <v>227</v>
      </c>
      <c r="D160" s="158" t="s">
        <v>333</v>
      </c>
      <c r="E160" s="158" t="s">
        <v>334</v>
      </c>
      <c r="F160" s="159" t="s">
        <v>45</v>
      </c>
      <c r="G160" s="159"/>
      <c r="H160" s="159"/>
      <c r="I160" s="139">
        <v>0.40277777777777762</v>
      </c>
      <c r="M160" s="157"/>
      <c r="N160" s="160"/>
      <c r="P160" s="158"/>
      <c r="Q160" s="158"/>
      <c r="R160" s="158"/>
      <c r="S160" s="160"/>
      <c r="U160" s="158"/>
      <c r="V160" s="158"/>
      <c r="W160" s="158"/>
      <c r="X160" s="158"/>
      <c r="Z160" s="159"/>
    </row>
    <row r="161" spans="3:26" ht="14.45" customHeight="1" x14ac:dyDescent="0.25">
      <c r="C161" s="157">
        <v>226</v>
      </c>
      <c r="D161" s="158" t="s">
        <v>79</v>
      </c>
      <c r="E161" s="158" t="s">
        <v>161</v>
      </c>
      <c r="F161" s="159" t="s">
        <v>44</v>
      </c>
      <c r="G161" s="159"/>
      <c r="H161" s="159"/>
      <c r="I161" s="139">
        <v>0.40277777777777762</v>
      </c>
      <c r="M161" s="157"/>
      <c r="N161" s="160"/>
      <c r="P161" s="158"/>
      <c r="Q161" s="158"/>
      <c r="R161" s="158"/>
      <c r="S161" s="160"/>
      <c r="U161" s="158"/>
      <c r="V161" s="158"/>
      <c r="W161" s="158"/>
      <c r="X161" s="158"/>
      <c r="Z161" s="159"/>
    </row>
    <row r="162" spans="3:26" ht="14.45" customHeight="1" x14ac:dyDescent="0.25">
      <c r="C162" s="157"/>
      <c r="D162" s="158"/>
      <c r="E162" s="158"/>
      <c r="F162" s="159"/>
      <c r="G162" s="159"/>
      <c r="H162" s="159"/>
      <c r="I162" s="139">
        <v>0.40347222222222207</v>
      </c>
      <c r="M162" s="157"/>
      <c r="N162" s="160"/>
      <c r="P162" s="158"/>
      <c r="Q162" s="158"/>
      <c r="R162" s="158"/>
      <c r="S162" s="160"/>
      <c r="U162" s="158"/>
      <c r="V162" s="158"/>
      <c r="W162" s="158"/>
      <c r="X162" s="158"/>
      <c r="Z162" s="159"/>
    </row>
    <row r="163" spans="3:26" ht="14.45" customHeight="1" x14ac:dyDescent="0.25">
      <c r="C163" s="157">
        <v>242</v>
      </c>
      <c r="D163" s="158" t="s">
        <v>390</v>
      </c>
      <c r="E163" s="158" t="s">
        <v>396</v>
      </c>
      <c r="F163" s="159" t="s">
        <v>44</v>
      </c>
      <c r="G163" s="159"/>
      <c r="H163" s="159"/>
      <c r="I163" s="139">
        <v>0.40347222222222207</v>
      </c>
      <c r="M163" s="157"/>
      <c r="N163" s="160"/>
      <c r="P163" s="158"/>
      <c r="Q163" s="158"/>
      <c r="R163" s="158"/>
      <c r="S163" s="160"/>
      <c r="U163" s="158"/>
      <c r="V163" s="158"/>
      <c r="W163" s="158"/>
      <c r="X163" s="158"/>
      <c r="Z163" s="159"/>
    </row>
    <row r="164" spans="3:26" ht="14.45" customHeight="1" x14ac:dyDescent="0.25">
      <c r="C164" s="157">
        <v>248</v>
      </c>
      <c r="D164" s="158" t="s">
        <v>81</v>
      </c>
      <c r="E164" s="158" t="s">
        <v>146</v>
      </c>
      <c r="F164" s="159" t="s">
        <v>46</v>
      </c>
      <c r="G164" s="159"/>
      <c r="H164" s="159"/>
      <c r="I164" s="139">
        <v>0.40416666666666651</v>
      </c>
      <c r="M164" s="157"/>
      <c r="N164" s="160"/>
      <c r="P164" s="158"/>
      <c r="Q164" s="158"/>
      <c r="R164" s="158"/>
      <c r="S164" s="160"/>
      <c r="U164" s="158"/>
      <c r="V164" s="158"/>
      <c r="W164" s="158"/>
      <c r="X164" s="158"/>
      <c r="Z164" s="159"/>
    </row>
    <row r="165" spans="3:26" ht="14.45" customHeight="1" x14ac:dyDescent="0.25">
      <c r="C165" s="157">
        <v>252</v>
      </c>
      <c r="D165" s="158" t="s">
        <v>391</v>
      </c>
      <c r="E165" s="158" t="s">
        <v>397</v>
      </c>
      <c r="F165" s="159" t="s">
        <v>44</v>
      </c>
      <c r="G165" s="159"/>
      <c r="H165" s="159"/>
      <c r="I165" s="139">
        <v>0.40416666666666651</v>
      </c>
      <c r="M165" s="157"/>
      <c r="N165" s="160"/>
      <c r="P165" s="158"/>
      <c r="Q165" s="158"/>
      <c r="R165" s="158"/>
      <c r="S165" s="160"/>
      <c r="U165" s="158"/>
      <c r="V165" s="158"/>
      <c r="W165" s="158"/>
      <c r="X165" s="158"/>
      <c r="Z165" s="159"/>
    </row>
    <row r="166" spans="3:26" ht="14.45" customHeight="1" x14ac:dyDescent="0.25">
      <c r="C166" s="157">
        <v>261</v>
      </c>
      <c r="D166" s="158" t="s">
        <v>392</v>
      </c>
      <c r="E166" s="158" t="s">
        <v>398</v>
      </c>
      <c r="F166" s="159" t="s">
        <v>46</v>
      </c>
      <c r="G166" s="159"/>
      <c r="H166" s="159"/>
      <c r="I166" s="139">
        <v>0.40486111111111095</v>
      </c>
      <c r="M166" s="157"/>
      <c r="N166" s="160"/>
      <c r="P166" s="158"/>
      <c r="Q166" s="158"/>
      <c r="R166" s="158"/>
      <c r="S166" s="160"/>
      <c r="U166" s="158"/>
      <c r="V166" s="158"/>
      <c r="W166" s="158"/>
      <c r="X166" s="158"/>
      <c r="Z166" s="159"/>
    </row>
    <row r="167" spans="3:26" ht="14.45" customHeight="1" x14ac:dyDescent="0.25">
      <c r="C167" s="157">
        <v>262</v>
      </c>
      <c r="D167" s="158" t="s">
        <v>69</v>
      </c>
      <c r="E167" s="158" t="s">
        <v>399</v>
      </c>
      <c r="F167" s="159" t="s">
        <v>44</v>
      </c>
      <c r="G167" s="159"/>
      <c r="H167" s="159"/>
      <c r="I167" s="139">
        <v>0.40486111111111095</v>
      </c>
      <c r="M167" s="157"/>
      <c r="N167" s="160"/>
      <c r="P167" s="158"/>
      <c r="Q167" s="158"/>
      <c r="R167" s="158"/>
      <c r="S167" s="160"/>
      <c r="U167" s="158"/>
      <c r="V167" s="158"/>
      <c r="W167" s="158"/>
      <c r="X167" s="158"/>
      <c r="Z167" s="159"/>
    </row>
    <row r="168" spans="3:26" ht="14.45" customHeight="1" x14ac:dyDescent="0.25">
      <c r="C168" s="157">
        <v>263</v>
      </c>
      <c r="D168" s="158" t="s">
        <v>393</v>
      </c>
      <c r="E168" s="158" t="s">
        <v>400</v>
      </c>
      <c r="F168" s="159" t="s">
        <v>46</v>
      </c>
      <c r="G168" s="159"/>
      <c r="H168" s="159"/>
      <c r="I168" s="139">
        <v>0.40555555555555539</v>
      </c>
      <c r="M168" s="157"/>
      <c r="N168" s="160"/>
      <c r="P168" s="158"/>
      <c r="Q168" s="158"/>
      <c r="R168" s="158"/>
      <c r="S168" s="160"/>
      <c r="U168" s="158"/>
      <c r="V168" s="158"/>
      <c r="W168" s="158"/>
      <c r="X168" s="158"/>
      <c r="Z168" s="159"/>
    </row>
    <row r="169" spans="3:26" ht="14.45" customHeight="1" x14ac:dyDescent="0.25">
      <c r="C169" s="157">
        <v>265</v>
      </c>
      <c r="D169" s="158" t="s">
        <v>66</v>
      </c>
      <c r="E169" s="158" t="s">
        <v>401</v>
      </c>
      <c r="F169" s="159" t="s">
        <v>46</v>
      </c>
      <c r="G169" s="159"/>
      <c r="H169" s="159"/>
      <c r="I169" s="139">
        <v>0.40555555555555539</v>
      </c>
      <c r="M169" s="157"/>
      <c r="N169" s="160"/>
      <c r="P169" s="158"/>
      <c r="Q169" s="158"/>
      <c r="R169" s="158"/>
      <c r="S169" s="160"/>
      <c r="U169" s="158"/>
      <c r="V169" s="158"/>
      <c r="W169" s="158"/>
      <c r="X169" s="158"/>
      <c r="Z169" s="159"/>
    </row>
    <row r="170" spans="3:26" ht="14.45" customHeight="1" x14ac:dyDescent="0.25">
      <c r="C170" s="161">
        <v>269</v>
      </c>
      <c r="D170" s="162" t="s">
        <v>71</v>
      </c>
      <c r="E170" s="162" t="s">
        <v>72</v>
      </c>
      <c r="F170" s="162" t="s">
        <v>46</v>
      </c>
      <c r="G170" s="162"/>
      <c r="H170" s="162"/>
      <c r="I170" s="139">
        <v>0.40624999999999983</v>
      </c>
      <c r="M170" s="157"/>
      <c r="N170" s="160"/>
      <c r="P170" s="158"/>
      <c r="Q170" s="158"/>
      <c r="R170" s="158"/>
      <c r="S170" s="160"/>
      <c r="U170" s="158"/>
      <c r="V170" s="158"/>
      <c r="W170" s="158"/>
      <c r="X170" s="158"/>
      <c r="Z170" s="159"/>
    </row>
    <row r="171" spans="3:26" ht="14.45" customHeight="1" x14ac:dyDescent="0.25">
      <c r="C171" s="161">
        <v>266</v>
      </c>
      <c r="D171" s="162" t="s">
        <v>394</v>
      </c>
      <c r="E171" s="162" t="s">
        <v>115</v>
      </c>
      <c r="F171" s="162" t="s">
        <v>46</v>
      </c>
      <c r="G171" s="162"/>
      <c r="H171" s="162"/>
      <c r="I171" s="139">
        <v>0.40624999999999983</v>
      </c>
      <c r="M171" s="157"/>
      <c r="N171" s="160"/>
      <c r="P171" s="158"/>
      <c r="Q171" s="158"/>
      <c r="R171" s="158"/>
      <c r="S171" s="160"/>
      <c r="U171" s="158"/>
      <c r="V171" s="158"/>
      <c r="W171" s="158"/>
      <c r="X171" s="158"/>
      <c r="Z171" s="159"/>
    </row>
    <row r="172" spans="3:26" ht="14.45" customHeight="1" x14ac:dyDescent="0.25">
      <c r="C172" s="161">
        <v>273</v>
      </c>
      <c r="D172" s="162" t="s">
        <v>395</v>
      </c>
      <c r="E172" s="162" t="s">
        <v>402</v>
      </c>
      <c r="F172" s="162" t="s">
        <v>44</v>
      </c>
      <c r="G172" s="162"/>
      <c r="H172" s="162"/>
      <c r="I172" s="139">
        <v>0.40694444444444428</v>
      </c>
      <c r="M172" s="157"/>
      <c r="N172" s="160"/>
      <c r="P172" s="158"/>
      <c r="Q172" s="158"/>
      <c r="R172" s="158"/>
      <c r="S172" s="160"/>
      <c r="U172" s="158"/>
      <c r="V172" s="158"/>
      <c r="W172" s="158"/>
      <c r="X172" s="158"/>
      <c r="Z172" s="159"/>
    </row>
    <row r="173" spans="3:26" ht="15" customHeight="1" thickBot="1" x14ac:dyDescent="0.3">
      <c r="I173" s="139">
        <v>0.40694444444444428</v>
      </c>
      <c r="M173" s="157"/>
      <c r="N173" s="160"/>
      <c r="P173" s="158"/>
      <c r="Q173" s="158"/>
      <c r="R173" s="158"/>
      <c r="S173" s="160"/>
      <c r="U173" s="158"/>
      <c r="V173" s="158"/>
      <c r="W173" s="158"/>
      <c r="X173" s="158"/>
      <c r="Z173" s="159"/>
    </row>
    <row r="174" spans="3:26" ht="14.45" customHeight="1" x14ac:dyDescent="0.25">
      <c r="C174" s="231" t="s">
        <v>335</v>
      </c>
      <c r="D174" s="232"/>
      <c r="E174" s="232"/>
      <c r="F174" s="232"/>
      <c r="G174" s="232"/>
      <c r="H174" s="232"/>
      <c r="I174" s="233"/>
      <c r="M174" s="157"/>
      <c r="N174" s="160"/>
      <c r="P174" s="158"/>
      <c r="Q174" s="158"/>
      <c r="R174" s="158"/>
      <c r="S174" s="160"/>
      <c r="U174" s="158"/>
      <c r="V174" s="158"/>
      <c r="W174" s="158"/>
      <c r="X174" s="158"/>
      <c r="Z174" s="159"/>
    </row>
    <row r="175" spans="3:26" ht="15" customHeight="1" thickBot="1" x14ac:dyDescent="0.3">
      <c r="C175" s="234"/>
      <c r="D175" s="235"/>
      <c r="E175" s="235"/>
      <c r="F175" s="235"/>
      <c r="G175" s="235"/>
      <c r="H175" s="235"/>
      <c r="I175" s="236"/>
      <c r="M175" s="157"/>
      <c r="N175" s="160"/>
      <c r="P175" s="158"/>
      <c r="Q175" s="158"/>
      <c r="R175" s="158"/>
      <c r="S175" s="160"/>
      <c r="U175" s="158"/>
      <c r="V175" s="158"/>
      <c r="W175" s="158"/>
      <c r="X175" s="158"/>
      <c r="Z175" s="159"/>
    </row>
    <row r="176" spans="3:26" ht="21.75" thickBot="1" x14ac:dyDescent="0.3">
      <c r="C176" s="229" t="s">
        <v>50</v>
      </c>
      <c r="D176" s="230"/>
      <c r="E176" s="230"/>
      <c r="F176" s="230"/>
      <c r="G176" s="154"/>
      <c r="H176" s="154"/>
      <c r="I176" s="155" t="s">
        <v>176</v>
      </c>
      <c r="J176" s="156">
        <v>6.9444444444444447E-4</v>
      </c>
    </row>
    <row r="177" spans="3:9" x14ac:dyDescent="0.25">
      <c r="C177" s="157">
        <v>335</v>
      </c>
      <c r="D177" s="158" t="s">
        <v>71</v>
      </c>
      <c r="E177" s="158" t="s">
        <v>72</v>
      </c>
      <c r="F177" s="159" t="s">
        <v>46</v>
      </c>
      <c r="G177" s="159"/>
      <c r="H177" s="159"/>
      <c r="I177" s="139">
        <v>0.40763888888888872</v>
      </c>
    </row>
    <row r="178" spans="3:9" x14ac:dyDescent="0.25">
      <c r="C178" s="157">
        <v>301</v>
      </c>
      <c r="D178" s="158" t="s">
        <v>89</v>
      </c>
      <c r="E178" s="158" t="s">
        <v>336</v>
      </c>
      <c r="F178" s="159" t="s">
        <v>45</v>
      </c>
      <c r="G178" s="159"/>
      <c r="H178" s="159"/>
      <c r="I178" s="139">
        <v>0.40763888888888872</v>
      </c>
    </row>
    <row r="179" spans="3:9" x14ac:dyDescent="0.25">
      <c r="C179" s="157">
        <v>345</v>
      </c>
      <c r="D179" s="158" t="s">
        <v>337</v>
      </c>
      <c r="E179" s="158" t="s">
        <v>338</v>
      </c>
      <c r="F179" s="159" t="s">
        <v>46</v>
      </c>
      <c r="G179" s="159"/>
      <c r="H179" s="159"/>
      <c r="I179" s="139">
        <v>0.40833333333333316</v>
      </c>
    </row>
    <row r="180" spans="3:9" x14ac:dyDescent="0.25">
      <c r="C180" s="157">
        <v>302</v>
      </c>
      <c r="D180" s="158" t="s">
        <v>114</v>
      </c>
      <c r="E180" s="158" t="s">
        <v>106</v>
      </c>
      <c r="F180" s="159" t="s">
        <v>45</v>
      </c>
      <c r="G180" s="159"/>
      <c r="H180" s="159"/>
      <c r="I180" s="139">
        <v>0.40833333333333316</v>
      </c>
    </row>
    <row r="181" spans="3:9" x14ac:dyDescent="0.25">
      <c r="C181" s="157">
        <v>399</v>
      </c>
      <c r="D181" s="158" t="s">
        <v>339</v>
      </c>
      <c r="E181" s="158" t="s">
        <v>340</v>
      </c>
      <c r="F181" s="159" t="s">
        <v>46</v>
      </c>
      <c r="G181" s="159"/>
      <c r="H181" s="159"/>
      <c r="I181" s="139">
        <v>0.4090277777777776</v>
      </c>
    </row>
    <row r="182" spans="3:9" x14ac:dyDescent="0.25">
      <c r="C182" s="157">
        <v>310</v>
      </c>
      <c r="D182" s="158" t="s">
        <v>341</v>
      </c>
      <c r="E182" s="158" t="s">
        <v>342</v>
      </c>
      <c r="F182" s="159" t="s">
        <v>46</v>
      </c>
      <c r="G182" s="159"/>
      <c r="H182" s="159"/>
      <c r="I182" s="139">
        <v>0.4090277777777776</v>
      </c>
    </row>
    <row r="183" spans="3:9" x14ac:dyDescent="0.25">
      <c r="C183" s="157">
        <v>358</v>
      </c>
      <c r="D183" s="158" t="s">
        <v>343</v>
      </c>
      <c r="E183" s="158" t="s">
        <v>344</v>
      </c>
      <c r="F183" s="159" t="s">
        <v>46</v>
      </c>
      <c r="G183" s="159"/>
      <c r="H183" s="159"/>
      <c r="I183" s="139">
        <v>0.40972222222222204</v>
      </c>
    </row>
    <row r="184" spans="3:9" x14ac:dyDescent="0.25">
      <c r="C184" s="157">
        <v>333</v>
      </c>
      <c r="D184" s="158" t="s">
        <v>143</v>
      </c>
      <c r="E184" s="158" t="s">
        <v>345</v>
      </c>
      <c r="F184" s="159" t="s">
        <v>45</v>
      </c>
      <c r="G184" s="159"/>
      <c r="H184" s="159"/>
      <c r="I184" s="139">
        <v>0.40972222222222204</v>
      </c>
    </row>
    <row r="185" spans="3:9" x14ac:dyDescent="0.25">
      <c r="C185" s="157">
        <v>311</v>
      </c>
      <c r="D185" s="158" t="s">
        <v>346</v>
      </c>
      <c r="E185" s="158" t="s">
        <v>347</v>
      </c>
      <c r="F185" s="159" t="s">
        <v>46</v>
      </c>
      <c r="G185" s="159"/>
      <c r="H185" s="159"/>
      <c r="I185" s="139">
        <v>0.41041666666666649</v>
      </c>
    </row>
    <row r="186" spans="3:9" x14ac:dyDescent="0.25">
      <c r="C186" s="157">
        <v>318</v>
      </c>
      <c r="D186" s="158" t="s">
        <v>348</v>
      </c>
      <c r="E186" s="158" t="s">
        <v>226</v>
      </c>
      <c r="F186" s="159" t="s">
        <v>45</v>
      </c>
      <c r="G186" s="159"/>
      <c r="H186" s="159"/>
      <c r="I186" s="139">
        <v>0.41041666666666649</v>
      </c>
    </row>
    <row r="187" spans="3:9" x14ac:dyDescent="0.25">
      <c r="C187" s="157">
        <v>340</v>
      </c>
      <c r="D187" s="158" t="s">
        <v>207</v>
      </c>
      <c r="E187" s="158" t="s">
        <v>349</v>
      </c>
      <c r="F187" s="159" t="s">
        <v>44</v>
      </c>
      <c r="G187" s="159"/>
      <c r="H187" s="159"/>
      <c r="I187" s="139">
        <v>0.41111111111111093</v>
      </c>
    </row>
    <row r="188" spans="3:9" x14ac:dyDescent="0.25">
      <c r="C188" s="157">
        <v>312</v>
      </c>
      <c r="D188" s="158" t="s">
        <v>350</v>
      </c>
      <c r="E188" s="158" t="s">
        <v>351</v>
      </c>
      <c r="F188" s="159" t="s">
        <v>44</v>
      </c>
      <c r="G188" s="159"/>
      <c r="H188" s="159"/>
      <c r="I188" s="139">
        <v>0.41111111111111093</v>
      </c>
    </row>
    <row r="189" spans="3:9" x14ac:dyDescent="0.25">
      <c r="C189" s="157">
        <v>313</v>
      </c>
      <c r="D189" s="158" t="s">
        <v>231</v>
      </c>
      <c r="E189" s="158" t="s">
        <v>352</v>
      </c>
      <c r="F189" s="159" t="s">
        <v>44</v>
      </c>
      <c r="G189" s="159"/>
      <c r="H189" s="159"/>
      <c r="I189" s="139">
        <v>0.41180555555555537</v>
      </c>
    </row>
    <row r="190" spans="3:9" x14ac:dyDescent="0.25">
      <c r="C190" s="157">
        <v>314</v>
      </c>
      <c r="D190" s="158" t="s">
        <v>353</v>
      </c>
      <c r="E190" s="158" t="s">
        <v>354</v>
      </c>
      <c r="F190" s="159" t="s">
        <v>44</v>
      </c>
      <c r="G190" s="159"/>
      <c r="H190" s="159"/>
      <c r="I190" s="139">
        <v>0.41180555555555537</v>
      </c>
    </row>
    <row r="191" spans="3:9" x14ac:dyDescent="0.25">
      <c r="C191" s="157">
        <v>321</v>
      </c>
      <c r="D191" s="158" t="s">
        <v>355</v>
      </c>
      <c r="E191" s="158" t="s">
        <v>356</v>
      </c>
      <c r="F191" s="159" t="s">
        <v>44</v>
      </c>
      <c r="G191" s="159"/>
      <c r="H191" s="159"/>
      <c r="I191" s="139">
        <v>0.41249999999999981</v>
      </c>
    </row>
    <row r="192" spans="3:9" x14ac:dyDescent="0.25">
      <c r="C192" s="157">
        <v>303</v>
      </c>
      <c r="D192" s="158" t="s">
        <v>357</v>
      </c>
      <c r="E192" s="158" t="s">
        <v>90</v>
      </c>
      <c r="F192" s="159" t="s">
        <v>46</v>
      </c>
      <c r="G192" s="159"/>
      <c r="H192" s="159"/>
      <c r="I192" s="139">
        <v>0.41249999999999981</v>
      </c>
    </row>
    <row r="193" spans="3:9" x14ac:dyDescent="0.25">
      <c r="C193" s="157">
        <v>315</v>
      </c>
      <c r="D193" s="158" t="s">
        <v>58</v>
      </c>
      <c r="E193" s="158" t="s">
        <v>59</v>
      </c>
      <c r="F193" s="159" t="s">
        <v>46</v>
      </c>
      <c r="G193" s="159"/>
      <c r="H193" s="159"/>
      <c r="I193" s="139">
        <v>0.41319444444444425</v>
      </c>
    </row>
    <row r="194" spans="3:9" x14ac:dyDescent="0.25">
      <c r="C194" s="157">
        <v>304</v>
      </c>
      <c r="D194" s="158" t="s">
        <v>358</v>
      </c>
      <c r="E194" s="158" t="s">
        <v>359</v>
      </c>
      <c r="F194" s="159" t="s">
        <v>44</v>
      </c>
      <c r="G194" s="159"/>
      <c r="H194" s="159"/>
      <c r="I194" s="139">
        <v>0.41319444444444425</v>
      </c>
    </row>
    <row r="195" spans="3:9" x14ac:dyDescent="0.25">
      <c r="C195" s="157">
        <v>306</v>
      </c>
      <c r="D195" s="158" t="s">
        <v>360</v>
      </c>
      <c r="E195" s="158" t="s">
        <v>361</v>
      </c>
      <c r="F195" s="159" t="s">
        <v>46</v>
      </c>
      <c r="G195" s="159"/>
      <c r="H195" s="159"/>
      <c r="I195" s="139">
        <v>0.4138888888888887</v>
      </c>
    </row>
    <row r="196" spans="3:9" x14ac:dyDescent="0.25">
      <c r="C196" s="157">
        <v>308</v>
      </c>
      <c r="D196" s="158" t="s">
        <v>362</v>
      </c>
      <c r="E196" s="158" t="s">
        <v>363</v>
      </c>
      <c r="F196" s="159" t="s">
        <v>46</v>
      </c>
      <c r="G196" s="159"/>
      <c r="H196" s="159"/>
      <c r="I196" s="139">
        <v>0.4138888888888887</v>
      </c>
    </row>
    <row r="197" spans="3:9" x14ac:dyDescent="0.25">
      <c r="C197" s="157">
        <v>309</v>
      </c>
      <c r="D197" s="158" t="s">
        <v>364</v>
      </c>
      <c r="E197" s="158" t="s">
        <v>365</v>
      </c>
      <c r="F197" s="159" t="s">
        <v>44</v>
      </c>
      <c r="G197" s="159"/>
      <c r="H197" s="159"/>
      <c r="I197" s="139">
        <v>0.41458333333333314</v>
      </c>
    </row>
    <row r="198" spans="3:9" x14ac:dyDescent="0.25">
      <c r="C198" s="157">
        <v>316</v>
      </c>
      <c r="D198" s="158" t="s">
        <v>366</v>
      </c>
      <c r="E198" s="158" t="s">
        <v>367</v>
      </c>
      <c r="F198" s="159" t="s">
        <v>44</v>
      </c>
      <c r="G198" s="159"/>
      <c r="H198" s="159"/>
      <c r="I198" s="139">
        <v>0.41458333333333314</v>
      </c>
    </row>
    <row r="199" spans="3:9" x14ac:dyDescent="0.25">
      <c r="C199" s="157">
        <v>347</v>
      </c>
      <c r="D199" s="158" t="s">
        <v>368</v>
      </c>
      <c r="E199" s="158" t="s">
        <v>369</v>
      </c>
      <c r="F199" s="159" t="s">
        <v>44</v>
      </c>
      <c r="G199" s="159"/>
      <c r="H199" s="159"/>
      <c r="I199" s="139">
        <v>0.41527777777777758</v>
      </c>
    </row>
    <row r="200" spans="3:9" x14ac:dyDescent="0.25">
      <c r="C200" s="157">
        <v>325</v>
      </c>
      <c r="D200" s="158" t="s">
        <v>370</v>
      </c>
      <c r="E200" s="158" t="s">
        <v>371</v>
      </c>
      <c r="F200" s="159" t="s">
        <v>46</v>
      </c>
      <c r="G200" s="159"/>
      <c r="H200" s="159"/>
      <c r="I200" s="139">
        <v>0.41527777777777758</v>
      </c>
    </row>
    <row r="201" spans="3:9" x14ac:dyDescent="0.25">
      <c r="C201" s="161">
        <v>305</v>
      </c>
      <c r="D201" s="162" t="s">
        <v>357</v>
      </c>
      <c r="E201" s="162" t="s">
        <v>409</v>
      </c>
      <c r="F201" s="162" t="s">
        <v>44</v>
      </c>
      <c r="G201" s="162"/>
      <c r="H201" s="162"/>
      <c r="I201" s="139">
        <v>0.41597222222222202</v>
      </c>
    </row>
    <row r="202" spans="3:9" x14ac:dyDescent="0.25">
      <c r="C202" s="167">
        <v>317</v>
      </c>
      <c r="D202" s="168" t="s">
        <v>403</v>
      </c>
      <c r="E202" s="168" t="s">
        <v>410</v>
      </c>
      <c r="F202" s="168" t="s">
        <v>44</v>
      </c>
      <c r="G202" s="168"/>
      <c r="H202" s="168"/>
      <c r="I202" s="139">
        <v>0.41597222222222202</v>
      </c>
    </row>
    <row r="203" spans="3:9" x14ac:dyDescent="0.25">
      <c r="C203" s="167">
        <v>320</v>
      </c>
      <c r="D203" s="168" t="s">
        <v>66</v>
      </c>
      <c r="E203" s="168" t="s">
        <v>411</v>
      </c>
      <c r="F203" s="168" t="s">
        <v>46</v>
      </c>
      <c r="G203" s="168"/>
      <c r="H203" s="168"/>
      <c r="I203" s="139">
        <v>0.41666666666666646</v>
      </c>
    </row>
    <row r="204" spans="3:9" x14ac:dyDescent="0.25">
      <c r="C204" s="167">
        <v>322</v>
      </c>
      <c r="D204" s="168" t="s">
        <v>404</v>
      </c>
      <c r="E204" s="168" t="s">
        <v>412</v>
      </c>
      <c r="F204" s="168" t="s">
        <v>46</v>
      </c>
      <c r="G204" s="168"/>
      <c r="H204" s="168"/>
      <c r="I204" s="139">
        <v>0.41666666666666646</v>
      </c>
    </row>
    <row r="205" spans="3:9" x14ac:dyDescent="0.25">
      <c r="C205" s="169">
        <v>323</v>
      </c>
      <c r="D205" s="170" t="s">
        <v>66</v>
      </c>
      <c r="E205" s="170" t="s">
        <v>413</v>
      </c>
      <c r="F205" s="170" t="s">
        <v>44</v>
      </c>
      <c r="G205" s="170"/>
      <c r="H205" s="170"/>
      <c r="I205" s="139">
        <v>0.41736111111111091</v>
      </c>
    </row>
    <row r="206" spans="3:9" x14ac:dyDescent="0.25">
      <c r="C206" s="169">
        <v>324</v>
      </c>
      <c r="D206" s="170" t="s">
        <v>405</v>
      </c>
      <c r="E206" s="170" t="s">
        <v>152</v>
      </c>
      <c r="F206" s="170" t="s">
        <v>45</v>
      </c>
      <c r="G206" s="170"/>
      <c r="H206" s="170"/>
      <c r="I206" s="139">
        <v>0.41736111111111091</v>
      </c>
    </row>
    <row r="207" spans="3:9" x14ac:dyDescent="0.25">
      <c r="C207" s="169">
        <v>326</v>
      </c>
      <c r="D207" s="170" t="s">
        <v>145</v>
      </c>
      <c r="E207" s="170" t="s">
        <v>414</v>
      </c>
      <c r="F207" s="170" t="s">
        <v>45</v>
      </c>
      <c r="I207" s="139">
        <v>0.41805555555555535</v>
      </c>
    </row>
    <row r="208" spans="3:9" x14ac:dyDescent="0.25">
      <c r="I208" s="139">
        <v>0.41805555555555535</v>
      </c>
    </row>
    <row r="209" spans="3:9" x14ac:dyDescent="0.25">
      <c r="C209" s="169">
        <v>327</v>
      </c>
      <c r="D209" s="170" t="s">
        <v>350</v>
      </c>
      <c r="E209" s="170" t="s">
        <v>82</v>
      </c>
      <c r="F209" s="170" t="s">
        <v>44</v>
      </c>
      <c r="I209" s="139">
        <v>0.41874999999999979</v>
      </c>
    </row>
    <row r="210" spans="3:9" x14ac:dyDescent="0.25">
      <c r="C210" s="169">
        <v>328</v>
      </c>
      <c r="D210" s="170" t="s">
        <v>65</v>
      </c>
      <c r="E210" s="170" t="s">
        <v>82</v>
      </c>
      <c r="F210" s="170" t="s">
        <v>45</v>
      </c>
      <c r="I210" s="139">
        <v>0.41874999999999979</v>
      </c>
    </row>
    <row r="211" spans="3:9" x14ac:dyDescent="0.25">
      <c r="C211" s="169">
        <v>329</v>
      </c>
      <c r="D211" s="170" t="s">
        <v>406</v>
      </c>
      <c r="E211" s="170" t="s">
        <v>415</v>
      </c>
      <c r="F211" s="170" t="s">
        <v>44</v>
      </c>
      <c r="I211" s="139">
        <v>0.41944444444444423</v>
      </c>
    </row>
    <row r="212" spans="3:9" x14ac:dyDescent="0.25">
      <c r="C212" s="169">
        <v>330</v>
      </c>
      <c r="D212" s="170" t="s">
        <v>407</v>
      </c>
      <c r="E212" s="170" t="s">
        <v>90</v>
      </c>
      <c r="F212" s="170" t="s">
        <v>44</v>
      </c>
      <c r="I212" s="139">
        <v>0.41944444444444423</v>
      </c>
    </row>
    <row r="213" spans="3:9" x14ac:dyDescent="0.25">
      <c r="C213" s="169">
        <v>307</v>
      </c>
      <c r="D213" s="170" t="s">
        <v>408</v>
      </c>
      <c r="E213" s="170" t="s">
        <v>416</v>
      </c>
      <c r="F213" s="170" t="s">
        <v>46</v>
      </c>
      <c r="I213" s="171">
        <v>0.41180555555555554</v>
      </c>
    </row>
    <row r="214" spans="3:9" x14ac:dyDescent="0.25">
      <c r="I214" s="139">
        <v>0.42013888888888867</v>
      </c>
    </row>
    <row r="215" spans="3:9" x14ac:dyDescent="0.25">
      <c r="I215" s="139">
        <v>0.42083333333333311</v>
      </c>
    </row>
    <row r="216" spans="3:9" x14ac:dyDescent="0.25">
      <c r="I216" s="139">
        <v>0.42083333333333311</v>
      </c>
    </row>
    <row r="217" spans="3:9" x14ac:dyDescent="0.25">
      <c r="I217" s="139">
        <v>0.42152777777777756</v>
      </c>
    </row>
    <row r="218" spans="3:9" x14ac:dyDescent="0.25">
      <c r="I218" s="139">
        <v>0.42152777777777756</v>
      </c>
    </row>
    <row r="219" spans="3:9" x14ac:dyDescent="0.25">
      <c r="I219" s="139"/>
    </row>
    <row r="220" spans="3:9" x14ac:dyDescent="0.25">
      <c r="I220" s="139"/>
    </row>
    <row r="221" spans="3:9" x14ac:dyDescent="0.25">
      <c r="I221" s="139"/>
    </row>
    <row r="222" spans="3:9" x14ac:dyDescent="0.25">
      <c r="I222" s="139"/>
    </row>
    <row r="223" spans="3:9" x14ac:dyDescent="0.25">
      <c r="I223" s="139"/>
    </row>
    <row r="224" spans="3:9" x14ac:dyDescent="0.25">
      <c r="I224" s="139"/>
    </row>
    <row r="225" spans="9:9" x14ac:dyDescent="0.25">
      <c r="I225" s="139"/>
    </row>
    <row r="226" spans="9:9" x14ac:dyDescent="0.25">
      <c r="I226" s="139"/>
    </row>
    <row r="227" spans="9:9" x14ac:dyDescent="0.25">
      <c r="I227" s="139"/>
    </row>
    <row r="228" spans="9:9" x14ac:dyDescent="0.25">
      <c r="I228" s="139"/>
    </row>
    <row r="229" spans="9:9" x14ac:dyDescent="0.25">
      <c r="I229" s="139"/>
    </row>
    <row r="230" spans="9:9" x14ac:dyDescent="0.25">
      <c r="I230" s="139"/>
    </row>
    <row r="231" spans="9:9" x14ac:dyDescent="0.25">
      <c r="I231" s="139"/>
    </row>
    <row r="232" spans="9:9" x14ac:dyDescent="0.25">
      <c r="I232" s="139"/>
    </row>
    <row r="233" spans="9:9" x14ac:dyDescent="0.25">
      <c r="I233" s="139"/>
    </row>
    <row r="234" spans="9:9" x14ac:dyDescent="0.25">
      <c r="I234" s="139"/>
    </row>
  </sheetData>
  <mergeCells count="24">
    <mergeCell ref="AD45:AE45"/>
    <mergeCell ref="AD46:AE46"/>
    <mergeCell ref="AD47:AE47"/>
    <mergeCell ref="AD48:AE48"/>
    <mergeCell ref="AD49:AE49"/>
    <mergeCell ref="AD35:AE35"/>
    <mergeCell ref="AD36:AE36"/>
    <mergeCell ref="AD37:AE37"/>
    <mergeCell ref="AD38:AE38"/>
    <mergeCell ref="C44:F44"/>
    <mergeCell ref="AD30:AE30"/>
    <mergeCell ref="AD31:AE31"/>
    <mergeCell ref="AD32:AE32"/>
    <mergeCell ref="AD33:AE33"/>
    <mergeCell ref="AD34:AE34"/>
    <mergeCell ref="C98:I99"/>
    <mergeCell ref="C100:F100"/>
    <mergeCell ref="C174:I175"/>
    <mergeCell ref="C176:F176"/>
    <mergeCell ref="C1:I2"/>
    <mergeCell ref="C3:F3"/>
    <mergeCell ref="C29:F29"/>
    <mergeCell ref="C53:I54"/>
    <mergeCell ref="C55:F55"/>
  </mergeCells>
  <pageMargins left="0.39370078740157483" right="0.70866141732283472" top="0.6692913385826772" bottom="0.74803149606299213" header="0.31496062992125984" footer="0.31496062992125984"/>
  <pageSetup scale="20" fitToHeight="2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V52"/>
  <sheetViews>
    <sheetView topLeftCell="A17" zoomScaleNormal="100" workbookViewId="0">
      <pane xSplit="5" ySplit="14" topLeftCell="BF31" activePane="bottomRight" state="frozen"/>
      <selection activeCell="A17" sqref="A17"/>
      <selection pane="topRight" activeCell="F17" sqref="F17"/>
      <selection pane="bottomLeft" activeCell="A31" sqref="A31"/>
      <selection pane="bottomRight" activeCell="BO28" sqref="BO28"/>
    </sheetView>
  </sheetViews>
  <sheetFormatPr defaultColWidth="11.5703125" defaultRowHeight="15" x14ac:dyDescent="0.25"/>
  <cols>
    <col min="1" max="1" width="9.42578125" customWidth="1"/>
    <col min="2" max="2" width="28.140625" customWidth="1"/>
    <col min="3" max="3" width="22.7109375" bestFit="1" customWidth="1"/>
    <col min="4" max="4" width="15.42578125" customWidth="1"/>
    <col min="5" max="5" width="14.42578125" bestFit="1" customWidth="1"/>
    <col min="6" max="6" width="11.5703125" customWidth="1"/>
    <col min="7" max="7" width="12.42578125" bestFit="1" customWidth="1"/>
    <col min="10" max="10" width="14.42578125" customWidth="1"/>
    <col min="15" max="15" width="13" customWidth="1"/>
    <col min="20" max="20" width="13.28515625" customWidth="1"/>
    <col min="32" max="32" width="13.28515625" customWidth="1"/>
    <col min="33" max="33" width="12.42578125" bestFit="1" customWidth="1"/>
    <col min="34" max="34" width="12.85546875" style="104" bestFit="1" customWidth="1"/>
    <col min="36" max="38" width="12.42578125" bestFit="1" customWidth="1"/>
    <col min="40" max="41" width="12.42578125" bestFit="1" customWidth="1"/>
    <col min="42" max="42" width="8.7109375" bestFit="1" customWidth="1"/>
    <col min="44" max="46" width="12.42578125" bestFit="1" customWidth="1"/>
    <col min="48" max="50" width="12.42578125" bestFit="1" customWidth="1"/>
    <col min="52" max="54" width="12.42578125" bestFit="1" customWidth="1"/>
    <col min="56" max="58" width="12.42578125" bestFit="1" customWidth="1"/>
    <col min="60" max="62" width="12.42578125" bestFit="1" customWidth="1"/>
    <col min="64" max="66" width="12.42578125" bestFit="1" customWidth="1"/>
    <col min="68" max="70" width="12.42578125" bestFit="1" customWidth="1"/>
    <col min="72" max="72" width="7" bestFit="1" customWidth="1"/>
    <col min="73" max="73" width="19.42578125" bestFit="1" customWidth="1"/>
    <col min="74" max="74" width="21.7109375" bestFit="1" customWidth="1"/>
    <col min="75" max="75" width="29.140625" bestFit="1" customWidth="1"/>
    <col min="76" max="76" width="5.5703125" bestFit="1" customWidth="1"/>
    <col min="78" max="87" width="10.28515625" bestFit="1" customWidth="1"/>
    <col min="88" max="88" width="13.42578125" style="98" bestFit="1" customWidth="1"/>
    <col min="89" max="89" width="9.5703125" bestFit="1" customWidth="1"/>
    <col min="90" max="90" width="13.5703125" bestFit="1" customWidth="1"/>
    <col min="91" max="91" width="12.85546875" bestFit="1" customWidth="1"/>
    <col min="92" max="92" width="8" bestFit="1" customWidth="1"/>
  </cols>
  <sheetData>
    <row r="1" spans="1:92" s="104" customFormat="1" x14ac:dyDescent="0.25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4"/>
      <c r="N1" s="4"/>
      <c r="O1" s="5"/>
      <c r="P1" s="6"/>
      <c r="Q1" s="6"/>
      <c r="R1" s="6"/>
      <c r="S1" s="6"/>
      <c r="T1" s="7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99"/>
      <c r="AI1" s="6"/>
      <c r="AJ1" s="8"/>
      <c r="AK1" s="8"/>
      <c r="AL1" s="8"/>
      <c r="AM1" s="6"/>
      <c r="AN1" s="8"/>
      <c r="AO1" s="8"/>
      <c r="AP1" s="6"/>
      <c r="AQ1" s="6"/>
      <c r="AR1" s="8"/>
      <c r="AS1" s="8"/>
      <c r="AT1" s="8"/>
      <c r="AU1" s="6"/>
      <c r="AV1" s="8"/>
      <c r="AW1" s="8"/>
      <c r="AX1" s="8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8"/>
      <c r="CA1" s="8"/>
      <c r="CB1" s="8"/>
      <c r="CC1" s="8"/>
      <c r="CD1" s="8"/>
      <c r="CE1" s="8"/>
      <c r="CF1" s="8"/>
      <c r="CG1" s="8"/>
      <c r="CH1" s="8"/>
      <c r="CI1" s="8"/>
      <c r="CJ1" s="9"/>
      <c r="CK1" s="10"/>
      <c r="CL1" s="11"/>
      <c r="CM1" s="6"/>
      <c r="CN1" s="6"/>
    </row>
    <row r="2" spans="1:92" s="104" customFormat="1" ht="15.75" thickBot="1" x14ac:dyDescent="0.3">
      <c r="A2" s="12" t="s">
        <v>1</v>
      </c>
      <c r="B2" s="13" t="s">
        <v>70</v>
      </c>
      <c r="C2" s="13"/>
      <c r="D2" s="13"/>
      <c r="E2" s="14" t="s">
        <v>2</v>
      </c>
      <c r="F2" s="14"/>
      <c r="G2" s="14"/>
      <c r="H2" s="15"/>
      <c r="I2" s="15"/>
      <c r="J2" s="15"/>
      <c r="K2" s="15"/>
      <c r="L2" s="15"/>
      <c r="M2" s="125"/>
      <c r="N2" s="126"/>
      <c r="O2" s="5"/>
      <c r="P2" s="6"/>
      <c r="Q2" s="6"/>
      <c r="R2" s="6"/>
      <c r="S2" s="6"/>
      <c r="T2" s="7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99"/>
      <c r="AI2" s="6"/>
      <c r="AJ2" s="8"/>
      <c r="AK2" s="8"/>
      <c r="AL2" s="8"/>
      <c r="AM2" s="6"/>
      <c r="AN2" s="8"/>
      <c r="AO2" s="8"/>
      <c r="AP2" s="6"/>
      <c r="AQ2" s="6"/>
      <c r="AR2" s="8"/>
      <c r="AS2" s="8"/>
      <c r="AT2" s="8"/>
      <c r="AU2" s="6"/>
      <c r="AV2" s="8"/>
      <c r="AW2" s="8"/>
      <c r="AX2" s="8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8"/>
      <c r="CA2" s="8"/>
      <c r="CB2" s="8"/>
      <c r="CC2" s="8"/>
      <c r="CD2" s="8"/>
      <c r="CE2" s="8"/>
      <c r="CF2" s="8"/>
      <c r="CG2" s="8"/>
      <c r="CH2" s="8"/>
      <c r="CI2" s="8"/>
      <c r="CJ2" s="9"/>
      <c r="CK2" s="10"/>
      <c r="CL2" s="11"/>
      <c r="CM2" s="6"/>
      <c r="CN2" s="6"/>
    </row>
    <row r="3" spans="1:92" s="104" customFormat="1" x14ac:dyDescent="0.25">
      <c r="A3" s="13" t="s">
        <v>4</v>
      </c>
      <c r="B3" s="13" t="s">
        <v>417</v>
      </c>
      <c r="C3" s="15"/>
      <c r="D3" s="15"/>
      <c r="E3" s="16"/>
      <c r="F3" s="3"/>
      <c r="G3" s="3"/>
      <c r="H3" s="17" t="s">
        <v>5</v>
      </c>
      <c r="I3" s="18"/>
      <c r="J3" s="15"/>
      <c r="K3" s="4"/>
      <c r="L3" s="19"/>
      <c r="M3" s="19"/>
      <c r="N3" s="15"/>
      <c r="O3" s="5"/>
      <c r="P3" s="6"/>
      <c r="Q3" s="6"/>
      <c r="R3" s="6"/>
      <c r="S3" s="6"/>
      <c r="T3" s="7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99"/>
      <c r="AI3" s="6"/>
      <c r="AJ3" s="8"/>
      <c r="AK3" s="8"/>
      <c r="AL3" s="8"/>
      <c r="AM3" s="6"/>
      <c r="AN3" s="8"/>
      <c r="AO3" s="8"/>
      <c r="AP3" s="6"/>
      <c r="AQ3" s="6"/>
      <c r="AR3" s="8"/>
      <c r="AS3" s="8"/>
      <c r="AT3" s="8"/>
      <c r="AU3" s="6"/>
      <c r="AV3" s="8"/>
      <c r="AW3" s="8"/>
      <c r="AX3" s="8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8"/>
      <c r="CA3" s="8"/>
      <c r="CB3" s="8"/>
      <c r="CC3" s="8"/>
      <c r="CD3" s="8"/>
      <c r="CE3" s="8"/>
      <c r="CF3" s="8"/>
      <c r="CG3" s="8"/>
      <c r="CH3" s="8"/>
      <c r="CI3" s="8"/>
      <c r="CJ3" s="9"/>
      <c r="CK3" s="10"/>
      <c r="CL3" s="11"/>
      <c r="CM3" s="6"/>
      <c r="CN3" s="6"/>
    </row>
    <row r="4" spans="1:92" s="104" customFormat="1" ht="15.75" thickBot="1" x14ac:dyDescent="0.3">
      <c r="A4" s="15"/>
      <c r="B4" s="13" t="s">
        <v>6</v>
      </c>
      <c r="C4" s="15"/>
      <c r="D4" s="19" t="s">
        <v>6</v>
      </c>
      <c r="E4" s="20" t="s">
        <v>7</v>
      </c>
      <c r="F4" s="101"/>
      <c r="G4" s="101"/>
      <c r="H4" s="21" t="s">
        <v>8</v>
      </c>
      <c r="I4" s="22" t="s">
        <v>9</v>
      </c>
      <c r="J4" s="4"/>
      <c r="K4" s="4"/>
      <c r="L4" s="15"/>
      <c r="M4" s="15"/>
      <c r="N4" s="127"/>
      <c r="O4" s="5"/>
      <c r="P4" s="6"/>
      <c r="Q4" s="6"/>
      <c r="R4" s="6"/>
      <c r="S4" s="6"/>
      <c r="T4" s="7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99"/>
      <c r="AI4" s="6"/>
      <c r="AJ4" s="8"/>
      <c r="AK4" s="8"/>
      <c r="AL4" s="8"/>
      <c r="AM4" s="6"/>
      <c r="AN4" s="8"/>
      <c r="AO4" s="8"/>
      <c r="AP4" s="6"/>
      <c r="AQ4" s="6"/>
      <c r="AR4" s="8"/>
      <c r="AS4" s="8"/>
      <c r="AT4" s="8"/>
      <c r="AU4" s="6"/>
      <c r="AV4" s="8"/>
      <c r="AW4" s="8"/>
      <c r="AX4" s="8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8"/>
      <c r="CA4" s="8"/>
      <c r="CB4" s="8"/>
      <c r="CC4" s="8"/>
      <c r="CD4" s="8"/>
      <c r="CE4" s="8"/>
      <c r="CF4" s="8"/>
      <c r="CG4" s="8"/>
      <c r="CH4" s="8"/>
      <c r="CI4" s="8"/>
      <c r="CJ4" s="9"/>
      <c r="CK4" s="10"/>
      <c r="CL4" s="11"/>
      <c r="CM4" s="6"/>
      <c r="CN4" s="6"/>
    </row>
    <row r="5" spans="1:92" s="104" customFormat="1" x14ac:dyDescent="0.25">
      <c r="A5" s="15"/>
      <c r="B5" s="15"/>
      <c r="C5" s="15"/>
      <c r="D5" s="15">
        <v>1</v>
      </c>
      <c r="E5" s="132" t="s">
        <v>21</v>
      </c>
      <c r="F5" s="25"/>
      <c r="G5" s="25"/>
      <c r="H5" s="133">
        <v>5.2083333333333336E-2</v>
      </c>
      <c r="I5" s="24"/>
      <c r="J5" s="4"/>
      <c r="K5" s="4"/>
      <c r="L5" s="15"/>
      <c r="M5" s="15"/>
      <c r="N5" s="127"/>
      <c r="O5" s="5"/>
      <c r="P5" s="6"/>
      <c r="Q5" s="6"/>
      <c r="R5" s="6"/>
      <c r="S5" s="6"/>
      <c r="T5" s="7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99"/>
      <c r="AI5" s="6"/>
      <c r="AJ5" s="8"/>
      <c r="AK5" s="8"/>
      <c r="AL5" s="8"/>
      <c r="AM5" s="6"/>
      <c r="AN5" s="8"/>
      <c r="AO5" s="8"/>
      <c r="AP5" s="6"/>
      <c r="AQ5" s="6"/>
      <c r="AR5" s="8"/>
      <c r="AS5" s="8"/>
      <c r="AT5" s="8"/>
      <c r="AU5" s="6"/>
      <c r="AV5" s="8"/>
      <c r="AW5" s="8"/>
      <c r="AX5" s="8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8"/>
      <c r="CA5" s="8"/>
      <c r="CB5" s="8"/>
      <c r="CC5" s="8"/>
      <c r="CD5" s="8"/>
      <c r="CE5" s="8"/>
      <c r="CF5" s="8"/>
      <c r="CG5" s="8"/>
      <c r="CH5" s="8"/>
      <c r="CI5" s="8"/>
      <c r="CJ5" s="9"/>
      <c r="CK5" s="10"/>
      <c r="CL5" s="11"/>
      <c r="CM5" s="6"/>
      <c r="CN5" s="6"/>
    </row>
    <row r="6" spans="1:92" s="104" customFormat="1" x14ac:dyDescent="0.25">
      <c r="A6" s="15"/>
      <c r="B6" s="15"/>
      <c r="C6" s="15"/>
      <c r="D6" s="15">
        <v>2</v>
      </c>
      <c r="E6" s="132" t="s">
        <v>80</v>
      </c>
      <c r="F6" s="26"/>
      <c r="G6" s="26"/>
      <c r="H6" s="133">
        <v>7.6388888888888895E-2</v>
      </c>
      <c r="I6" s="27"/>
      <c r="J6" s="4"/>
      <c r="K6" s="4"/>
      <c r="L6" s="15"/>
      <c r="M6" s="15"/>
      <c r="N6" s="127"/>
      <c r="O6" s="5"/>
      <c r="P6" s="6"/>
      <c r="Q6" s="6"/>
      <c r="R6" s="6"/>
      <c r="S6" s="6"/>
      <c r="T6" s="7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99"/>
      <c r="AI6" s="6"/>
      <c r="AJ6" s="8"/>
      <c r="AK6" s="8"/>
      <c r="AL6" s="8"/>
      <c r="AM6" s="6"/>
      <c r="AN6" s="8"/>
      <c r="AO6" s="8"/>
      <c r="AP6" s="6"/>
      <c r="AQ6" s="6"/>
      <c r="AR6" s="8"/>
      <c r="AS6" s="8"/>
      <c r="AT6" s="8"/>
      <c r="AU6" s="6"/>
      <c r="AV6" s="8"/>
      <c r="AW6" s="8"/>
      <c r="AX6" s="8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8"/>
      <c r="CA6" s="8"/>
      <c r="CB6" s="8"/>
      <c r="CC6" s="8"/>
      <c r="CD6" s="8"/>
      <c r="CE6" s="8"/>
      <c r="CF6" s="8"/>
      <c r="CG6" s="8"/>
      <c r="CH6" s="8"/>
      <c r="CI6" s="8"/>
      <c r="CJ6" s="9"/>
      <c r="CK6" s="10"/>
      <c r="CL6" s="11"/>
      <c r="CM6" s="6"/>
      <c r="CN6" s="6"/>
    </row>
    <row r="7" spans="1:92" s="104" customFormat="1" x14ac:dyDescent="0.25">
      <c r="A7" s="15"/>
      <c r="B7" s="15"/>
      <c r="C7" s="15"/>
      <c r="D7" s="15">
        <v>3</v>
      </c>
      <c r="E7" s="132" t="s">
        <v>21</v>
      </c>
      <c r="F7" s="26"/>
      <c r="G7" s="26"/>
      <c r="H7" s="133">
        <v>4.8611111111111112E-2</v>
      </c>
      <c r="I7" s="24" t="s">
        <v>6</v>
      </c>
      <c r="J7" s="4"/>
      <c r="K7" s="4"/>
      <c r="L7" s="15"/>
      <c r="M7" s="15"/>
      <c r="N7" s="127"/>
      <c r="O7" s="5"/>
      <c r="P7" s="6"/>
      <c r="Q7" s="6"/>
      <c r="R7" s="6"/>
      <c r="S7" s="6"/>
      <c r="T7" s="7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99"/>
      <c r="AI7" s="6"/>
      <c r="AJ7" s="8"/>
      <c r="AK7" s="8"/>
      <c r="AL7" s="8"/>
      <c r="AM7" s="6"/>
      <c r="AN7" s="8"/>
      <c r="AO7" s="8"/>
      <c r="AP7" s="6"/>
      <c r="AQ7" s="6"/>
      <c r="AR7" s="8"/>
      <c r="AS7" s="8"/>
      <c r="AT7" s="8"/>
      <c r="AU7" s="6"/>
      <c r="AV7" s="8"/>
      <c r="AW7" s="8"/>
      <c r="AX7" s="8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8"/>
      <c r="CA7" s="8"/>
      <c r="CB7" s="8"/>
      <c r="CC7" s="8"/>
      <c r="CD7" s="8"/>
      <c r="CE7" s="8"/>
      <c r="CF7" s="8"/>
      <c r="CG7" s="8"/>
      <c r="CH7" s="8"/>
      <c r="CI7" s="8"/>
      <c r="CJ7" s="9"/>
      <c r="CK7" s="10"/>
      <c r="CL7" s="11"/>
      <c r="CM7" s="6"/>
      <c r="CN7" s="6"/>
    </row>
    <row r="8" spans="1:92" s="104" customFormat="1" x14ac:dyDescent="0.25">
      <c r="A8" s="15"/>
      <c r="B8" s="15"/>
      <c r="C8" s="15"/>
      <c r="D8" s="15">
        <v>4</v>
      </c>
      <c r="E8" s="132" t="s">
        <v>80</v>
      </c>
      <c r="F8" s="26"/>
      <c r="G8" s="26"/>
      <c r="H8" s="133">
        <v>6.9444444444444434E-2</v>
      </c>
      <c r="I8" s="24" t="s">
        <v>6</v>
      </c>
      <c r="J8" s="4"/>
      <c r="K8" s="4"/>
      <c r="L8" s="15"/>
      <c r="M8" s="15"/>
      <c r="N8" s="15"/>
      <c r="O8" s="5"/>
      <c r="P8" s="6"/>
      <c r="Q8" s="6"/>
      <c r="R8" s="6"/>
      <c r="S8" s="6"/>
      <c r="T8" s="7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99"/>
      <c r="AI8" s="6"/>
      <c r="AJ8" s="8"/>
      <c r="AK8" s="8"/>
      <c r="AL8" s="8"/>
      <c r="AM8" s="6"/>
      <c r="AN8" s="8"/>
      <c r="AO8" s="8"/>
      <c r="AP8" s="6"/>
      <c r="AQ8" s="6"/>
      <c r="AR8" s="8"/>
      <c r="AS8" s="8"/>
      <c r="AT8" s="8"/>
      <c r="AU8" s="6"/>
      <c r="AV8" s="8"/>
      <c r="AW8" s="8"/>
      <c r="AX8" s="8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8"/>
      <c r="CA8" s="8"/>
      <c r="CB8" s="8"/>
      <c r="CC8" s="8"/>
      <c r="CD8" s="8"/>
      <c r="CE8" s="8"/>
      <c r="CF8" s="8"/>
      <c r="CG8" s="8"/>
      <c r="CH8" s="8"/>
      <c r="CI8" s="8"/>
      <c r="CJ8" s="9"/>
      <c r="CK8" s="10"/>
      <c r="CL8" s="11"/>
      <c r="CM8" s="6"/>
      <c r="CN8" s="6"/>
    </row>
    <row r="9" spans="1:92" s="104" customFormat="1" x14ac:dyDescent="0.25">
      <c r="A9" s="15"/>
      <c r="B9" s="15"/>
      <c r="C9" s="15"/>
      <c r="D9" s="15">
        <v>5</v>
      </c>
      <c r="E9" s="132" t="s">
        <v>419</v>
      </c>
      <c r="F9" s="26"/>
      <c r="G9" s="26"/>
      <c r="H9" s="133">
        <v>4.1666666666666664E-2</v>
      </c>
      <c r="I9" s="24" t="s">
        <v>6</v>
      </c>
      <c r="J9" s="4"/>
      <c r="K9" s="4"/>
      <c r="L9" s="15"/>
      <c r="M9" s="15"/>
      <c r="N9" s="15"/>
      <c r="O9" s="5"/>
      <c r="P9" s="6"/>
      <c r="Q9" s="6"/>
      <c r="R9" s="6"/>
      <c r="S9" s="6"/>
      <c r="T9" s="7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99"/>
      <c r="AI9" s="6"/>
      <c r="AJ9" s="8"/>
      <c r="AK9" s="8"/>
      <c r="AL9" s="8"/>
      <c r="AM9" s="6"/>
      <c r="AN9" s="8"/>
      <c r="AO9" s="8"/>
      <c r="AP9" s="6"/>
      <c r="AQ9" s="6"/>
      <c r="AR9" s="8"/>
      <c r="AS9" s="8"/>
      <c r="AT9" s="8"/>
      <c r="AU9" s="6"/>
      <c r="AV9" s="8"/>
      <c r="AW9" s="8"/>
      <c r="AX9" s="8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8"/>
      <c r="CA9" s="8"/>
      <c r="CB9" s="8"/>
      <c r="CC9" s="8"/>
      <c r="CD9" s="8"/>
      <c r="CE9" s="8"/>
      <c r="CF9" s="8"/>
      <c r="CG9" s="8"/>
      <c r="CH9" s="8"/>
      <c r="CI9" s="8"/>
      <c r="CJ9" s="9"/>
      <c r="CK9" s="10"/>
      <c r="CL9" s="11"/>
      <c r="CM9" s="6"/>
      <c r="CN9" s="6"/>
    </row>
    <row r="10" spans="1:92" s="104" customFormat="1" x14ac:dyDescent="0.25">
      <c r="A10" s="15"/>
      <c r="B10" s="15"/>
      <c r="C10" s="15"/>
      <c r="D10" s="15">
        <v>6</v>
      </c>
      <c r="E10" s="132"/>
      <c r="F10" s="26"/>
      <c r="G10" s="26"/>
      <c r="H10" s="133"/>
      <c r="I10" s="23" t="s">
        <v>6</v>
      </c>
      <c r="J10" s="4"/>
      <c r="K10" s="4"/>
      <c r="L10" s="15"/>
      <c r="M10" s="15"/>
      <c r="N10" s="15"/>
      <c r="O10" s="5"/>
      <c r="P10" s="6"/>
      <c r="Q10" s="6"/>
      <c r="R10" s="6"/>
      <c r="S10" s="6"/>
      <c r="T10" s="7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99"/>
      <c r="AI10" s="6"/>
      <c r="AJ10" s="8"/>
      <c r="AK10" s="8"/>
      <c r="AL10" s="8"/>
      <c r="AM10" s="6"/>
      <c r="AN10" s="8"/>
      <c r="AO10" s="8"/>
      <c r="AP10" s="6"/>
      <c r="AQ10" s="6"/>
      <c r="AR10" s="8"/>
      <c r="AS10" s="8"/>
      <c r="AT10" s="8"/>
      <c r="AU10" s="6"/>
      <c r="AV10" s="8"/>
      <c r="AW10" s="8"/>
      <c r="AX10" s="8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9"/>
      <c r="CK10" s="10"/>
      <c r="CL10" s="11"/>
      <c r="CM10" s="6"/>
      <c r="CN10" s="6"/>
    </row>
    <row r="11" spans="1:92" s="104" customFormat="1" x14ac:dyDescent="0.25">
      <c r="A11" s="15"/>
      <c r="B11" s="15"/>
      <c r="C11" s="15"/>
      <c r="D11" s="15">
        <v>7</v>
      </c>
      <c r="E11" s="132"/>
      <c r="F11" s="26"/>
      <c r="G11" s="26"/>
      <c r="H11" s="133"/>
      <c r="I11" s="23"/>
      <c r="J11" s="4"/>
      <c r="K11" s="4"/>
      <c r="L11" s="15"/>
      <c r="M11" s="15"/>
      <c r="N11" s="15"/>
      <c r="O11" s="5"/>
      <c r="P11" s="6"/>
      <c r="Q11" s="6"/>
      <c r="R11" s="6"/>
      <c r="S11" s="6"/>
      <c r="T11" s="7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99"/>
      <c r="AI11" s="6"/>
      <c r="AJ11" s="8"/>
      <c r="AK11" s="8"/>
      <c r="AL11" s="8"/>
      <c r="AM11" s="6"/>
      <c r="AN11" s="8"/>
      <c r="AO11" s="8"/>
      <c r="AP11" s="6"/>
      <c r="AQ11" s="6"/>
      <c r="AR11" s="8"/>
      <c r="AS11" s="8"/>
      <c r="AT11" s="8"/>
      <c r="AU11" s="6"/>
      <c r="AV11" s="8"/>
      <c r="AW11" s="8"/>
      <c r="AX11" s="8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9"/>
      <c r="CK11" s="10"/>
      <c r="CL11" s="11"/>
      <c r="CM11" s="6"/>
      <c r="CN11" s="6"/>
    </row>
    <row r="12" spans="1:92" s="104" customFormat="1" x14ac:dyDescent="0.25">
      <c r="A12" s="15"/>
      <c r="B12" s="15"/>
      <c r="C12" s="15"/>
      <c r="D12" s="15">
        <v>8</v>
      </c>
      <c r="E12" s="132"/>
      <c r="F12" s="26"/>
      <c r="G12" s="26"/>
      <c r="H12" s="133"/>
      <c r="I12" s="23"/>
      <c r="J12" s="4"/>
      <c r="K12" s="15"/>
      <c r="L12" s="126"/>
      <c r="M12" s="128"/>
      <c r="N12" s="128"/>
      <c r="O12" s="5"/>
      <c r="P12" s="6"/>
      <c r="Q12" s="6"/>
      <c r="R12" s="6"/>
      <c r="S12" s="6"/>
      <c r="T12" s="7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99"/>
      <c r="AI12" s="6"/>
      <c r="AJ12" s="8"/>
      <c r="AK12" s="8"/>
      <c r="AL12" s="8"/>
      <c r="AM12" s="6"/>
      <c r="AN12" s="8"/>
      <c r="AO12" s="8"/>
      <c r="AP12" s="6"/>
      <c r="AQ12" s="6"/>
      <c r="AR12" s="8"/>
      <c r="AS12" s="8"/>
      <c r="AT12" s="8"/>
      <c r="AU12" s="6"/>
      <c r="AV12" s="8"/>
      <c r="AW12" s="8"/>
      <c r="AX12" s="8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9"/>
      <c r="CK12" s="10"/>
      <c r="CL12" s="11"/>
      <c r="CM12" s="6"/>
      <c r="CN12" s="6"/>
    </row>
    <row r="13" spans="1:92" s="104" customFormat="1" x14ac:dyDescent="0.25">
      <c r="A13" s="15"/>
      <c r="B13" s="15"/>
      <c r="C13" s="15"/>
      <c r="D13" s="15">
        <v>9</v>
      </c>
      <c r="E13" s="132"/>
      <c r="F13" s="26"/>
      <c r="G13" s="26"/>
      <c r="H13" s="133"/>
      <c r="I13" s="23"/>
      <c r="J13" s="15"/>
      <c r="K13" s="15"/>
      <c r="L13" s="4"/>
      <c r="M13" s="4"/>
      <c r="N13" s="4"/>
      <c r="O13" s="5"/>
      <c r="P13" s="6"/>
      <c r="Q13" s="6"/>
      <c r="R13" s="6"/>
      <c r="S13" s="6"/>
      <c r="T13" s="7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99"/>
      <c r="AI13" s="6"/>
      <c r="AJ13" s="8"/>
      <c r="AK13" s="8"/>
      <c r="AL13" s="8"/>
      <c r="AM13" s="6"/>
      <c r="AN13" s="8"/>
      <c r="AO13" s="8"/>
      <c r="AP13" s="6"/>
      <c r="AQ13" s="6"/>
      <c r="AR13" s="8"/>
      <c r="AS13" s="8"/>
      <c r="AT13" s="8"/>
      <c r="AU13" s="6"/>
      <c r="AV13" s="8"/>
      <c r="AW13" s="8"/>
      <c r="AX13" s="8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9"/>
      <c r="CK13" s="10"/>
      <c r="CL13" s="11"/>
      <c r="CM13" s="6"/>
      <c r="CN13" s="6"/>
    </row>
    <row r="14" spans="1:92" s="104" customFormat="1" x14ac:dyDescent="0.25">
      <c r="A14" s="6"/>
      <c r="B14" s="6"/>
      <c r="C14" s="6"/>
      <c r="D14" s="6"/>
      <c r="E14" s="172" t="s">
        <v>420</v>
      </c>
      <c r="F14" s="172"/>
      <c r="G14" s="172"/>
      <c r="H14" s="173">
        <f>SUM(H5:H9)</f>
        <v>0.28819444444444448</v>
      </c>
      <c r="I14" s="6"/>
      <c r="J14" s="6"/>
      <c r="K14" s="6"/>
      <c r="L14" s="6"/>
      <c r="M14" s="6"/>
      <c r="N14" s="6"/>
      <c r="O14" s="7"/>
      <c r="P14" s="6"/>
      <c r="Q14" s="6"/>
      <c r="R14" s="6"/>
      <c r="S14" s="6"/>
      <c r="T14" s="7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99"/>
      <c r="AI14" s="6"/>
      <c r="AJ14" s="8"/>
      <c r="AK14" s="8"/>
      <c r="AL14" s="8"/>
      <c r="AM14" s="6"/>
      <c r="AN14" s="8"/>
      <c r="AO14" s="8"/>
      <c r="AP14" s="6"/>
      <c r="AQ14" s="6"/>
      <c r="AR14" s="8"/>
      <c r="AS14" s="8"/>
      <c r="AT14" s="8"/>
      <c r="AU14" s="6"/>
      <c r="AV14" s="8"/>
      <c r="AW14" s="8"/>
      <c r="AX14" s="8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9"/>
      <c r="CK14" s="10"/>
      <c r="CL14" s="11"/>
      <c r="CM14" s="6"/>
      <c r="CN14" s="6"/>
    </row>
    <row r="15" spans="1:92" s="104" customForma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7"/>
      <c r="P15" s="6"/>
      <c r="Q15" s="6"/>
      <c r="R15" s="6"/>
      <c r="S15" s="6"/>
      <c r="T15" s="7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146"/>
      <c r="AI15" s="6"/>
      <c r="AJ15" s="8"/>
      <c r="AK15" s="8"/>
      <c r="AL15" s="8"/>
      <c r="AM15" s="6"/>
      <c r="AN15" s="8"/>
      <c r="AO15" s="8"/>
      <c r="AP15" s="6"/>
      <c r="AQ15" s="6"/>
      <c r="AR15" s="8"/>
      <c r="AS15" s="8"/>
      <c r="AT15" s="8"/>
      <c r="AU15" s="6"/>
      <c r="AV15" s="8"/>
      <c r="AW15" s="8"/>
      <c r="AX15" s="8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9"/>
      <c r="CK15" s="10"/>
      <c r="CL15" s="11"/>
      <c r="CM15" s="6"/>
      <c r="CN15" s="6"/>
    </row>
    <row r="16" spans="1:92" s="104" customForma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7"/>
      <c r="P16" s="6"/>
      <c r="Q16" s="6"/>
      <c r="R16" s="6"/>
      <c r="S16" s="6"/>
      <c r="T16" s="7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146"/>
      <c r="AI16" s="6"/>
      <c r="AJ16" s="8"/>
      <c r="AK16" s="8"/>
      <c r="AL16" s="8"/>
      <c r="AM16" s="6"/>
      <c r="AN16" s="8"/>
      <c r="AO16" s="8"/>
      <c r="AP16" s="6"/>
      <c r="AQ16" s="6"/>
      <c r="AR16" s="8"/>
      <c r="AS16" s="8"/>
      <c r="AT16" s="8"/>
      <c r="AU16" s="6"/>
      <c r="AV16" s="8"/>
      <c r="AW16" s="8"/>
      <c r="AX16" s="8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9"/>
      <c r="CK16" s="10"/>
      <c r="CL16" s="11"/>
      <c r="CM16" s="6"/>
      <c r="CN16" s="6"/>
    </row>
    <row r="17" spans="1:99" s="104" customFormat="1" ht="15.75" thickBo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7"/>
      <c r="P17" s="6"/>
      <c r="Q17" s="6"/>
      <c r="R17" s="6"/>
      <c r="S17" s="6"/>
      <c r="T17" s="7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146"/>
      <c r="AI17" s="6"/>
      <c r="AJ17" s="8"/>
      <c r="AK17" s="8"/>
      <c r="AL17" s="8"/>
      <c r="AM17" s="6"/>
      <c r="AN17" s="28"/>
      <c r="AO17" s="28"/>
      <c r="AP17" s="29"/>
      <c r="AQ17" s="6"/>
      <c r="AR17" s="8"/>
      <c r="AS17" s="8"/>
      <c r="AT17" s="8"/>
      <c r="AU17" s="6"/>
      <c r="AV17" s="8"/>
      <c r="AW17" s="8"/>
      <c r="AX17" s="8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9"/>
      <c r="CK17" s="10"/>
      <c r="CL17" s="11"/>
      <c r="CM17" s="6"/>
      <c r="CN17" s="6"/>
    </row>
    <row r="18" spans="1:99" s="104" customFormat="1" ht="20.25" x14ac:dyDescent="0.3">
      <c r="A18" s="6"/>
      <c r="B18" s="6"/>
      <c r="C18" s="6"/>
      <c r="D18" s="6"/>
      <c r="E18" s="6"/>
      <c r="F18" s="6"/>
      <c r="G18" s="6"/>
      <c r="H18" s="30"/>
      <c r="I18" s="32" t="s">
        <v>19</v>
      </c>
      <c r="J18" s="31"/>
      <c r="K18" s="6"/>
      <c r="L18" s="30"/>
      <c r="M18" s="32" t="s">
        <v>10</v>
      </c>
      <c r="N18" s="32"/>
      <c r="O18" s="33"/>
      <c r="P18" s="6"/>
      <c r="Q18" s="30"/>
      <c r="R18" s="32" t="s">
        <v>11</v>
      </c>
      <c r="S18" s="32"/>
      <c r="T18" s="33"/>
      <c r="U18" s="6"/>
      <c r="V18" s="30"/>
      <c r="W18" s="32" t="s">
        <v>169</v>
      </c>
      <c r="X18" s="32"/>
      <c r="Y18" s="33"/>
      <c r="Z18" s="6"/>
      <c r="AA18" s="30"/>
      <c r="AB18" s="32" t="s">
        <v>170</v>
      </c>
      <c r="AC18" s="32"/>
      <c r="AD18" s="33"/>
      <c r="AE18" s="33"/>
      <c r="AF18" s="142" t="s">
        <v>78</v>
      </c>
      <c r="AG18" s="31"/>
      <c r="AH18" s="146"/>
      <c r="AI18" s="6"/>
      <c r="AJ18" s="34"/>
      <c r="AK18" s="35" t="s">
        <v>12</v>
      </c>
      <c r="AL18" s="36"/>
      <c r="AM18" s="6"/>
      <c r="AN18" s="34"/>
      <c r="AO18" s="35" t="s">
        <v>13</v>
      </c>
      <c r="AP18" s="31"/>
      <c r="AQ18" s="6"/>
      <c r="AR18" s="34"/>
      <c r="AS18" s="35" t="s">
        <v>14</v>
      </c>
      <c r="AT18" s="36"/>
      <c r="AU18" s="6"/>
      <c r="AV18" s="34"/>
      <c r="AW18" s="35" t="s">
        <v>15</v>
      </c>
      <c r="AX18" s="36"/>
      <c r="AY18" s="6"/>
      <c r="AZ18" s="34"/>
      <c r="BA18" s="35" t="s">
        <v>16</v>
      </c>
      <c r="BB18" s="36"/>
      <c r="BC18" s="6"/>
      <c r="BD18" s="34"/>
      <c r="BE18" s="35" t="s">
        <v>56</v>
      </c>
      <c r="BF18" s="36"/>
      <c r="BG18" s="52"/>
      <c r="BH18" s="34"/>
      <c r="BI18" s="35" t="s">
        <v>64</v>
      </c>
      <c r="BJ18" s="36"/>
      <c r="BK18" s="6"/>
      <c r="BL18" s="34"/>
      <c r="BM18" s="35" t="s">
        <v>73</v>
      </c>
      <c r="BN18" s="36"/>
      <c r="BO18" s="6"/>
      <c r="BP18" s="34"/>
      <c r="BQ18" s="35" t="s">
        <v>74</v>
      </c>
      <c r="BR18" s="36"/>
      <c r="BS18" s="52"/>
      <c r="BT18" s="6"/>
      <c r="BU18" s="37" t="s">
        <v>70</v>
      </c>
      <c r="BV18" s="6"/>
      <c r="BW18" s="38" t="s">
        <v>173</v>
      </c>
      <c r="BX18" s="6"/>
      <c r="BY18" s="6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9"/>
      <c r="CK18" s="10"/>
      <c r="CL18" s="11"/>
      <c r="CM18" s="6" t="s">
        <v>6</v>
      </c>
      <c r="CN18" s="6"/>
    </row>
    <row r="19" spans="1:99" s="104" customFormat="1" x14ac:dyDescent="0.25">
      <c r="A19" s="6"/>
      <c r="B19" s="6"/>
      <c r="C19" s="6"/>
      <c r="D19" s="6"/>
      <c r="E19" s="6"/>
      <c r="F19" s="6"/>
      <c r="G19" s="6"/>
      <c r="H19" s="39"/>
      <c r="I19" s="40"/>
      <c r="J19" s="41"/>
      <c r="K19" s="6"/>
      <c r="L19" s="39"/>
      <c r="M19" s="42" t="s">
        <v>17</v>
      </c>
      <c r="N19" s="43"/>
      <c r="O19" s="44"/>
      <c r="P19" s="6"/>
      <c r="Q19" s="39"/>
      <c r="R19" s="42" t="s">
        <v>17</v>
      </c>
      <c r="S19" s="43"/>
      <c r="T19" s="44"/>
      <c r="U19" s="6"/>
      <c r="V19" s="39"/>
      <c r="W19" s="42" t="s">
        <v>17</v>
      </c>
      <c r="X19" s="43"/>
      <c r="Y19" s="44"/>
      <c r="Z19" s="6"/>
      <c r="AA19" s="39"/>
      <c r="AB19" s="42" t="s">
        <v>17</v>
      </c>
      <c r="AC19" s="43"/>
      <c r="AD19" s="44"/>
      <c r="AE19" s="44"/>
      <c r="AF19" s="44"/>
      <c r="AG19" s="129" t="s">
        <v>17</v>
      </c>
      <c r="AH19" s="146"/>
      <c r="AI19" s="6"/>
      <c r="AJ19" s="47"/>
      <c r="AK19" s="48" t="s">
        <v>80</v>
      </c>
      <c r="AL19" s="49"/>
      <c r="AM19" s="6"/>
      <c r="AN19" s="47"/>
      <c r="AO19" s="48" t="s">
        <v>418</v>
      </c>
      <c r="AP19" s="41"/>
      <c r="AQ19" s="6"/>
      <c r="AR19" s="47"/>
      <c r="AS19" s="45" t="s">
        <v>168</v>
      </c>
      <c r="AT19" s="46"/>
      <c r="AU19" s="6"/>
      <c r="AV19" s="47"/>
      <c r="AW19" s="48" t="s">
        <v>80</v>
      </c>
      <c r="AX19" s="49"/>
      <c r="AY19" s="6"/>
      <c r="AZ19" s="47"/>
      <c r="BA19" s="48" t="s">
        <v>418</v>
      </c>
      <c r="BB19" s="41"/>
      <c r="BC19" s="6"/>
      <c r="BD19" s="47"/>
      <c r="BE19" s="48" t="s">
        <v>168</v>
      </c>
      <c r="BF19" s="41"/>
      <c r="BG19" s="40"/>
      <c r="BH19" s="47"/>
      <c r="BI19" s="48" t="s">
        <v>80</v>
      </c>
      <c r="BJ19" s="41"/>
      <c r="BK19" s="6"/>
      <c r="BL19" s="47"/>
      <c r="BM19" s="48" t="s">
        <v>418</v>
      </c>
      <c r="BN19" s="41"/>
      <c r="BO19" s="6"/>
      <c r="BP19" s="47"/>
      <c r="BQ19" s="48" t="s">
        <v>80</v>
      </c>
      <c r="BR19" s="41"/>
      <c r="BS19" s="40"/>
      <c r="BT19" s="6"/>
      <c r="BU19" s="37"/>
      <c r="BV19" s="6"/>
      <c r="BW19" s="6"/>
      <c r="BX19" s="6"/>
      <c r="BY19" s="6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9"/>
      <c r="CK19" s="10"/>
      <c r="CL19" s="11"/>
      <c r="CM19" s="6"/>
      <c r="CN19" s="6"/>
    </row>
    <row r="20" spans="1:99" s="104" customFormat="1" ht="15.75" thickBot="1" x14ac:dyDescent="0.3">
      <c r="A20" s="6"/>
      <c r="B20" s="6"/>
      <c r="C20" s="6"/>
      <c r="D20" s="6"/>
      <c r="E20" s="6"/>
      <c r="F20" s="6"/>
      <c r="G20" s="6"/>
      <c r="H20" s="39"/>
      <c r="I20" s="40"/>
      <c r="J20" s="41"/>
      <c r="K20" s="6"/>
      <c r="L20" s="39"/>
      <c r="M20" s="50">
        <f>H5</f>
        <v>5.2083333333333336E-2</v>
      </c>
      <c r="N20" s="51" t="s">
        <v>21</v>
      </c>
      <c r="O20" s="44"/>
      <c r="P20" s="6"/>
      <c r="Q20" s="39"/>
      <c r="R20" s="50">
        <f>H6</f>
        <v>7.6388888888888895E-2</v>
      </c>
      <c r="S20" s="51" t="s">
        <v>77</v>
      </c>
      <c r="T20" s="44"/>
      <c r="U20" s="6"/>
      <c r="V20" s="39"/>
      <c r="W20" s="50">
        <f>H7</f>
        <v>4.8611111111111112E-2</v>
      </c>
      <c r="X20" s="51" t="s">
        <v>21</v>
      </c>
      <c r="Y20" s="44"/>
      <c r="Z20" s="6"/>
      <c r="AA20" s="39"/>
      <c r="AB20" s="50">
        <f>H8</f>
        <v>6.9444444444444434E-2</v>
      </c>
      <c r="AC20" s="51" t="s">
        <v>77</v>
      </c>
      <c r="AD20" s="44"/>
      <c r="AE20" s="44"/>
      <c r="AF20" s="44"/>
      <c r="AG20" s="130">
        <f>H9</f>
        <v>4.1666666666666664E-2</v>
      </c>
      <c r="AH20" s="146"/>
      <c r="AI20" s="6"/>
      <c r="AJ20" s="47"/>
      <c r="AK20" s="52"/>
      <c r="AL20" s="49"/>
      <c r="AM20" s="6"/>
      <c r="AN20" s="47"/>
      <c r="AO20" s="52"/>
      <c r="AP20" s="41"/>
      <c r="AQ20" s="6"/>
      <c r="AR20" s="47"/>
      <c r="AS20" s="52"/>
      <c r="AT20" s="49"/>
      <c r="AU20" s="6"/>
      <c r="AV20" s="47"/>
      <c r="AW20" s="52"/>
      <c r="AX20" s="49"/>
      <c r="AY20" s="6"/>
      <c r="AZ20" s="47"/>
      <c r="BA20" s="52"/>
      <c r="BB20" s="49"/>
      <c r="BC20" s="6"/>
      <c r="BD20" s="47"/>
      <c r="BE20" s="52"/>
      <c r="BF20" s="49"/>
      <c r="BG20" s="52"/>
      <c r="BH20" s="47"/>
      <c r="BI20" s="52"/>
      <c r="BJ20" s="49"/>
      <c r="BK20" s="6"/>
      <c r="BL20" s="47"/>
      <c r="BM20" s="52"/>
      <c r="BN20" s="49"/>
      <c r="BO20" s="6"/>
      <c r="BP20" s="47"/>
      <c r="BQ20" s="52"/>
      <c r="BR20" s="49"/>
      <c r="BS20" s="52"/>
      <c r="BT20" s="6"/>
      <c r="BU20" s="6"/>
      <c r="BV20" s="6"/>
      <c r="BW20" s="6"/>
      <c r="BX20" s="6"/>
      <c r="BY20" s="6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9"/>
      <c r="CK20" s="10"/>
      <c r="CL20" s="11"/>
      <c r="CM20" s="6"/>
      <c r="CN20" s="6"/>
    </row>
    <row r="21" spans="1:99" s="104" customFormat="1" ht="15.75" thickBot="1" x14ac:dyDescent="0.3">
      <c r="A21" s="6"/>
      <c r="B21" s="6"/>
      <c r="C21" s="6"/>
      <c r="D21" s="6"/>
      <c r="E21" s="6"/>
      <c r="F21" s="6"/>
      <c r="G21" s="6"/>
      <c r="H21" s="53" t="s">
        <v>19</v>
      </c>
      <c r="I21" s="54" t="s">
        <v>19</v>
      </c>
      <c r="J21" s="55" t="s">
        <v>20</v>
      </c>
      <c r="K21" s="56"/>
      <c r="L21" s="53" t="s">
        <v>21</v>
      </c>
      <c r="M21" s="54" t="s">
        <v>21</v>
      </c>
      <c r="N21" s="57"/>
      <c r="O21" s="58"/>
      <c r="P21" s="6"/>
      <c r="Q21" s="53" t="s">
        <v>22</v>
      </c>
      <c r="R21" s="54" t="s">
        <v>23</v>
      </c>
      <c r="S21" s="57"/>
      <c r="T21" s="58"/>
      <c r="U21" s="6"/>
      <c r="V21" s="53" t="s">
        <v>171</v>
      </c>
      <c r="W21" s="54" t="s">
        <v>171</v>
      </c>
      <c r="X21" s="57"/>
      <c r="Y21" s="58"/>
      <c r="Z21" s="6"/>
      <c r="AA21" s="53" t="s">
        <v>172</v>
      </c>
      <c r="AB21" s="54" t="s">
        <v>172</v>
      </c>
      <c r="AC21" s="57"/>
      <c r="AD21" s="58"/>
      <c r="AE21" s="152"/>
      <c r="AF21" s="140" t="s">
        <v>63</v>
      </c>
      <c r="AG21" s="143" t="s">
        <v>63</v>
      </c>
      <c r="AH21" s="145"/>
      <c r="AI21" s="6"/>
      <c r="AJ21" s="59" t="s">
        <v>24</v>
      </c>
      <c r="AK21" s="60" t="s">
        <v>25</v>
      </c>
      <c r="AL21" s="61"/>
      <c r="AM21" s="6"/>
      <c r="AN21" s="59" t="s">
        <v>24</v>
      </c>
      <c r="AO21" s="60" t="s">
        <v>25</v>
      </c>
      <c r="AP21" s="62"/>
      <c r="AQ21" s="6"/>
      <c r="AR21" s="59" t="s">
        <v>24</v>
      </c>
      <c r="AS21" s="60" t="s">
        <v>25</v>
      </c>
      <c r="AT21" s="61"/>
      <c r="AU21" s="6"/>
      <c r="AV21" s="59" t="s">
        <v>24</v>
      </c>
      <c r="AW21" s="60" t="s">
        <v>25</v>
      </c>
      <c r="AX21" s="61"/>
      <c r="AY21" s="6"/>
      <c r="AZ21" s="59" t="s">
        <v>24</v>
      </c>
      <c r="BA21" s="60" t="s">
        <v>25</v>
      </c>
      <c r="BB21" s="61"/>
      <c r="BC21" s="6"/>
      <c r="BD21" s="59" t="s">
        <v>24</v>
      </c>
      <c r="BE21" s="60" t="s">
        <v>25</v>
      </c>
      <c r="BF21" s="61"/>
      <c r="BG21" s="149"/>
      <c r="BH21" s="59" t="s">
        <v>24</v>
      </c>
      <c r="BI21" s="60" t="s">
        <v>25</v>
      </c>
      <c r="BJ21" s="61"/>
      <c r="BK21" s="6"/>
      <c r="BL21" s="59" t="s">
        <v>24</v>
      </c>
      <c r="BM21" s="60" t="s">
        <v>25</v>
      </c>
      <c r="BN21" s="61"/>
      <c r="BO21" s="6"/>
      <c r="BP21" s="59" t="s">
        <v>24</v>
      </c>
      <c r="BQ21" s="60" t="s">
        <v>25</v>
      </c>
      <c r="BR21" s="61"/>
      <c r="BS21" s="150"/>
      <c r="BT21" s="63"/>
      <c r="BU21" s="64"/>
      <c r="BV21" s="64"/>
      <c r="BW21" s="64"/>
      <c r="BX21" s="65"/>
      <c r="BY21" s="66"/>
      <c r="BZ21" s="67"/>
      <c r="CA21" s="67"/>
      <c r="CB21" s="67"/>
      <c r="CC21" s="67"/>
      <c r="CD21" s="67"/>
      <c r="CE21" s="67"/>
      <c r="CF21" s="67"/>
      <c r="CG21" s="67"/>
      <c r="CH21" s="67"/>
      <c r="CI21" s="68" t="s">
        <v>26</v>
      </c>
      <c r="CJ21" s="69"/>
      <c r="CK21" s="70" t="s">
        <v>27</v>
      </c>
      <c r="CL21" s="71" t="s">
        <v>27</v>
      </c>
      <c r="CM21" s="72" t="s">
        <v>6</v>
      </c>
      <c r="CN21" s="73"/>
    </row>
    <row r="22" spans="1:99" s="104" customFormat="1" ht="15.75" thickBot="1" x14ac:dyDescent="0.3">
      <c r="A22" s="74" t="s">
        <v>28</v>
      </c>
      <c r="B22" s="32" t="s">
        <v>29</v>
      </c>
      <c r="C22" s="32" t="s">
        <v>30</v>
      </c>
      <c r="D22" s="32" t="s">
        <v>31</v>
      </c>
      <c r="E22" s="32" t="s">
        <v>32</v>
      </c>
      <c r="F22" s="103" t="s">
        <v>57</v>
      </c>
      <c r="G22" s="109"/>
      <c r="H22" s="102" t="s">
        <v>33</v>
      </c>
      <c r="I22" s="54" t="s">
        <v>34</v>
      </c>
      <c r="J22" s="55" t="s">
        <v>19</v>
      </c>
      <c r="K22" s="56"/>
      <c r="L22" s="53" t="s">
        <v>35</v>
      </c>
      <c r="M22" s="54" t="s">
        <v>34</v>
      </c>
      <c r="N22" s="57" t="s">
        <v>17</v>
      </c>
      <c r="O22" s="75" t="s">
        <v>20</v>
      </c>
      <c r="P22" s="6"/>
      <c r="Q22" s="53" t="s">
        <v>35</v>
      </c>
      <c r="R22" s="54" t="s">
        <v>34</v>
      </c>
      <c r="S22" s="57" t="s">
        <v>17</v>
      </c>
      <c r="T22" s="75" t="s">
        <v>20</v>
      </c>
      <c r="U22" s="6"/>
      <c r="V22" s="53" t="s">
        <v>35</v>
      </c>
      <c r="W22" s="54" t="s">
        <v>34</v>
      </c>
      <c r="X22" s="57" t="s">
        <v>17</v>
      </c>
      <c r="Y22" s="75" t="s">
        <v>20</v>
      </c>
      <c r="Z22" s="6"/>
      <c r="AA22" s="53" t="s">
        <v>35</v>
      </c>
      <c r="AB22" s="54" t="s">
        <v>34</v>
      </c>
      <c r="AC22" s="57" t="s">
        <v>17</v>
      </c>
      <c r="AD22" s="75" t="s">
        <v>20</v>
      </c>
      <c r="AE22" s="153"/>
      <c r="AF22" s="141" t="s">
        <v>35</v>
      </c>
      <c r="AG22" s="144" t="s">
        <v>34</v>
      </c>
      <c r="AH22" s="75" t="s">
        <v>20</v>
      </c>
      <c r="AI22" s="6"/>
      <c r="AJ22" s="59" t="s">
        <v>36</v>
      </c>
      <c r="AK22" s="60" t="s">
        <v>36</v>
      </c>
      <c r="AL22" s="61" t="s">
        <v>17</v>
      </c>
      <c r="AM22" s="6"/>
      <c r="AN22" s="59" t="s">
        <v>36</v>
      </c>
      <c r="AO22" s="60" t="s">
        <v>36</v>
      </c>
      <c r="AP22" s="62" t="s">
        <v>17</v>
      </c>
      <c r="AQ22" s="6"/>
      <c r="AR22" s="59" t="s">
        <v>36</v>
      </c>
      <c r="AS22" s="60" t="s">
        <v>36</v>
      </c>
      <c r="AT22" s="61" t="s">
        <v>17</v>
      </c>
      <c r="AU22" s="6"/>
      <c r="AV22" s="59" t="s">
        <v>36</v>
      </c>
      <c r="AW22" s="60" t="s">
        <v>36</v>
      </c>
      <c r="AX22" s="61" t="s">
        <v>17</v>
      </c>
      <c r="AY22" s="6"/>
      <c r="AZ22" s="59" t="s">
        <v>36</v>
      </c>
      <c r="BA22" s="60" t="s">
        <v>36</v>
      </c>
      <c r="BB22" s="61" t="s">
        <v>17</v>
      </c>
      <c r="BC22" s="6"/>
      <c r="BD22" s="59" t="s">
        <v>36</v>
      </c>
      <c r="BE22" s="60" t="s">
        <v>36</v>
      </c>
      <c r="BF22" s="61" t="s">
        <v>17</v>
      </c>
      <c r="BG22" s="149"/>
      <c r="BH22" s="59" t="s">
        <v>36</v>
      </c>
      <c r="BI22" s="60" t="s">
        <v>36</v>
      </c>
      <c r="BJ22" s="61" t="s">
        <v>17</v>
      </c>
      <c r="BK22" s="6"/>
      <c r="BL22" s="59" t="s">
        <v>36</v>
      </c>
      <c r="BM22" s="60" t="s">
        <v>36</v>
      </c>
      <c r="BN22" s="61" t="s">
        <v>17</v>
      </c>
      <c r="BO22" s="6"/>
      <c r="BP22" s="59" t="s">
        <v>36</v>
      </c>
      <c r="BQ22" s="60" t="s">
        <v>36</v>
      </c>
      <c r="BR22" s="61" t="s">
        <v>17</v>
      </c>
      <c r="BS22" s="150"/>
      <c r="BT22" s="76" t="s">
        <v>28</v>
      </c>
      <c r="BU22" s="77" t="s">
        <v>29</v>
      </c>
      <c r="BV22" s="77" t="s">
        <v>30</v>
      </c>
      <c r="BW22" s="77" t="s">
        <v>31</v>
      </c>
      <c r="BX22" s="78" t="s">
        <v>32</v>
      </c>
      <c r="BY22" s="66"/>
      <c r="BZ22" s="79" t="s">
        <v>37</v>
      </c>
      <c r="CA22" s="79" t="s">
        <v>38</v>
      </c>
      <c r="CB22" s="79" t="s">
        <v>39</v>
      </c>
      <c r="CC22" s="79" t="s">
        <v>40</v>
      </c>
      <c r="CD22" s="79" t="s">
        <v>60</v>
      </c>
      <c r="CE22" s="79" t="s">
        <v>61</v>
      </c>
      <c r="CF22" s="79" t="s">
        <v>119</v>
      </c>
      <c r="CG22" s="79" t="s">
        <v>120</v>
      </c>
      <c r="CH22" s="79" t="s">
        <v>121</v>
      </c>
      <c r="CI22" s="80" t="s">
        <v>3</v>
      </c>
      <c r="CJ22" s="81" t="s">
        <v>41</v>
      </c>
      <c r="CK22" s="82" t="s">
        <v>3</v>
      </c>
      <c r="CL22" s="83" t="s">
        <v>2</v>
      </c>
      <c r="CM22" s="84" t="s">
        <v>42</v>
      </c>
      <c r="CN22" s="84" t="s">
        <v>43</v>
      </c>
      <c r="CO22" s="84" t="s">
        <v>421</v>
      </c>
      <c r="CP22" s="84" t="s">
        <v>422</v>
      </c>
      <c r="CQ22" s="84" t="s">
        <v>423</v>
      </c>
      <c r="CR22" s="84" t="s">
        <v>421</v>
      </c>
      <c r="CS22" s="84" t="s">
        <v>422</v>
      </c>
      <c r="CT22" s="84" t="s">
        <v>423</v>
      </c>
      <c r="CU22" s="84" t="s">
        <v>423</v>
      </c>
    </row>
    <row r="23" spans="1:99" s="97" customFormat="1" ht="15" customHeight="1" x14ac:dyDescent="0.25">
      <c r="A23" s="131">
        <v>1</v>
      </c>
      <c r="B23" s="111" t="str">
        <f>VLOOKUP($A23,LISTADO!$C$4:$I$264,2,0)</f>
        <v>JORGE LEONEL</v>
      </c>
      <c r="C23" s="111" t="str">
        <f>VLOOKUP($A23,LISTADO!$C$4:$I$264,3,0)</f>
        <v>ALVAREZ SANTISTEBAN</v>
      </c>
      <c r="D23" s="111" t="str">
        <f>VLOOKUP($A23,LISTADO!$C$4:$I$264,4,0)</f>
        <v>UNICA</v>
      </c>
      <c r="E23" s="111" t="str">
        <f>VLOOKUP($A23,LISTADO!$C$4:$I$264,5,0)</f>
        <v>E1</v>
      </c>
      <c r="F23" s="111">
        <f>VLOOKUP($A23,LISTADO!$C$4:$I$264,6,0)</f>
        <v>0</v>
      </c>
      <c r="G23" s="113">
        <f>VLOOKUP($A23,LISTADO!$C$4:$I$270,7,0)</f>
        <v>0.35416666666666669</v>
      </c>
      <c r="H23" s="85">
        <f t="shared" ref="H23:I52" si="0">G23</f>
        <v>0.35416666666666669</v>
      </c>
      <c r="I23" s="85">
        <f t="shared" si="0"/>
        <v>0.35416666666666669</v>
      </c>
      <c r="J23" s="85">
        <f t="shared" ref="J23:J52" si="1">ABS(I23-H23)</f>
        <v>0</v>
      </c>
      <c r="K23" s="85"/>
      <c r="L23" s="86">
        <f t="shared" ref="L23:L52" si="2">I23+$M$20</f>
        <v>0.40625</v>
      </c>
      <c r="M23" s="86">
        <f>VLOOKUP($A23,Checks!$B$5:$C$250,2,0)</f>
        <v>0.40625</v>
      </c>
      <c r="N23" s="86">
        <f t="shared" ref="N23:N52" si="3">M23-I23</f>
        <v>5.2083333333333315E-2</v>
      </c>
      <c r="O23" s="85">
        <f t="shared" ref="O23:O52" si="4">ABS(M23-L23)</f>
        <v>0</v>
      </c>
      <c r="P23" s="87"/>
      <c r="Q23" s="86">
        <f t="shared" ref="Q23:Q52" si="5">M23+$R$20</f>
        <v>0.4826388888888889</v>
      </c>
      <c r="R23" s="86">
        <f>VLOOKUP($A23,Checks!$E$5:$F$250,2,0)</f>
        <v>0.4826388888888889</v>
      </c>
      <c r="S23" s="86">
        <f t="shared" ref="S23:S52" si="6">R23-M23</f>
        <v>7.6388888888888895E-2</v>
      </c>
      <c r="T23" s="85">
        <f t="shared" ref="T23:T52" si="7">ABS(R23-Q23)</f>
        <v>0</v>
      </c>
      <c r="U23" s="87"/>
      <c r="V23" s="86">
        <f t="shared" ref="V23:V52" si="8">R23+$W$20</f>
        <v>0.53125</v>
      </c>
      <c r="W23" s="86">
        <f>VLOOKUP($A23,Checks!$H$5:$I$250,2,0)</f>
        <v>0.53125</v>
      </c>
      <c r="X23" s="86">
        <f t="shared" ref="X23:X52" si="9">W23-R23</f>
        <v>4.8611111111111105E-2</v>
      </c>
      <c r="Y23" s="85">
        <f t="shared" ref="Y23:Y52" si="10">ABS(W23-V23)</f>
        <v>0</v>
      </c>
      <c r="Z23" s="87"/>
      <c r="AA23" s="86">
        <f t="shared" ref="AA23:AA52" si="11">W23+$AB$20</f>
        <v>0.60069444444444442</v>
      </c>
      <c r="AB23" s="86">
        <f>VLOOKUP($A23,Checks!$K$5:$L$250,2,0)</f>
        <v>0.60069444444444442</v>
      </c>
      <c r="AC23" s="86">
        <f t="shared" ref="AC23:AC52" si="12">AB23-W23</f>
        <v>6.944444444444442E-2</v>
      </c>
      <c r="AD23" s="85">
        <f t="shared" ref="AD23:AD52" si="13">ABS(AB23-AA23)</f>
        <v>0</v>
      </c>
      <c r="AE23" s="87"/>
      <c r="AF23" s="85">
        <f t="shared" ref="AF23:AF52" si="14">AB23+$AG$20</f>
        <v>0.64236111111111105</v>
      </c>
      <c r="AG23" s="88">
        <f t="shared" ref="AG23:AG52" si="15">BQ23</f>
        <v>0.63609953703703703</v>
      </c>
      <c r="AH23" s="87">
        <f t="shared" ref="AH23:AH52" si="16">IF(AG23&lt;AF23,0,(ABS(AG23-AF23)*86400))</f>
        <v>0</v>
      </c>
      <c r="AI23" s="87"/>
      <c r="AJ23" s="88">
        <f>VLOOKUP($A23,LIBRES!$A$7:$B$250,2,0)</f>
        <v>0.35416666666666669</v>
      </c>
      <c r="AK23" s="88">
        <f>VLOOKUP($A23,LIBRES!$D$7:$E$250,2,0)</f>
        <v>0.35736111111111107</v>
      </c>
      <c r="AL23" s="88">
        <f t="shared" ref="AL23:AL52" si="17">AK23-AJ23</f>
        <v>3.1944444444443887E-3</v>
      </c>
      <c r="AM23" s="87"/>
      <c r="AN23" s="88">
        <f>VLOOKUP($A23,LIBRES!$G$7:$H$250,2,0)</f>
        <v>0.36261574074074071</v>
      </c>
      <c r="AO23" s="88">
        <f>VLOOKUP($A23,LIBRES!J$7:$K$250,2,0)</f>
        <v>0.36511574074074077</v>
      </c>
      <c r="AP23" s="89">
        <f t="shared" ref="AP23:AP52" si="18">AO23-AN23</f>
        <v>2.5000000000000577E-3</v>
      </c>
      <c r="AQ23" s="87"/>
      <c r="AR23" s="88">
        <f>VLOOKUP($A23,LIBRES!$M$7:$N$250,2,0)</f>
        <v>0.39097222222222222</v>
      </c>
      <c r="AS23" s="88">
        <f>VLOOKUP($A23,LIBRES!$P$7:$Q$250,2,0)</f>
        <v>0.39277777777777773</v>
      </c>
      <c r="AT23" s="88">
        <f t="shared" ref="AT23:AT52" si="19">AS23-AR23</f>
        <v>1.8055555555555047E-3</v>
      </c>
      <c r="AU23" s="112"/>
      <c r="AV23" s="88">
        <f>VLOOKUP($A23,LIBRES!$S$7:$T$250,2,0)</f>
        <v>0.45636574074074071</v>
      </c>
      <c r="AW23" s="88">
        <f>VLOOKUP($A23,LIBRES!$V$7:$W$250,2,0)</f>
        <v>0.45855324074074072</v>
      </c>
      <c r="AX23" s="88">
        <f t="shared" ref="AX23:AX52" si="20">AW23-AV23</f>
        <v>2.1875000000000089E-3</v>
      </c>
      <c r="AY23" s="112"/>
      <c r="AZ23" s="88">
        <f>VLOOKUP($A23,LIBRES!$Y$7:$Z$250,2,0)</f>
        <v>0.48726851851851855</v>
      </c>
      <c r="BA23" s="88">
        <f>VLOOKUP($A23,LIBRES!$AB$7:$AC$2000,2,0)</f>
        <v>0.48978009259259259</v>
      </c>
      <c r="BB23" s="88">
        <f t="shared" ref="BB23:BB52" si="21">BA23-AZ23</f>
        <v>2.5115740740740411E-3</v>
      </c>
      <c r="BC23" s="112"/>
      <c r="BD23" s="88">
        <f>VLOOKUP($A23,LIBRES!$AE$7:$AF$250,2,0)</f>
        <v>0.5131944444444444</v>
      </c>
      <c r="BE23" s="88">
        <f>VLOOKUP($A23,LIBRES!$AH$7:$AI$2000,2,0)</f>
        <v>0.51501157407407405</v>
      </c>
      <c r="BF23" s="88">
        <f t="shared" ref="BF23:BF52" si="22">BE23-BD23</f>
        <v>1.8171296296296546E-3</v>
      </c>
      <c r="BG23" s="148"/>
      <c r="BH23" s="88">
        <f>VLOOKUP($A23,LIBRES!$AK$7:$AL$250,2,0)</f>
        <v>0.57881944444444444</v>
      </c>
      <c r="BI23" s="88">
        <f>VLOOKUP($A23,LIBRES!$AN$7:$AO$2000,2,0)</f>
        <v>0.58101851851851849</v>
      </c>
      <c r="BJ23" s="88">
        <f t="shared" ref="BJ23:BJ52" si="23">BI23-BH23</f>
        <v>2.1990740740740478E-3</v>
      </c>
      <c r="BK23" s="112"/>
      <c r="BL23" s="88">
        <f>VLOOKUP($A23,LIBRES!$AQ$7:$AR$250,2,0)</f>
        <v>0.60098379629629628</v>
      </c>
      <c r="BM23" s="88">
        <f>VLOOKUP($A23,LIBRES!$AT$7:$AU$2000,2,0)</f>
        <v>0.60810185185185184</v>
      </c>
      <c r="BN23" s="88">
        <f t="shared" ref="BN23:BN52" si="24">BM23-BL23</f>
        <v>7.118055555555558E-3</v>
      </c>
      <c r="BO23" s="112"/>
      <c r="BP23" s="88">
        <f>VLOOKUP($A23,LIBRES!$AW$7:$AX$250,2,0)</f>
        <v>0.63391203703703702</v>
      </c>
      <c r="BQ23" s="88">
        <f>VLOOKUP($A23,LIBRES!$AZ$7:$BA$2000,2,0)</f>
        <v>0.63609953703703703</v>
      </c>
      <c r="BR23" s="88">
        <f t="shared" ref="BR23:BR52" si="25">BQ23-BP23</f>
        <v>2.1875000000000089E-3</v>
      </c>
      <c r="BS23" s="148"/>
      <c r="BT23" s="90">
        <f t="shared" ref="BT23:BT52" si="26">A23</f>
        <v>1</v>
      </c>
      <c r="BU23" s="90" t="str">
        <f t="shared" ref="BU23:BU52" si="27">B23</f>
        <v>JORGE LEONEL</v>
      </c>
      <c r="BV23" s="90" t="str">
        <f t="shared" ref="BV23:BV52" si="28">C23</f>
        <v>ALVAREZ SANTISTEBAN</v>
      </c>
      <c r="BW23" s="90" t="str">
        <f t="shared" ref="BW23:BW52" si="29">D23</f>
        <v>UNICA</v>
      </c>
      <c r="BX23" s="90" t="str">
        <f t="shared" ref="BX23:BX52" si="30">E23</f>
        <v>E1</v>
      </c>
      <c r="BY23" s="91"/>
      <c r="BZ23" s="92">
        <v>0</v>
      </c>
      <c r="CA23" s="92">
        <f t="shared" ref="CA23:CA52" si="31">AP23</f>
        <v>2.5000000000000577E-3</v>
      </c>
      <c r="CB23" s="92">
        <f t="shared" ref="CB23:CB52" si="32">AT23</f>
        <v>1.8055555555555047E-3</v>
      </c>
      <c r="CC23" s="92">
        <f t="shared" ref="CC23:CC52" si="33">AX23</f>
        <v>2.1875000000000089E-3</v>
      </c>
      <c r="CD23" s="92">
        <f t="shared" ref="CD23:CD52" si="34">BB23</f>
        <v>2.5115740740740411E-3</v>
      </c>
      <c r="CE23" s="92">
        <f t="shared" ref="CE23:CE52" si="35">BF23</f>
        <v>1.8171296296296546E-3</v>
      </c>
      <c r="CF23" s="92">
        <f t="shared" ref="CF23:CF52" si="36">BJ23</f>
        <v>2.1990740740740478E-3</v>
      </c>
      <c r="CG23" s="92">
        <f t="shared" ref="CG23:CG52" si="37">BN23</f>
        <v>7.118055555555558E-3</v>
      </c>
      <c r="CH23" s="92">
        <f t="shared" ref="CH23:CH52" si="38">BR23</f>
        <v>2.1875000000000089E-3</v>
      </c>
      <c r="CI23" s="92">
        <f t="shared" ref="CI23:CI52" si="39">SUM(BZ23:CH23)</f>
        <v>2.2326388888888882E-2</v>
      </c>
      <c r="CJ23" s="93"/>
      <c r="CK23" s="94">
        <f t="shared" ref="CK23:CK52" si="40">CI23*86400</f>
        <v>1928.9999999999993</v>
      </c>
      <c r="CL23" s="192">
        <f t="shared" ref="CL23:CL52" si="41">(( J23+O23+T23+Y23+AD23)*86400)+AH23</f>
        <v>0</v>
      </c>
      <c r="CM23" s="91">
        <v>0</v>
      </c>
      <c r="CN23" s="195">
        <f>CM23+CL23+CK23+CJ23</f>
        <v>1928.9999999999993</v>
      </c>
      <c r="CO23" s="193" t="s">
        <v>424</v>
      </c>
      <c r="CP23" s="193" t="s">
        <v>424</v>
      </c>
      <c r="CQ23" s="193" t="s">
        <v>424</v>
      </c>
      <c r="CR23" s="97" t="s">
        <v>424</v>
      </c>
      <c r="CS23" s="97" t="s">
        <v>424</v>
      </c>
      <c r="CT23" s="97" t="s">
        <v>424</v>
      </c>
      <c r="CU23" s="97" t="s">
        <v>424</v>
      </c>
    </row>
    <row r="24" spans="1:99" s="97" customFormat="1" ht="15" customHeight="1" x14ac:dyDescent="0.25">
      <c r="A24" s="131">
        <v>2</v>
      </c>
      <c r="B24" s="111" t="str">
        <f>VLOOKUP($A24,LISTADO!$C$4:$I$264,2,0)</f>
        <v>JUAN DIEGO</v>
      </c>
      <c r="C24" s="111" t="str">
        <f>VLOOKUP($A24,LISTADO!$C$4:$I$264,3,0)</f>
        <v>CHANG BIANCHI</v>
      </c>
      <c r="D24" s="111" t="str">
        <f>VLOOKUP($A24,LISTADO!$C$4:$I$264,4,0)</f>
        <v>JUNIOR</v>
      </c>
      <c r="E24" s="111" t="str">
        <f>VLOOKUP($A24,LISTADO!$C$4:$I$264,5,0)</f>
        <v>E1</v>
      </c>
      <c r="F24" s="111">
        <f>VLOOKUP($A24,LISTADO!$C$4:$I$264,6,0)</f>
        <v>0</v>
      </c>
      <c r="G24" s="113">
        <f>VLOOKUP($A24,LISTADO!$C$4:$I$270,7,0)</f>
        <v>0.35416666666666669</v>
      </c>
      <c r="H24" s="85">
        <f t="shared" si="0"/>
        <v>0.35416666666666669</v>
      </c>
      <c r="I24" s="85">
        <f t="shared" si="0"/>
        <v>0.35416666666666669</v>
      </c>
      <c r="J24" s="85">
        <f t="shared" si="1"/>
        <v>0</v>
      </c>
      <c r="K24" s="85"/>
      <c r="L24" s="86">
        <f t="shared" si="2"/>
        <v>0.40625</v>
      </c>
      <c r="M24" s="86">
        <f>VLOOKUP($A24,Checks!$B$5:$C$250,2,0)</f>
        <v>0.40625</v>
      </c>
      <c r="N24" s="86">
        <f t="shared" si="3"/>
        <v>5.2083333333333315E-2</v>
      </c>
      <c r="O24" s="85">
        <f t="shared" si="4"/>
        <v>0</v>
      </c>
      <c r="P24" s="87"/>
      <c r="Q24" s="86">
        <f t="shared" si="5"/>
        <v>0.4826388888888889</v>
      </c>
      <c r="R24" s="86">
        <f>VLOOKUP($A24,Checks!$E$5:$F$250,2,0)</f>
        <v>0.4826388888888889</v>
      </c>
      <c r="S24" s="86">
        <f t="shared" si="6"/>
        <v>7.6388888888888895E-2</v>
      </c>
      <c r="T24" s="85">
        <f t="shared" si="7"/>
        <v>0</v>
      </c>
      <c r="U24" s="87"/>
      <c r="V24" s="86">
        <f t="shared" si="8"/>
        <v>0.53125</v>
      </c>
      <c r="W24" s="86">
        <f>VLOOKUP($A24,Checks!$H$5:$I$250,2,0)</f>
        <v>0.53125</v>
      </c>
      <c r="X24" s="86">
        <f t="shared" si="9"/>
        <v>4.8611111111111105E-2</v>
      </c>
      <c r="Y24" s="85">
        <f t="shared" si="10"/>
        <v>0</v>
      </c>
      <c r="Z24" s="87"/>
      <c r="AA24" s="86">
        <f t="shared" si="11"/>
        <v>0.60069444444444442</v>
      </c>
      <c r="AB24" s="86">
        <f>VLOOKUP($A24,Checks!$K$5:$L$250,2,0)</f>
        <v>0.60069444444444442</v>
      </c>
      <c r="AC24" s="86">
        <f t="shared" si="12"/>
        <v>6.944444444444442E-2</v>
      </c>
      <c r="AD24" s="85">
        <f t="shared" si="13"/>
        <v>0</v>
      </c>
      <c r="AE24" s="87"/>
      <c r="AF24" s="85">
        <f t="shared" si="14"/>
        <v>0.64236111111111105</v>
      </c>
      <c r="AG24" s="88">
        <f t="shared" si="15"/>
        <v>0.6358449074074074</v>
      </c>
      <c r="AH24" s="87">
        <f t="shared" si="16"/>
        <v>0</v>
      </c>
      <c r="AI24" s="87"/>
      <c r="AJ24" s="88">
        <f>VLOOKUP($A24,LIBRES!$A$7:$B$250,2,0)</f>
        <v>0.35509259259259257</v>
      </c>
      <c r="AK24" s="88">
        <f>VLOOKUP($A24,LIBRES!$D$7:$E$250,2,0)</f>
        <v>0.3576388888888889</v>
      </c>
      <c r="AL24" s="88">
        <f t="shared" si="17"/>
        <v>2.5462962962963243E-3</v>
      </c>
      <c r="AM24" s="87"/>
      <c r="AN24" s="88">
        <f>VLOOKUP($A24,LIBRES!$G$7:$H$250,2,0)</f>
        <v>0.36331018518518521</v>
      </c>
      <c r="AO24" s="88">
        <f>VLOOKUP($A24,LIBRES!J$7:$K$250,2,0)</f>
        <v>0.36563657407407407</v>
      </c>
      <c r="AP24" s="151">
        <f t="shared" si="18"/>
        <v>2.326388888888864E-3</v>
      </c>
      <c r="AQ24" s="87"/>
      <c r="AR24" s="88">
        <f>VLOOKUP($A24,LIBRES!$M$7:$N$250,2,0)</f>
        <v>0.3913194444444445</v>
      </c>
      <c r="AS24" s="88">
        <f>VLOOKUP($A24,LIBRES!$P$7:$Q$250,2,0)</f>
        <v>0.39325231481481482</v>
      </c>
      <c r="AT24" s="88">
        <f t="shared" si="19"/>
        <v>1.9328703703703209E-3</v>
      </c>
      <c r="AU24" s="112"/>
      <c r="AV24" s="88">
        <f>VLOOKUP($A24,LIBRES!$S$7:$T$250,2,0)</f>
        <v>0.46365740740740741</v>
      </c>
      <c r="AW24" s="88">
        <f>VLOOKUP($A24,LIBRES!$V$7:$W$250,2,0)</f>
        <v>0.46598379629629627</v>
      </c>
      <c r="AX24" s="88">
        <f t="shared" si="20"/>
        <v>2.326388888888864E-3</v>
      </c>
      <c r="AY24" s="112"/>
      <c r="AZ24" s="88">
        <f>VLOOKUP($A24,LIBRES!$Y$7:$Z$250,2,0)</f>
        <v>0.48807870370370371</v>
      </c>
      <c r="BA24" s="88">
        <f>VLOOKUP($A24,LIBRES!$AB$7:$AC$2000,2,0)</f>
        <v>0.49055555555555558</v>
      </c>
      <c r="BB24" s="88">
        <f t="shared" si="21"/>
        <v>2.476851851851869E-3</v>
      </c>
      <c r="BC24" s="112"/>
      <c r="BD24" s="88">
        <f>VLOOKUP($A24,LIBRES!$AE$7:$AF$250,2,0)</f>
        <v>0.51041666666666663</v>
      </c>
      <c r="BE24" s="88">
        <f>VLOOKUP($A24,LIBRES!$AH$7:$AI$2000,2,0)</f>
        <v>0.51231481481481478</v>
      </c>
      <c r="BF24" s="88">
        <f t="shared" si="22"/>
        <v>1.8981481481481488E-3</v>
      </c>
      <c r="BG24" s="148"/>
      <c r="BH24" s="88">
        <f>VLOOKUP($A24,LIBRES!$AK$7:$AL$250,2,0)</f>
        <v>0.57418981481481479</v>
      </c>
      <c r="BI24" s="88">
        <f>VLOOKUP($A24,LIBRES!$AN$7:$AO$2000,2,0)</f>
        <v>0.57643518518518522</v>
      </c>
      <c r="BJ24" s="88">
        <f t="shared" si="23"/>
        <v>2.2453703703704253E-3</v>
      </c>
      <c r="BK24" s="112"/>
      <c r="BL24" s="88">
        <f>VLOOKUP($A24,LIBRES!$AQ$7:$AR$250,2,0)</f>
        <v>0.60133101851851845</v>
      </c>
      <c r="BM24" s="88">
        <f>VLOOKUP($A24,LIBRES!$AT$7:$AU$2000,2,0)</f>
        <v>0.60879629629629628</v>
      </c>
      <c r="BN24" s="88">
        <f t="shared" si="24"/>
        <v>7.4652777777778345E-3</v>
      </c>
      <c r="BO24" s="112"/>
      <c r="BP24" s="88">
        <f>VLOOKUP($A24,LIBRES!$AW$7:$AX$250,2,0)</f>
        <v>0.63368055555555558</v>
      </c>
      <c r="BQ24" s="88">
        <f>VLOOKUP($A24,LIBRES!$AZ$7:$BA$2000,2,0)</f>
        <v>0.6358449074074074</v>
      </c>
      <c r="BR24" s="88">
        <f t="shared" si="25"/>
        <v>2.1643518518518201E-3</v>
      </c>
      <c r="BS24" s="148"/>
      <c r="BT24" s="90">
        <f t="shared" si="26"/>
        <v>2</v>
      </c>
      <c r="BU24" s="90" t="str">
        <f t="shared" si="27"/>
        <v>JUAN DIEGO</v>
      </c>
      <c r="BV24" s="90" t="str">
        <f t="shared" si="28"/>
        <v>CHANG BIANCHI</v>
      </c>
      <c r="BW24" s="90" t="str">
        <f t="shared" si="29"/>
        <v>JUNIOR</v>
      </c>
      <c r="BX24" s="90" t="str">
        <f t="shared" si="30"/>
        <v>E1</v>
      </c>
      <c r="BY24" s="91"/>
      <c r="BZ24" s="92">
        <v>0</v>
      </c>
      <c r="CA24" s="92">
        <f t="shared" si="31"/>
        <v>2.326388888888864E-3</v>
      </c>
      <c r="CB24" s="92">
        <f t="shared" si="32"/>
        <v>1.9328703703703209E-3</v>
      </c>
      <c r="CC24" s="92">
        <f t="shared" si="33"/>
        <v>2.326388888888864E-3</v>
      </c>
      <c r="CD24" s="92">
        <f t="shared" si="34"/>
        <v>2.476851851851869E-3</v>
      </c>
      <c r="CE24" s="92">
        <f t="shared" si="35"/>
        <v>1.8981481481481488E-3</v>
      </c>
      <c r="CF24" s="92">
        <f t="shared" si="36"/>
        <v>2.2453703703704253E-3</v>
      </c>
      <c r="CG24" s="92">
        <f t="shared" si="37"/>
        <v>7.4652777777778345E-3</v>
      </c>
      <c r="CH24" s="92">
        <f t="shared" si="38"/>
        <v>2.1643518518518201E-3</v>
      </c>
      <c r="CI24" s="92">
        <f t="shared" si="39"/>
        <v>2.2835648148148147E-2</v>
      </c>
      <c r="CJ24" s="93"/>
      <c r="CK24" s="94">
        <f t="shared" si="40"/>
        <v>1972.9999999999998</v>
      </c>
      <c r="CL24" s="192">
        <f t="shared" si="41"/>
        <v>0</v>
      </c>
      <c r="CM24" s="91">
        <v>0</v>
      </c>
      <c r="CN24" s="91">
        <f t="shared" ref="CN24:CN52" si="42">CM24+CL24+CK24+CJ24</f>
        <v>1972.9999999999998</v>
      </c>
      <c r="CO24" s="193" t="s">
        <v>424</v>
      </c>
      <c r="CP24" s="193" t="s">
        <v>424</v>
      </c>
      <c r="CQ24" s="193" t="s">
        <v>424</v>
      </c>
      <c r="CR24" s="97" t="s">
        <v>424</v>
      </c>
      <c r="CS24" s="97" t="s">
        <v>424</v>
      </c>
      <c r="CT24" s="97" t="s">
        <v>424</v>
      </c>
      <c r="CU24" s="97" t="s">
        <v>424</v>
      </c>
    </row>
    <row r="25" spans="1:99" s="97" customFormat="1" ht="15" customHeight="1" x14ac:dyDescent="0.25">
      <c r="A25" s="131">
        <v>4</v>
      </c>
      <c r="B25" s="111" t="str">
        <f>VLOOKUP($A25,LISTADO!$C$4:$I$264,2,0)</f>
        <v>DIEGO</v>
      </c>
      <c r="C25" s="111" t="str">
        <f>VLOOKUP($A25,LISTADO!$C$4:$I$264,3,0)</f>
        <v>BAUER</v>
      </c>
      <c r="D25" s="111" t="str">
        <f>VLOOKUP($A25,LISTADO!$C$4:$I$264,4,0)</f>
        <v>UNICA</v>
      </c>
      <c r="E25" s="111" t="str">
        <f>VLOOKUP($A25,LISTADO!$C$4:$I$264,5,0)</f>
        <v>E2</v>
      </c>
      <c r="F25" s="111">
        <f>VLOOKUP($A25,LISTADO!$C$4:$I$264,6,0)</f>
        <v>0</v>
      </c>
      <c r="G25" s="113">
        <f>VLOOKUP($A25,LISTADO!$C$4:$I$270,7,0)</f>
        <v>0.36180555555555555</v>
      </c>
      <c r="H25" s="85">
        <f t="shared" si="0"/>
        <v>0.36180555555555555</v>
      </c>
      <c r="I25" s="85">
        <f t="shared" si="0"/>
        <v>0.36180555555555555</v>
      </c>
      <c r="J25" s="85">
        <f t="shared" si="1"/>
        <v>0</v>
      </c>
      <c r="K25" s="85"/>
      <c r="L25" s="86">
        <f t="shared" si="2"/>
        <v>0.41388888888888886</v>
      </c>
      <c r="M25" s="86">
        <f>VLOOKUP($A25,Checks!$B$5:$C$250,2,0)</f>
        <v>0.41388888888888892</v>
      </c>
      <c r="N25" s="86">
        <f t="shared" si="3"/>
        <v>5.208333333333337E-2</v>
      </c>
      <c r="O25" s="85">
        <f t="shared" si="4"/>
        <v>5.5511151231257827E-17</v>
      </c>
      <c r="P25" s="87"/>
      <c r="Q25" s="86">
        <f t="shared" si="5"/>
        <v>0.49027777777777781</v>
      </c>
      <c r="R25" s="86">
        <f>VLOOKUP($A25,Checks!$E$5:$F$250,2,0)</f>
        <v>0.49027777777777781</v>
      </c>
      <c r="S25" s="86">
        <f t="shared" si="6"/>
        <v>7.6388888888888895E-2</v>
      </c>
      <c r="T25" s="85">
        <f t="shared" si="7"/>
        <v>0</v>
      </c>
      <c r="U25" s="87"/>
      <c r="V25" s="86">
        <f t="shared" si="8"/>
        <v>0.53888888888888897</v>
      </c>
      <c r="W25" s="86">
        <f>VLOOKUP($A25,Checks!$H$5:$I$250,2,0)</f>
        <v>0.53888888888888886</v>
      </c>
      <c r="X25" s="86">
        <f t="shared" si="9"/>
        <v>4.8611111111111049E-2</v>
      </c>
      <c r="Y25" s="85">
        <f t="shared" si="10"/>
        <v>1.1102230246251565E-16</v>
      </c>
      <c r="Z25" s="87"/>
      <c r="AA25" s="86">
        <f t="shared" si="11"/>
        <v>0.60833333333333328</v>
      </c>
      <c r="AB25" s="86">
        <f>VLOOKUP($A25,Checks!$K$5:$L$250,2,0)</f>
        <v>0.60833333333333328</v>
      </c>
      <c r="AC25" s="86">
        <f t="shared" si="12"/>
        <v>6.944444444444442E-2</v>
      </c>
      <c r="AD25" s="85">
        <f t="shared" si="13"/>
        <v>0</v>
      </c>
      <c r="AE25" s="87"/>
      <c r="AF25" s="85">
        <f t="shared" si="14"/>
        <v>0.64999999999999991</v>
      </c>
      <c r="AG25" s="88">
        <f t="shared" si="15"/>
        <v>0.6409259259259259</v>
      </c>
      <c r="AH25" s="87">
        <f t="shared" si="16"/>
        <v>0</v>
      </c>
      <c r="AI25" s="87"/>
      <c r="AJ25" s="88">
        <f>VLOOKUP($A25,LIBRES!$A$7:$B$250,2,0)</f>
        <v>0.36249999999999999</v>
      </c>
      <c r="AK25" s="88">
        <f>VLOOKUP($A25,LIBRES!$D$7:$E$250,2,0)</f>
        <v>0.36541666666666667</v>
      </c>
      <c r="AL25" s="88">
        <f t="shared" si="17"/>
        <v>2.9166666666666785E-3</v>
      </c>
      <c r="AM25" s="87"/>
      <c r="AN25" s="88">
        <f>VLOOKUP($A25,LIBRES!$G$7:$H$250,2,0)</f>
        <v>0.37065972222222227</v>
      </c>
      <c r="AO25" s="88">
        <f>VLOOKUP($A25,LIBRES!J$7:$K$250,2,0)</f>
        <v>0.37314814814814817</v>
      </c>
      <c r="AP25" s="151">
        <f t="shared" si="18"/>
        <v>2.4884259259259078E-3</v>
      </c>
      <c r="AQ25" s="87"/>
      <c r="AR25" s="88">
        <f>VLOOKUP($A25,LIBRES!$M$7:$N$250,2,0)</f>
        <v>0.3979166666666667</v>
      </c>
      <c r="AS25" s="88">
        <f>VLOOKUP($A25,LIBRES!$P$7:$Q$250,2,0)</f>
        <v>0.40004629629629629</v>
      </c>
      <c r="AT25" s="88">
        <f t="shared" si="19"/>
        <v>2.1296296296295925E-3</v>
      </c>
      <c r="AU25" s="112"/>
      <c r="AV25" s="88">
        <f>VLOOKUP($A25,LIBRES!$S$7:$T$250,2,0)</f>
        <v>0.4621527777777778</v>
      </c>
      <c r="AW25" s="88">
        <f>VLOOKUP($A25,LIBRES!$V$7:$W$250,2,0)</f>
        <v>0.46445601851851853</v>
      </c>
      <c r="AX25" s="88">
        <f t="shared" si="20"/>
        <v>2.3032407407407307E-3</v>
      </c>
      <c r="AY25" s="112"/>
      <c r="AZ25" s="88">
        <f>VLOOKUP($A25,LIBRES!$Y$7:$Z$250,2,0)</f>
        <v>0.49427083333333338</v>
      </c>
      <c r="BA25" s="88">
        <f>VLOOKUP($A25,LIBRES!$AB$7:$AC$2000,2,0)</f>
        <v>0.49695601851851851</v>
      </c>
      <c r="BB25" s="88">
        <f t="shared" si="21"/>
        <v>2.6851851851851238E-3</v>
      </c>
      <c r="BC25" s="112"/>
      <c r="BD25" s="88">
        <f>VLOOKUP($A25,LIBRES!$AE$7:$AF$250,2,0)</f>
        <v>0.5210069444444444</v>
      </c>
      <c r="BE25" s="88">
        <f>VLOOKUP($A25,LIBRES!$AH$7:$AI$2000,2,0)</f>
        <v>0.52303240740740742</v>
      </c>
      <c r="BF25" s="88">
        <f t="shared" si="22"/>
        <v>2.0254629629630205E-3</v>
      </c>
      <c r="BG25" s="148"/>
      <c r="BH25" s="88">
        <f>VLOOKUP($A25,LIBRES!$AK$7:$AL$250,2,0)</f>
        <v>0.58333333333333337</v>
      </c>
      <c r="BI25" s="88">
        <f>VLOOKUP($A25,LIBRES!$AN$7:$AO$2000,2,0)</f>
        <v>0.58559027777777783</v>
      </c>
      <c r="BJ25" s="88">
        <f t="shared" si="23"/>
        <v>2.2569444444444642E-3</v>
      </c>
      <c r="BK25" s="112"/>
      <c r="BL25" s="88">
        <f>VLOOKUP($A25,LIBRES!$AQ$7:$AR$250,2,0)</f>
        <v>0.60775462962962956</v>
      </c>
      <c r="BM25" s="88">
        <f>VLOOKUP($A25,LIBRES!$AT$7:$AU$2000,2,0)</f>
        <v>0.61532407407407408</v>
      </c>
      <c r="BN25" s="88">
        <f t="shared" si="24"/>
        <v>7.5694444444445175E-3</v>
      </c>
      <c r="BO25" s="112"/>
      <c r="BP25" s="88">
        <f>VLOOKUP($A25,LIBRES!$AW$7:$AX$250,2,0)</f>
        <v>0.63854166666666667</v>
      </c>
      <c r="BQ25" s="88">
        <f>VLOOKUP($A25,LIBRES!$AZ$7:$BA$2000,2,0)</f>
        <v>0.6409259259259259</v>
      </c>
      <c r="BR25" s="88">
        <f t="shared" si="25"/>
        <v>2.3842592592592249E-3</v>
      </c>
      <c r="BS25" s="148"/>
      <c r="BT25" s="90">
        <f t="shared" si="26"/>
        <v>4</v>
      </c>
      <c r="BU25" s="90" t="str">
        <f t="shared" si="27"/>
        <v>DIEGO</v>
      </c>
      <c r="BV25" s="90" t="str">
        <f t="shared" si="28"/>
        <v>BAUER</v>
      </c>
      <c r="BW25" s="90" t="str">
        <f t="shared" si="29"/>
        <v>UNICA</v>
      </c>
      <c r="BX25" s="90" t="str">
        <f t="shared" si="30"/>
        <v>E2</v>
      </c>
      <c r="BY25" s="91"/>
      <c r="BZ25" s="92">
        <v>0</v>
      </c>
      <c r="CA25" s="92">
        <f t="shared" si="31"/>
        <v>2.4884259259259078E-3</v>
      </c>
      <c r="CB25" s="92">
        <f t="shared" si="32"/>
        <v>2.1296296296295925E-3</v>
      </c>
      <c r="CC25" s="92">
        <f t="shared" si="33"/>
        <v>2.3032407407407307E-3</v>
      </c>
      <c r="CD25" s="92">
        <f t="shared" si="34"/>
        <v>2.6851851851851238E-3</v>
      </c>
      <c r="CE25" s="92">
        <f t="shared" si="35"/>
        <v>2.0254629629630205E-3</v>
      </c>
      <c r="CF25" s="92">
        <f t="shared" si="36"/>
        <v>2.2569444444444642E-3</v>
      </c>
      <c r="CG25" s="92">
        <f t="shared" si="37"/>
        <v>7.5694444444445175E-3</v>
      </c>
      <c r="CH25" s="92">
        <f t="shared" si="38"/>
        <v>2.3842592592592249E-3</v>
      </c>
      <c r="CI25" s="92">
        <f t="shared" si="39"/>
        <v>2.3842592592592582E-2</v>
      </c>
      <c r="CJ25" s="93"/>
      <c r="CK25" s="94">
        <f t="shared" si="40"/>
        <v>2059.9999999999991</v>
      </c>
      <c r="CL25" s="192">
        <f t="shared" si="41"/>
        <v>1.4388490399142029E-11</v>
      </c>
      <c r="CM25" s="91">
        <v>0</v>
      </c>
      <c r="CN25" s="91">
        <f t="shared" si="42"/>
        <v>2060.0000000000136</v>
      </c>
      <c r="CO25" s="193" t="s">
        <v>424</v>
      </c>
      <c r="CP25" s="193" t="s">
        <v>424</v>
      </c>
      <c r="CQ25" s="193" t="s">
        <v>424</v>
      </c>
      <c r="CR25" s="97" t="s">
        <v>424</v>
      </c>
      <c r="CS25" s="97" t="s">
        <v>424</v>
      </c>
      <c r="CT25" s="97" t="s">
        <v>424</v>
      </c>
      <c r="CU25" s="97" t="s">
        <v>424</v>
      </c>
    </row>
    <row r="26" spans="1:99" s="97" customFormat="1" ht="15" customHeight="1" x14ac:dyDescent="0.25">
      <c r="A26" s="131">
        <v>27</v>
      </c>
      <c r="B26" s="111" t="str">
        <f>VLOOKUP($A26,LISTADO!$C$4:$I$264,2,0)</f>
        <v>DANIEL</v>
      </c>
      <c r="C26" s="111" t="str">
        <f>VLOOKUP($A26,LISTADO!$C$4:$I$264,3,0)</f>
        <v>VEGA</v>
      </c>
      <c r="D26" s="111" t="str">
        <f>VLOOKUP($A26,LISTADO!$C$4:$I$264,4,0)</f>
        <v>UNICA</v>
      </c>
      <c r="E26" s="111" t="str">
        <f>VLOOKUP($A26,LISTADO!$C$4:$I$264,5,0)</f>
        <v>E2</v>
      </c>
      <c r="F26" s="111">
        <f>VLOOKUP($A26,LISTADO!$C$4:$I$264,6,0)</f>
        <v>0</v>
      </c>
      <c r="G26" s="113">
        <f>VLOOKUP($A26,LISTADO!$C$4:$I$270,7,0)</f>
        <v>0.36388888888888887</v>
      </c>
      <c r="H26" s="85">
        <f t="shared" si="0"/>
        <v>0.36388888888888887</v>
      </c>
      <c r="I26" s="85">
        <f t="shared" si="0"/>
        <v>0.36388888888888887</v>
      </c>
      <c r="J26" s="85">
        <f t="shared" si="1"/>
        <v>0</v>
      </c>
      <c r="K26" s="85"/>
      <c r="L26" s="86">
        <f t="shared" si="2"/>
        <v>0.41597222222222219</v>
      </c>
      <c r="M26" s="86">
        <f>VLOOKUP($A26,Checks!$B$5:$C$250,2,0)</f>
        <v>0.41597222222222219</v>
      </c>
      <c r="N26" s="86">
        <f t="shared" si="3"/>
        <v>5.2083333333333315E-2</v>
      </c>
      <c r="O26" s="85">
        <f t="shared" si="4"/>
        <v>0</v>
      </c>
      <c r="P26" s="87"/>
      <c r="Q26" s="86">
        <f t="shared" si="5"/>
        <v>0.49236111111111108</v>
      </c>
      <c r="R26" s="86">
        <f>VLOOKUP($A26,Checks!$E$5:$F$250,2,0)</f>
        <v>0.49236111111111108</v>
      </c>
      <c r="S26" s="86">
        <f t="shared" si="6"/>
        <v>7.6388888888888895E-2</v>
      </c>
      <c r="T26" s="85">
        <f t="shared" si="7"/>
        <v>0</v>
      </c>
      <c r="U26" s="87"/>
      <c r="V26" s="86">
        <f t="shared" si="8"/>
        <v>0.54097222222222219</v>
      </c>
      <c r="W26" s="86">
        <f>VLOOKUP($A26,Checks!$H$5:$I$250,2,0)</f>
        <v>0.54097222222222219</v>
      </c>
      <c r="X26" s="86">
        <f t="shared" si="9"/>
        <v>4.8611111111111105E-2</v>
      </c>
      <c r="Y26" s="85">
        <f t="shared" si="10"/>
        <v>0</v>
      </c>
      <c r="Z26" s="87"/>
      <c r="AA26" s="86">
        <f t="shared" si="11"/>
        <v>0.61041666666666661</v>
      </c>
      <c r="AB26" s="86">
        <f>VLOOKUP($A26,Checks!$K$5:$L$250,2,0)</f>
        <v>0.61041666666666672</v>
      </c>
      <c r="AC26" s="86">
        <f t="shared" si="12"/>
        <v>6.9444444444444531E-2</v>
      </c>
      <c r="AD26" s="85">
        <f t="shared" si="13"/>
        <v>1.1102230246251565E-16</v>
      </c>
      <c r="AE26" s="87"/>
      <c r="AF26" s="85">
        <f t="shared" si="14"/>
        <v>0.65208333333333335</v>
      </c>
      <c r="AG26" s="88">
        <f t="shared" si="15"/>
        <v>0.64776620370370364</v>
      </c>
      <c r="AH26" s="87">
        <f t="shared" si="16"/>
        <v>0</v>
      </c>
      <c r="AI26" s="87"/>
      <c r="AJ26" s="88">
        <f>VLOOKUP($A26,LIBRES!$A$7:$B$250,2,0)</f>
        <v>0.36481481481481487</v>
      </c>
      <c r="AK26" s="88">
        <f>VLOOKUP($A26,LIBRES!$D$7:$E$250,2,0)</f>
        <v>0.36781250000000004</v>
      </c>
      <c r="AL26" s="88">
        <f t="shared" si="17"/>
        <v>2.9976851851851727E-3</v>
      </c>
      <c r="AM26" s="87"/>
      <c r="AN26" s="88">
        <f>VLOOKUP($A26,LIBRES!$G$7:$H$250,2,0)</f>
        <v>0.37314814814814817</v>
      </c>
      <c r="AO26" s="88">
        <f>VLOOKUP($A26,LIBRES!J$7:$K$250,2,0)</f>
        <v>0.3758333333333333</v>
      </c>
      <c r="AP26" s="151">
        <f t="shared" si="18"/>
        <v>2.6851851851851238E-3</v>
      </c>
      <c r="AQ26" s="87"/>
      <c r="AR26" s="88">
        <f>VLOOKUP($A26,LIBRES!$M$7:$N$250,2,0)</f>
        <v>0.40069444444444446</v>
      </c>
      <c r="AS26" s="88">
        <f>VLOOKUP($A26,LIBRES!$P$7:$Q$250,2,0)</f>
        <v>0.40297453703703701</v>
      </c>
      <c r="AT26" s="88">
        <f t="shared" si="19"/>
        <v>2.2800925925925419E-3</v>
      </c>
      <c r="AU26" s="112"/>
      <c r="AV26" s="88">
        <f>VLOOKUP($A26,LIBRES!$S$7:$T$250,2,0)</f>
        <v>0.47170138888888885</v>
      </c>
      <c r="AW26" s="88">
        <f>VLOOKUP($A26,LIBRES!$V$7:$W$250,2,0)</f>
        <v>0.47402777777777777</v>
      </c>
      <c r="AX26" s="88">
        <f t="shared" si="20"/>
        <v>2.3263888888889195E-3</v>
      </c>
      <c r="AY26" s="112"/>
      <c r="AZ26" s="88">
        <f>VLOOKUP($A26,LIBRES!$Y$7:$Z$250,2,0)</f>
        <v>0.49675925925925929</v>
      </c>
      <c r="BA26" s="88">
        <f>VLOOKUP($A26,LIBRES!$AB$7:$AC$2000,2,0)</f>
        <v>0.49952546296296302</v>
      </c>
      <c r="BB26" s="88">
        <f t="shared" si="21"/>
        <v>2.766203703703729E-3</v>
      </c>
      <c r="BC26" s="112"/>
      <c r="BD26" s="88">
        <f>VLOOKUP($A26,LIBRES!$AE$7:$AF$250,2,0)</f>
        <v>0.52170138888888895</v>
      </c>
      <c r="BE26" s="88">
        <f>VLOOKUP($A26,LIBRES!$AH$7:$AI$2000,2,0)</f>
        <v>0.52364583333333337</v>
      </c>
      <c r="BF26" s="88">
        <f t="shared" si="22"/>
        <v>1.9444444444444153E-3</v>
      </c>
      <c r="BG26" s="148"/>
      <c r="BH26" s="88">
        <f>VLOOKUP($A26,LIBRES!$AK$7:$AL$250,2,0)</f>
        <v>0.59259259259259256</v>
      </c>
      <c r="BI26" s="88">
        <f>VLOOKUP($A26,LIBRES!$AN$7:$AO$2000,2,0)</f>
        <v>0.59487268518518521</v>
      </c>
      <c r="BJ26" s="88">
        <f t="shared" si="23"/>
        <v>2.280092592592653E-3</v>
      </c>
      <c r="BK26" s="112"/>
      <c r="BL26" s="88">
        <f>VLOOKUP($A26,LIBRES!$AQ$7:$AR$250,2,0)</f>
        <v>0.61041666666666672</v>
      </c>
      <c r="BM26" s="88">
        <f>VLOOKUP($A26,LIBRES!$AT$7:$AU$2000,2,0)</f>
        <v>0.61805555555555558</v>
      </c>
      <c r="BN26" s="88">
        <f t="shared" si="24"/>
        <v>7.6388888888888618E-3</v>
      </c>
      <c r="BO26" s="112"/>
      <c r="BP26" s="88">
        <f>VLOOKUP($A26,LIBRES!$AW$7:$AX$250,2,0)</f>
        <v>0.64548611111111109</v>
      </c>
      <c r="BQ26" s="88">
        <f>VLOOKUP($A26,LIBRES!$AZ$7:$BA$2000,2,0)</f>
        <v>0.64776620370370364</v>
      </c>
      <c r="BR26" s="88">
        <f t="shared" si="25"/>
        <v>2.2800925925925419E-3</v>
      </c>
      <c r="BS26" s="148"/>
      <c r="BT26" s="90">
        <f t="shared" si="26"/>
        <v>27</v>
      </c>
      <c r="BU26" s="90" t="str">
        <f t="shared" si="27"/>
        <v>DANIEL</v>
      </c>
      <c r="BV26" s="90" t="str">
        <f t="shared" si="28"/>
        <v>VEGA</v>
      </c>
      <c r="BW26" s="90" t="str">
        <f t="shared" si="29"/>
        <v>UNICA</v>
      </c>
      <c r="BX26" s="90" t="str">
        <f t="shared" si="30"/>
        <v>E2</v>
      </c>
      <c r="BY26" s="91"/>
      <c r="BZ26" s="92">
        <v>0</v>
      </c>
      <c r="CA26" s="92">
        <f t="shared" si="31"/>
        <v>2.6851851851851238E-3</v>
      </c>
      <c r="CB26" s="92">
        <f t="shared" si="32"/>
        <v>2.2800925925925419E-3</v>
      </c>
      <c r="CC26" s="92">
        <f t="shared" si="33"/>
        <v>2.3263888888889195E-3</v>
      </c>
      <c r="CD26" s="92">
        <f t="shared" si="34"/>
        <v>2.766203703703729E-3</v>
      </c>
      <c r="CE26" s="92">
        <f t="shared" si="35"/>
        <v>1.9444444444444153E-3</v>
      </c>
      <c r="CF26" s="92">
        <f t="shared" si="36"/>
        <v>2.280092592592653E-3</v>
      </c>
      <c r="CG26" s="92">
        <f t="shared" si="37"/>
        <v>7.6388888888888618E-3</v>
      </c>
      <c r="CH26" s="92">
        <f t="shared" si="38"/>
        <v>2.2800925925925419E-3</v>
      </c>
      <c r="CI26" s="92">
        <f t="shared" si="39"/>
        <v>2.4201388888888786E-2</v>
      </c>
      <c r="CJ26" s="93"/>
      <c r="CK26" s="94">
        <f t="shared" si="40"/>
        <v>2090.9999999999909</v>
      </c>
      <c r="CL26" s="192">
        <f t="shared" si="41"/>
        <v>9.5923269327613525E-12</v>
      </c>
      <c r="CM26" s="91">
        <v>0</v>
      </c>
      <c r="CN26" s="91">
        <f t="shared" si="42"/>
        <v>2091.0000000000005</v>
      </c>
      <c r="CO26" s="193" t="s">
        <v>424</v>
      </c>
      <c r="CP26" s="193" t="s">
        <v>424</v>
      </c>
      <c r="CQ26" s="193" t="s">
        <v>424</v>
      </c>
      <c r="CR26" s="97" t="s">
        <v>424</v>
      </c>
      <c r="CS26" s="97" t="s">
        <v>424</v>
      </c>
      <c r="CT26" s="97" t="s">
        <v>424</v>
      </c>
      <c r="CU26" s="97" t="s">
        <v>424</v>
      </c>
    </row>
    <row r="27" spans="1:99" s="97" customFormat="1" ht="15" customHeight="1" x14ac:dyDescent="0.25">
      <c r="A27" s="131">
        <v>3</v>
      </c>
      <c r="B27" s="111" t="str">
        <f>VLOOKUP($A27,LISTADO!$C$4:$I$264,2,0)</f>
        <v xml:space="preserve">DIEGO </v>
      </c>
      <c r="C27" s="111" t="str">
        <f>VLOOKUP($A27,LISTADO!$C$4:$I$264,3,0)</f>
        <v>SARAVIA</v>
      </c>
      <c r="D27" s="111" t="str">
        <f>VLOOKUP($A27,LISTADO!$C$4:$I$264,4,0)</f>
        <v>UNICA</v>
      </c>
      <c r="E27" s="111" t="str">
        <f>VLOOKUP($A27,LISTADO!$C$4:$I$264,5,0)</f>
        <v>E1</v>
      </c>
      <c r="F27" s="111">
        <f>VLOOKUP($A27,LISTADO!$C$4:$I$264,6,0)</f>
        <v>0</v>
      </c>
      <c r="G27" s="113">
        <f>VLOOKUP($A27,LISTADO!$C$4:$I$270,7,0)</f>
        <v>0.35486111111111113</v>
      </c>
      <c r="H27" s="85">
        <f t="shared" si="0"/>
        <v>0.35486111111111113</v>
      </c>
      <c r="I27" s="85">
        <f t="shared" si="0"/>
        <v>0.35486111111111113</v>
      </c>
      <c r="J27" s="85">
        <f t="shared" si="1"/>
        <v>0</v>
      </c>
      <c r="K27" s="85"/>
      <c r="L27" s="86">
        <f t="shared" si="2"/>
        <v>0.40694444444444444</v>
      </c>
      <c r="M27" s="86">
        <f>VLOOKUP($A27,Checks!$B$5:$C$250,2,0)</f>
        <v>0.4069444444444445</v>
      </c>
      <c r="N27" s="86">
        <f t="shared" si="3"/>
        <v>5.208333333333337E-2</v>
      </c>
      <c r="O27" s="85">
        <f t="shared" si="4"/>
        <v>5.5511151231257827E-17</v>
      </c>
      <c r="P27" s="87"/>
      <c r="Q27" s="86">
        <f t="shared" si="5"/>
        <v>0.48333333333333339</v>
      </c>
      <c r="R27" s="86">
        <f>VLOOKUP($A27,Checks!$E$5:$F$250,2,0)</f>
        <v>0.48333333333333334</v>
      </c>
      <c r="S27" s="86">
        <f t="shared" si="6"/>
        <v>7.638888888888884E-2</v>
      </c>
      <c r="T27" s="85">
        <f t="shared" si="7"/>
        <v>5.5511151231257827E-17</v>
      </c>
      <c r="U27" s="87"/>
      <c r="V27" s="86">
        <f t="shared" si="8"/>
        <v>0.53194444444444444</v>
      </c>
      <c r="W27" s="86">
        <f>VLOOKUP($A27,Checks!$H$5:$I$250,2,0)</f>
        <v>0.53194444444444444</v>
      </c>
      <c r="X27" s="86">
        <f t="shared" si="9"/>
        <v>4.8611111111111105E-2</v>
      </c>
      <c r="Y27" s="85">
        <f t="shared" si="10"/>
        <v>0</v>
      </c>
      <c r="Z27" s="87"/>
      <c r="AA27" s="86">
        <f t="shared" si="11"/>
        <v>0.60138888888888886</v>
      </c>
      <c r="AB27" s="86">
        <f>VLOOKUP($A27,Checks!$K$5:$L$250,2,0)</f>
        <v>0.60138888888888886</v>
      </c>
      <c r="AC27" s="86">
        <f t="shared" si="12"/>
        <v>6.944444444444442E-2</v>
      </c>
      <c r="AD27" s="85">
        <f t="shared" si="13"/>
        <v>0</v>
      </c>
      <c r="AE27" s="87"/>
      <c r="AF27" s="85">
        <f t="shared" si="14"/>
        <v>0.64305555555555549</v>
      </c>
      <c r="AG27" s="88">
        <f t="shared" si="15"/>
        <v>0.63785879629629627</v>
      </c>
      <c r="AH27" s="87">
        <f t="shared" si="16"/>
        <v>0</v>
      </c>
      <c r="AI27" s="87"/>
      <c r="AJ27" s="88">
        <f>VLOOKUP($A27,LIBRES!$A$7:$B$250,2,0)</f>
        <v>0.35578703703703707</v>
      </c>
      <c r="AK27" s="88">
        <f>VLOOKUP($A27,LIBRES!$D$7:$E$250,2,0)</f>
        <v>0.35877314814814815</v>
      </c>
      <c r="AL27" s="88">
        <f t="shared" si="17"/>
        <v>2.9861111111110783E-3</v>
      </c>
      <c r="AM27" s="87"/>
      <c r="AN27" s="88">
        <f>VLOOKUP($A27,LIBRES!$G$7:$H$250,2,0)</f>
        <v>0.36429398148148145</v>
      </c>
      <c r="AO27" s="88">
        <f>VLOOKUP($A27,LIBRES!J$7:$K$250,2,0)</f>
        <v>0.36693287037037042</v>
      </c>
      <c r="AP27" s="151">
        <f t="shared" si="18"/>
        <v>2.6388888888889683E-3</v>
      </c>
      <c r="AQ27" s="87"/>
      <c r="AR27" s="88">
        <f>VLOOKUP($A27,LIBRES!$M$7:$N$250,2,0)</f>
        <v>0.39270833333333338</v>
      </c>
      <c r="AS27" s="88">
        <f>VLOOKUP($A27,LIBRES!$P$7:$Q$250,2,0)</f>
        <v>0.39483796296296297</v>
      </c>
      <c r="AT27" s="88">
        <f t="shared" si="19"/>
        <v>2.1296296296295925E-3</v>
      </c>
      <c r="AU27" s="112"/>
      <c r="AV27" s="88">
        <f>VLOOKUP($A27,LIBRES!$S$7:$T$250,2,0)</f>
        <v>0.46128472222222222</v>
      </c>
      <c r="AW27" s="88">
        <f>VLOOKUP($A27,LIBRES!$V$7:$W$250,2,0)</f>
        <v>0.46366898148148145</v>
      </c>
      <c r="AX27" s="88">
        <f t="shared" si="20"/>
        <v>2.3842592592592249E-3</v>
      </c>
      <c r="AY27" s="112"/>
      <c r="AZ27" s="88">
        <f>VLOOKUP($A27,LIBRES!$Y$7:$Z$250,2,0)</f>
        <v>0.48859953703703707</v>
      </c>
      <c r="BA27" s="88">
        <f>VLOOKUP($A27,LIBRES!$AB$7:$AC$2000,2,0)</f>
        <v>0.49134259259259255</v>
      </c>
      <c r="BB27" s="88">
        <f t="shared" si="21"/>
        <v>2.7430555555554847E-3</v>
      </c>
      <c r="BC27" s="112"/>
      <c r="BD27" s="88">
        <f>VLOOKUP($A27,LIBRES!$AE$7:$AF$250,2,0)</f>
        <v>0.51458333333333328</v>
      </c>
      <c r="BE27" s="88">
        <f>VLOOKUP($A27,LIBRES!$AH$7:$AI$2000,2,0)</f>
        <v>0.51665509259259257</v>
      </c>
      <c r="BF27" s="88">
        <f t="shared" si="22"/>
        <v>2.0717592592592871E-3</v>
      </c>
      <c r="BG27" s="148"/>
      <c r="BH27" s="88">
        <f>VLOOKUP($A27,LIBRES!$AK$7:$AL$250,2,0)</f>
        <v>0.57824074074074072</v>
      </c>
      <c r="BI27" s="88">
        <f>VLOOKUP($A27,LIBRES!$AN$7:$AO$2000,2,0)</f>
        <v>0.58060185185185187</v>
      </c>
      <c r="BJ27" s="88">
        <f t="shared" si="23"/>
        <v>2.3611111111111471E-3</v>
      </c>
      <c r="BK27" s="112"/>
      <c r="BL27" s="88">
        <f>VLOOKUP($A27,LIBRES!$AQ$7:$AR$250,2,0)</f>
        <v>0.60231481481481486</v>
      </c>
      <c r="BM27" s="88">
        <f>VLOOKUP($A27,LIBRES!$AT$7:$AU$2000,2,0)</f>
        <v>0.60994212962962957</v>
      </c>
      <c r="BN27" s="88">
        <f t="shared" si="24"/>
        <v>7.6273148148147119E-3</v>
      </c>
      <c r="BO27" s="112"/>
      <c r="BP27" s="88">
        <f>VLOOKUP($A27,LIBRES!$AW$7:$AX$250,2,0)</f>
        <v>0.63553240740740746</v>
      </c>
      <c r="BQ27" s="88">
        <f>VLOOKUP($A27,LIBRES!$AZ$7:$BA$2000,2,0)</f>
        <v>0.63785879629629627</v>
      </c>
      <c r="BR27" s="88">
        <f t="shared" si="25"/>
        <v>2.3263888888888085E-3</v>
      </c>
      <c r="BS27" s="148"/>
      <c r="BT27" s="90">
        <f t="shared" si="26"/>
        <v>3</v>
      </c>
      <c r="BU27" s="90" t="str">
        <f t="shared" si="27"/>
        <v xml:space="preserve">DIEGO </v>
      </c>
      <c r="BV27" s="90" t="str">
        <f t="shared" si="28"/>
        <v>SARAVIA</v>
      </c>
      <c r="BW27" s="90" t="str">
        <f t="shared" si="29"/>
        <v>UNICA</v>
      </c>
      <c r="BX27" s="90" t="str">
        <f t="shared" si="30"/>
        <v>E1</v>
      </c>
      <c r="BY27" s="91"/>
      <c r="BZ27" s="92">
        <v>0</v>
      </c>
      <c r="CA27" s="92">
        <f t="shared" si="31"/>
        <v>2.6388888888889683E-3</v>
      </c>
      <c r="CB27" s="92">
        <f t="shared" si="32"/>
        <v>2.1296296296295925E-3</v>
      </c>
      <c r="CC27" s="92">
        <f t="shared" si="33"/>
        <v>2.3842592592592249E-3</v>
      </c>
      <c r="CD27" s="92">
        <f t="shared" si="34"/>
        <v>2.7430555555554847E-3</v>
      </c>
      <c r="CE27" s="92">
        <f t="shared" si="35"/>
        <v>2.0717592592592871E-3</v>
      </c>
      <c r="CF27" s="92">
        <f t="shared" si="36"/>
        <v>2.3611111111111471E-3</v>
      </c>
      <c r="CG27" s="92">
        <f t="shared" si="37"/>
        <v>7.6273148148147119E-3</v>
      </c>
      <c r="CH27" s="92">
        <f t="shared" si="38"/>
        <v>2.3263888888888085E-3</v>
      </c>
      <c r="CI27" s="92">
        <f t="shared" si="39"/>
        <v>2.4282407407407225E-2</v>
      </c>
      <c r="CJ27" s="93"/>
      <c r="CK27" s="94">
        <f t="shared" si="40"/>
        <v>2097.9999999999841</v>
      </c>
      <c r="CL27" s="192">
        <f t="shared" si="41"/>
        <v>9.5923269327613525E-12</v>
      </c>
      <c r="CM27" s="91">
        <v>0</v>
      </c>
      <c r="CN27" s="91">
        <f t="shared" si="42"/>
        <v>2097.9999999999936</v>
      </c>
      <c r="CO27" s="193" t="s">
        <v>424</v>
      </c>
      <c r="CP27" s="193" t="s">
        <v>424</v>
      </c>
      <c r="CQ27" s="193" t="s">
        <v>424</v>
      </c>
      <c r="CR27" s="97" t="s">
        <v>424</v>
      </c>
      <c r="CS27" s="97" t="s">
        <v>424</v>
      </c>
      <c r="CT27" s="97" t="s">
        <v>424</v>
      </c>
      <c r="CU27" s="97" t="s">
        <v>424</v>
      </c>
    </row>
    <row r="28" spans="1:99" s="97" customFormat="1" ht="15" customHeight="1" x14ac:dyDescent="0.25">
      <c r="A28" s="131">
        <v>10</v>
      </c>
      <c r="B28" s="111" t="str">
        <f>VLOOKUP($A28,LISTADO!$C$4:$I$264,2,0)</f>
        <v>DIEGO</v>
      </c>
      <c r="C28" s="111" t="str">
        <f>VLOOKUP($A28,LISTADO!$C$4:$I$264,3,0)</f>
        <v>ORDOÑEZ</v>
      </c>
      <c r="D28" s="111" t="str">
        <f>VLOOKUP($A28,LISTADO!$C$4:$I$264,4,0)</f>
        <v>UNICA</v>
      </c>
      <c r="E28" s="111" t="str">
        <f>VLOOKUP($A28,LISTADO!$C$4:$I$264,5,0)</f>
        <v>E2</v>
      </c>
      <c r="F28" s="111">
        <f>VLOOKUP($A28,LISTADO!$C$4:$I$264,6,0)</f>
        <v>0</v>
      </c>
      <c r="G28" s="113">
        <f>VLOOKUP($A28,LISTADO!$C$4:$I$270,7,0)</f>
        <v>0.36249999999999999</v>
      </c>
      <c r="H28" s="85">
        <f t="shared" si="0"/>
        <v>0.36249999999999999</v>
      </c>
      <c r="I28" s="85">
        <f t="shared" si="0"/>
        <v>0.36249999999999999</v>
      </c>
      <c r="J28" s="85">
        <f t="shared" si="1"/>
        <v>0</v>
      </c>
      <c r="K28" s="85"/>
      <c r="L28" s="86">
        <f t="shared" si="2"/>
        <v>0.4145833333333333</v>
      </c>
      <c r="M28" s="86">
        <f>VLOOKUP($A28,Checks!$B$5:$C$250,2,0)</f>
        <v>0.4145833333333333</v>
      </c>
      <c r="N28" s="86">
        <f t="shared" si="3"/>
        <v>5.2083333333333315E-2</v>
      </c>
      <c r="O28" s="85">
        <f t="shared" si="4"/>
        <v>0</v>
      </c>
      <c r="P28" s="87"/>
      <c r="Q28" s="86">
        <f t="shared" si="5"/>
        <v>0.4909722222222222</v>
      </c>
      <c r="R28" s="86">
        <f>VLOOKUP($A28,Checks!$E$5:$F$250,2,0)</f>
        <v>0.4909722222222222</v>
      </c>
      <c r="S28" s="86">
        <f t="shared" si="6"/>
        <v>7.6388888888888895E-2</v>
      </c>
      <c r="T28" s="85">
        <f t="shared" si="7"/>
        <v>0</v>
      </c>
      <c r="U28" s="87"/>
      <c r="V28" s="86">
        <f t="shared" si="8"/>
        <v>0.5395833333333333</v>
      </c>
      <c r="W28" s="86">
        <f>VLOOKUP($A28,Checks!$H$5:$I$250,2,0)</f>
        <v>0.5395833333333333</v>
      </c>
      <c r="X28" s="86">
        <f t="shared" si="9"/>
        <v>4.8611111111111105E-2</v>
      </c>
      <c r="Y28" s="85">
        <f t="shared" si="10"/>
        <v>0</v>
      </c>
      <c r="Z28" s="87"/>
      <c r="AA28" s="86">
        <f t="shared" si="11"/>
        <v>0.60902777777777772</v>
      </c>
      <c r="AB28" s="86">
        <f>VLOOKUP($A28,Checks!$K$5:$L$250,2,0)</f>
        <v>0.60902777777777783</v>
      </c>
      <c r="AC28" s="86">
        <f t="shared" si="12"/>
        <v>6.9444444444444531E-2</v>
      </c>
      <c r="AD28" s="85">
        <f t="shared" si="13"/>
        <v>1.1102230246251565E-16</v>
      </c>
      <c r="AE28" s="87"/>
      <c r="AF28" s="85">
        <f t="shared" si="14"/>
        <v>0.65069444444444446</v>
      </c>
      <c r="AG28" s="88">
        <f t="shared" si="15"/>
        <v>0.64513888888888882</v>
      </c>
      <c r="AH28" s="87">
        <f t="shared" si="16"/>
        <v>0</v>
      </c>
      <c r="AI28" s="87"/>
      <c r="AJ28" s="88">
        <f>VLOOKUP($A28,LIBRES!$A$7:$B$250,2,0)</f>
        <v>0.36307870370370371</v>
      </c>
      <c r="AK28" s="88">
        <f>VLOOKUP($A28,LIBRES!$D$7:$E$250,2,0)</f>
        <v>0.36590277777777774</v>
      </c>
      <c r="AL28" s="88">
        <f t="shared" si="17"/>
        <v>2.8240740740740344E-3</v>
      </c>
      <c r="AM28" s="87"/>
      <c r="AN28" s="88">
        <f>VLOOKUP($A28,LIBRES!$G$7:$H$250,2,0)</f>
        <v>0.37123842592592587</v>
      </c>
      <c r="AO28" s="88">
        <f>VLOOKUP($A28,LIBRES!J$7:$K$250,2,0)</f>
        <v>0.37409722222222225</v>
      </c>
      <c r="AP28" s="151">
        <f t="shared" si="18"/>
        <v>2.8587962962963731E-3</v>
      </c>
      <c r="AQ28" s="87"/>
      <c r="AR28" s="88">
        <f>VLOOKUP($A28,LIBRES!$M$7:$N$250,2,0)</f>
        <v>0.39756944444444442</v>
      </c>
      <c r="AS28" s="88">
        <f>VLOOKUP($A28,LIBRES!$P$7:$Q$250,2,0)</f>
        <v>0.39966435185185184</v>
      </c>
      <c r="AT28" s="88">
        <f t="shared" si="19"/>
        <v>2.0949074074074203E-3</v>
      </c>
      <c r="AU28" s="112"/>
      <c r="AV28" s="88">
        <f>VLOOKUP($A28,LIBRES!$S$7:$T$250,2,0)</f>
        <v>0.48171296296296301</v>
      </c>
      <c r="AW28" s="88">
        <f>VLOOKUP($A28,LIBRES!$V$7:$W$250,2,0)</f>
        <v>0.48410879629629627</v>
      </c>
      <c r="AX28" s="88">
        <f t="shared" si="20"/>
        <v>2.3958333333332638E-3</v>
      </c>
      <c r="AY28" s="112"/>
      <c r="AZ28" s="88">
        <f>VLOOKUP($A28,LIBRES!$Y$7:$Z$250,2,0)</f>
        <v>0.49560185185185185</v>
      </c>
      <c r="BA28" s="88">
        <f>VLOOKUP($A28,LIBRES!$AB$7:$AC$2000,2,0)</f>
        <v>0.49837962962962962</v>
      </c>
      <c r="BB28" s="88">
        <f t="shared" si="21"/>
        <v>2.7777777777777679E-3</v>
      </c>
      <c r="BC28" s="112"/>
      <c r="BD28" s="88">
        <f>VLOOKUP($A28,LIBRES!$AE$7:$AF$250,2,0)</f>
        <v>0.52135416666666667</v>
      </c>
      <c r="BE28" s="88">
        <f>VLOOKUP($A28,LIBRES!$AH$7:$AI$2000,2,0)</f>
        <v>0.52328703703703705</v>
      </c>
      <c r="BF28" s="88">
        <f t="shared" si="22"/>
        <v>1.9328703703703765E-3</v>
      </c>
      <c r="BG28" s="148"/>
      <c r="BH28" s="88">
        <f>VLOOKUP($A28,LIBRES!$AK$7:$AL$250,2,0)</f>
        <v>0.59652777777777777</v>
      </c>
      <c r="BI28" s="88">
        <f>VLOOKUP($A28,LIBRES!$AN$7:$AO$2000,2,0)</f>
        <v>0.59890046296296295</v>
      </c>
      <c r="BJ28" s="88">
        <f t="shared" si="23"/>
        <v>2.372685185185186E-3</v>
      </c>
      <c r="BK28" s="112"/>
      <c r="BL28" s="88">
        <f>VLOOKUP($A28,LIBRES!$AQ$7:$AR$250,2,0)</f>
        <v>0.6088541666666667</v>
      </c>
      <c r="BM28" s="88">
        <f>VLOOKUP($A28,LIBRES!$AT$7:$AU$2000,2,0)</f>
        <v>0.61663194444444447</v>
      </c>
      <c r="BN28" s="88">
        <f t="shared" si="24"/>
        <v>7.7777777777777724E-3</v>
      </c>
      <c r="BO28" s="112"/>
      <c r="BP28" s="88">
        <f>VLOOKUP($A28,LIBRES!$AW$7:$AX$250,2,0)</f>
        <v>0.6425925925925926</v>
      </c>
      <c r="BQ28" s="88">
        <f>VLOOKUP($A28,LIBRES!$AZ$7:$BA$2000,2,0)</f>
        <v>0.64513888888888882</v>
      </c>
      <c r="BR28" s="88">
        <f t="shared" si="25"/>
        <v>2.5462962962962132E-3</v>
      </c>
      <c r="BS28" s="148"/>
      <c r="BT28" s="90">
        <f t="shared" si="26"/>
        <v>10</v>
      </c>
      <c r="BU28" s="90" t="str">
        <f t="shared" si="27"/>
        <v>DIEGO</v>
      </c>
      <c r="BV28" s="90" t="str">
        <f t="shared" si="28"/>
        <v>ORDOÑEZ</v>
      </c>
      <c r="BW28" s="90" t="str">
        <f t="shared" si="29"/>
        <v>UNICA</v>
      </c>
      <c r="BX28" s="90" t="str">
        <f t="shared" si="30"/>
        <v>E2</v>
      </c>
      <c r="BY28" s="91"/>
      <c r="BZ28" s="92">
        <v>0</v>
      </c>
      <c r="CA28" s="92">
        <f t="shared" si="31"/>
        <v>2.8587962962963731E-3</v>
      </c>
      <c r="CB28" s="92">
        <f t="shared" si="32"/>
        <v>2.0949074074074203E-3</v>
      </c>
      <c r="CC28" s="92">
        <f t="shared" si="33"/>
        <v>2.3958333333332638E-3</v>
      </c>
      <c r="CD28" s="92">
        <f t="shared" si="34"/>
        <v>2.7777777777777679E-3</v>
      </c>
      <c r="CE28" s="92">
        <f t="shared" si="35"/>
        <v>1.9328703703703765E-3</v>
      </c>
      <c r="CF28" s="92">
        <f t="shared" si="36"/>
        <v>2.372685185185186E-3</v>
      </c>
      <c r="CG28" s="92">
        <f t="shared" si="37"/>
        <v>7.7777777777777724E-3</v>
      </c>
      <c r="CH28" s="92">
        <f t="shared" si="38"/>
        <v>2.5462962962962132E-3</v>
      </c>
      <c r="CI28" s="92">
        <f t="shared" si="39"/>
        <v>2.4756944444444373E-2</v>
      </c>
      <c r="CJ28" s="93"/>
      <c r="CK28" s="94">
        <f t="shared" si="40"/>
        <v>2138.9999999999936</v>
      </c>
      <c r="CL28" s="192">
        <f t="shared" si="41"/>
        <v>9.5923269327613525E-12</v>
      </c>
      <c r="CM28" s="91">
        <v>0</v>
      </c>
      <c r="CN28" s="91">
        <f t="shared" si="42"/>
        <v>2139.0000000000032</v>
      </c>
      <c r="CO28" s="193" t="s">
        <v>424</v>
      </c>
      <c r="CP28" s="193" t="s">
        <v>424</v>
      </c>
      <c r="CQ28" s="193" t="s">
        <v>424</v>
      </c>
      <c r="CR28" s="97" t="s">
        <v>424</v>
      </c>
      <c r="CS28" s="97" t="s">
        <v>424</v>
      </c>
      <c r="CT28" s="97" t="s">
        <v>424</v>
      </c>
      <c r="CU28" s="97" t="s">
        <v>424</v>
      </c>
    </row>
    <row r="29" spans="1:99" s="97" customFormat="1" ht="15" customHeight="1" x14ac:dyDescent="0.25">
      <c r="A29" s="131">
        <v>9</v>
      </c>
      <c r="B29" s="111" t="str">
        <f>VLOOKUP($A29,LISTADO!$C$4:$I$264,2,0)</f>
        <v>JOSE GUILLERMO</v>
      </c>
      <c r="C29" s="111" t="str">
        <f>VLOOKUP($A29,LISTADO!$C$4:$I$264,3,0)</f>
        <v>DIAZ DONIS</v>
      </c>
      <c r="D29" s="111" t="str">
        <f>VLOOKUP($A29,LISTADO!$C$4:$I$264,4,0)</f>
        <v>JUNIOR</v>
      </c>
      <c r="E29" s="111" t="str">
        <f>VLOOKUP($A29,LISTADO!$C$4:$I$264,5,0)</f>
        <v>E1</v>
      </c>
      <c r="F29" s="111">
        <f>VLOOKUP($A29,LISTADO!$C$4:$I$264,6,0)</f>
        <v>0</v>
      </c>
      <c r="G29" s="113">
        <f>VLOOKUP($A29,LISTADO!$C$4:$I$270,7,0)</f>
        <v>0.35486111111111113</v>
      </c>
      <c r="H29" s="85">
        <f t="shared" si="0"/>
        <v>0.35486111111111113</v>
      </c>
      <c r="I29" s="85">
        <f t="shared" si="0"/>
        <v>0.35486111111111113</v>
      </c>
      <c r="J29" s="85">
        <f t="shared" si="1"/>
        <v>0</v>
      </c>
      <c r="K29" s="85"/>
      <c r="L29" s="86">
        <f t="shared" si="2"/>
        <v>0.40694444444444444</v>
      </c>
      <c r="M29" s="86">
        <f>VLOOKUP($A29,Checks!$B$5:$C$250,2,0)</f>
        <v>0.4069444444444445</v>
      </c>
      <c r="N29" s="86">
        <f t="shared" si="3"/>
        <v>5.208333333333337E-2</v>
      </c>
      <c r="O29" s="85">
        <f t="shared" si="4"/>
        <v>5.5511151231257827E-17</v>
      </c>
      <c r="P29" s="87"/>
      <c r="Q29" s="86">
        <f t="shared" si="5"/>
        <v>0.48333333333333339</v>
      </c>
      <c r="R29" s="86">
        <f>VLOOKUP($A29,Checks!$E$5:$F$250,2,0)</f>
        <v>0.48333333333333334</v>
      </c>
      <c r="S29" s="86">
        <f t="shared" si="6"/>
        <v>7.638888888888884E-2</v>
      </c>
      <c r="T29" s="85">
        <f t="shared" si="7"/>
        <v>5.5511151231257827E-17</v>
      </c>
      <c r="U29" s="87"/>
      <c r="V29" s="86">
        <f t="shared" si="8"/>
        <v>0.53194444444444444</v>
      </c>
      <c r="W29" s="86">
        <f>VLOOKUP($A29,Checks!$H$5:$I$250,2,0)</f>
        <v>0.53194444444444444</v>
      </c>
      <c r="X29" s="86">
        <f t="shared" si="9"/>
        <v>4.8611111111111105E-2</v>
      </c>
      <c r="Y29" s="85">
        <f t="shared" si="10"/>
        <v>0</v>
      </c>
      <c r="Z29" s="87"/>
      <c r="AA29" s="86">
        <f t="shared" si="11"/>
        <v>0.60138888888888886</v>
      </c>
      <c r="AB29" s="86">
        <f>VLOOKUP($A29,Checks!$K$5:$L$250,2,0)</f>
        <v>0.60138888888888886</v>
      </c>
      <c r="AC29" s="86">
        <f t="shared" si="12"/>
        <v>6.944444444444442E-2</v>
      </c>
      <c r="AD29" s="85">
        <f t="shared" si="13"/>
        <v>0</v>
      </c>
      <c r="AE29" s="87"/>
      <c r="AF29" s="85">
        <f t="shared" si="14"/>
        <v>0.64305555555555549</v>
      </c>
      <c r="AG29" s="88">
        <f t="shared" si="15"/>
        <v>0.64134259259259263</v>
      </c>
      <c r="AH29" s="87">
        <f t="shared" si="16"/>
        <v>0</v>
      </c>
      <c r="AI29" s="87"/>
      <c r="AJ29" s="88">
        <f>VLOOKUP($A29,LIBRES!$A$7:$B$250,2,0)</f>
        <v>0.35555555555555557</v>
      </c>
      <c r="AK29" s="88">
        <f>VLOOKUP($A29,LIBRES!$D$7:$E$250,2,0)</f>
        <v>0.35858796296296297</v>
      </c>
      <c r="AL29" s="88">
        <f t="shared" si="17"/>
        <v>3.0324074074074003E-3</v>
      </c>
      <c r="AM29" s="87"/>
      <c r="AN29" s="88">
        <f>VLOOKUP($A29,LIBRES!$G$7:$H$250,2,0)</f>
        <v>0.36498842592592595</v>
      </c>
      <c r="AO29" s="88">
        <f>VLOOKUP($A29,LIBRES!J$7:$K$250,2,0)</f>
        <v>0.3680208333333333</v>
      </c>
      <c r="AP29" s="151">
        <f t="shared" si="18"/>
        <v>3.0324074074073448E-3</v>
      </c>
      <c r="AQ29" s="87"/>
      <c r="AR29" s="88">
        <f>VLOOKUP($A29,LIBRES!$M$7:$N$250,2,0)</f>
        <v>0.39305555555555555</v>
      </c>
      <c r="AS29" s="88">
        <f>VLOOKUP($A29,LIBRES!$P$7:$Q$250,2,0)</f>
        <v>0.39545138888888887</v>
      </c>
      <c r="AT29" s="88">
        <f t="shared" si="19"/>
        <v>2.3958333333333193E-3</v>
      </c>
      <c r="AU29" s="112"/>
      <c r="AV29" s="88">
        <f>VLOOKUP($A29,LIBRES!$S$7:$T$250,2,0)</f>
        <v>0.46788194444444442</v>
      </c>
      <c r="AW29" s="88">
        <f>VLOOKUP($A29,LIBRES!$V$7:$W$250,2,0)</f>
        <v>0.47032407407407412</v>
      </c>
      <c r="AX29" s="88">
        <f t="shared" si="20"/>
        <v>2.4421296296296968E-3</v>
      </c>
      <c r="AY29" s="112"/>
      <c r="AZ29" s="88">
        <f>VLOOKUP($A29,LIBRES!$Y$7:$Z$250,2,0)</f>
        <v>0.48912037037037037</v>
      </c>
      <c r="BA29" s="88">
        <f>VLOOKUP($A29,LIBRES!$AB$7:$AC$2000,2,0)</f>
        <v>0.49203703703703705</v>
      </c>
      <c r="BB29" s="88">
        <f t="shared" si="21"/>
        <v>2.9166666666666785E-3</v>
      </c>
      <c r="BC29" s="112"/>
      <c r="BD29" s="88">
        <f>VLOOKUP($A29,LIBRES!$AE$7:$AF$250,2,0)</f>
        <v>0.51649305555555558</v>
      </c>
      <c r="BE29" s="88">
        <f>VLOOKUP($A29,LIBRES!$AH$7:$AI$2000,2,0)</f>
        <v>0.51878472222222227</v>
      </c>
      <c r="BF29" s="88">
        <f t="shared" si="22"/>
        <v>2.2916666666666918E-3</v>
      </c>
      <c r="BG29" s="148"/>
      <c r="BH29" s="88">
        <f>VLOOKUP($A29,LIBRES!$AK$7:$AL$250,2,0)</f>
        <v>0.59398148148148155</v>
      </c>
      <c r="BI29" s="88">
        <f>VLOOKUP($A29,LIBRES!$AN$7:$AO$2000,2,0)</f>
        <v>0.59643518518518512</v>
      </c>
      <c r="BJ29" s="88">
        <f t="shared" si="23"/>
        <v>2.4537037037035692E-3</v>
      </c>
      <c r="BK29" s="112"/>
      <c r="BL29" s="88">
        <f>VLOOKUP($A29,LIBRES!$AQ$7:$AR$250,2,0)</f>
        <v>0.60306712962962961</v>
      </c>
      <c r="BM29" s="88">
        <f>VLOOKUP($A29,LIBRES!$AT$7:$AU$2000,2,0)</f>
        <v>0.61086805555555557</v>
      </c>
      <c r="BN29" s="88">
        <f t="shared" si="24"/>
        <v>7.8009259259259611E-3</v>
      </c>
      <c r="BO29" s="112"/>
      <c r="BP29" s="88">
        <f>VLOOKUP($A29,LIBRES!$AW$7:$AX$250,2,0)</f>
        <v>0.63888888888888895</v>
      </c>
      <c r="BQ29" s="88">
        <f>VLOOKUP($A29,LIBRES!$AZ$7:$BA$2000,2,0)</f>
        <v>0.64134259259259263</v>
      </c>
      <c r="BR29" s="88">
        <f t="shared" si="25"/>
        <v>2.4537037037036802E-3</v>
      </c>
      <c r="BS29" s="148"/>
      <c r="BT29" s="90">
        <f t="shared" si="26"/>
        <v>9</v>
      </c>
      <c r="BU29" s="90" t="str">
        <f t="shared" si="27"/>
        <v>JOSE GUILLERMO</v>
      </c>
      <c r="BV29" s="90" t="str">
        <f t="shared" si="28"/>
        <v>DIAZ DONIS</v>
      </c>
      <c r="BW29" s="90" t="str">
        <f t="shared" si="29"/>
        <v>JUNIOR</v>
      </c>
      <c r="BX29" s="90" t="str">
        <f t="shared" si="30"/>
        <v>E1</v>
      </c>
      <c r="BY29" s="91"/>
      <c r="BZ29" s="92">
        <v>0</v>
      </c>
      <c r="CA29" s="92">
        <f t="shared" si="31"/>
        <v>3.0324074074073448E-3</v>
      </c>
      <c r="CB29" s="92">
        <f t="shared" si="32"/>
        <v>2.3958333333333193E-3</v>
      </c>
      <c r="CC29" s="92">
        <f t="shared" si="33"/>
        <v>2.4421296296296968E-3</v>
      </c>
      <c r="CD29" s="92">
        <f t="shared" si="34"/>
        <v>2.9166666666666785E-3</v>
      </c>
      <c r="CE29" s="92">
        <f t="shared" si="35"/>
        <v>2.2916666666666918E-3</v>
      </c>
      <c r="CF29" s="92">
        <f t="shared" si="36"/>
        <v>2.4537037037035692E-3</v>
      </c>
      <c r="CG29" s="92">
        <f t="shared" si="37"/>
        <v>7.8009259259259611E-3</v>
      </c>
      <c r="CH29" s="92">
        <f t="shared" si="38"/>
        <v>2.4537037037036802E-3</v>
      </c>
      <c r="CI29" s="92">
        <f t="shared" si="39"/>
        <v>2.5787037037036942E-2</v>
      </c>
      <c r="CJ29" s="93"/>
      <c r="CK29" s="94">
        <f t="shared" si="40"/>
        <v>2227.9999999999918</v>
      </c>
      <c r="CL29" s="192">
        <f t="shared" si="41"/>
        <v>9.5923269327613525E-12</v>
      </c>
      <c r="CM29" s="91">
        <v>0</v>
      </c>
      <c r="CN29" s="91">
        <f t="shared" si="42"/>
        <v>2228.0000000000014</v>
      </c>
      <c r="CO29" s="193" t="s">
        <v>424</v>
      </c>
      <c r="CP29" s="193" t="s">
        <v>424</v>
      </c>
      <c r="CQ29" s="193" t="s">
        <v>424</v>
      </c>
      <c r="CR29" s="97" t="s">
        <v>424</v>
      </c>
      <c r="CS29" s="97" t="s">
        <v>424</v>
      </c>
      <c r="CT29" s="97" t="s">
        <v>424</v>
      </c>
      <c r="CU29" s="97" t="s">
        <v>424</v>
      </c>
    </row>
    <row r="30" spans="1:99" s="97" customFormat="1" ht="15" customHeight="1" x14ac:dyDescent="0.25">
      <c r="A30" s="131">
        <v>11</v>
      </c>
      <c r="B30" s="111" t="str">
        <f>VLOOKUP($A30,LISTADO!$C$4:$I$264,2,0)</f>
        <v>YAYO</v>
      </c>
      <c r="C30" s="111" t="str">
        <f>VLOOKUP($A30,LISTADO!$C$4:$I$264,3,0)</f>
        <v>ALBANES MENDEZ</v>
      </c>
      <c r="D30" s="111" t="str">
        <f>VLOOKUP($A30,LISTADO!$C$4:$I$264,4,0)</f>
        <v>UNICA</v>
      </c>
      <c r="E30" s="111" t="str">
        <f>VLOOKUP($A30,LISTADO!$C$4:$I$264,5,0)</f>
        <v>E2</v>
      </c>
      <c r="F30" s="111">
        <f>VLOOKUP($A30,LISTADO!$C$4:$I$264,6,0)</f>
        <v>0</v>
      </c>
      <c r="G30" s="113">
        <f>VLOOKUP($A30,LISTADO!$C$4:$I$270,7,0)</f>
        <v>0.36527777777777776</v>
      </c>
      <c r="H30" s="85">
        <f t="shared" si="0"/>
        <v>0.36527777777777776</v>
      </c>
      <c r="I30" s="85">
        <f t="shared" si="0"/>
        <v>0.36527777777777776</v>
      </c>
      <c r="J30" s="85">
        <f t="shared" si="1"/>
        <v>0</v>
      </c>
      <c r="K30" s="85"/>
      <c r="L30" s="86">
        <f t="shared" si="2"/>
        <v>0.41736111111111107</v>
      </c>
      <c r="M30" s="86">
        <f>VLOOKUP($A30,Checks!$B$5:$C$250,2,0)</f>
        <v>0.41736111111111113</v>
      </c>
      <c r="N30" s="86">
        <f t="shared" si="3"/>
        <v>5.208333333333337E-2</v>
      </c>
      <c r="O30" s="85">
        <f t="shared" si="4"/>
        <v>5.5511151231257827E-17</v>
      </c>
      <c r="P30" s="87"/>
      <c r="Q30" s="86">
        <f t="shared" si="5"/>
        <v>0.49375000000000002</v>
      </c>
      <c r="R30" s="86">
        <f>VLOOKUP($A30,Checks!$E$5:$F$250,2,0)</f>
        <v>0.49374999999999997</v>
      </c>
      <c r="S30" s="86">
        <f t="shared" si="6"/>
        <v>7.638888888888884E-2</v>
      </c>
      <c r="T30" s="85">
        <f t="shared" si="7"/>
        <v>5.5511151231257827E-17</v>
      </c>
      <c r="U30" s="87"/>
      <c r="V30" s="86">
        <f t="shared" si="8"/>
        <v>0.54236111111111107</v>
      </c>
      <c r="W30" s="86">
        <f>VLOOKUP($A30,Checks!$H$5:$I$250,2,0)</f>
        <v>0.54236111111111118</v>
      </c>
      <c r="X30" s="86">
        <f t="shared" si="9"/>
        <v>4.8611111111111216E-2</v>
      </c>
      <c r="Y30" s="85">
        <f t="shared" si="10"/>
        <v>1.1102230246251565E-16</v>
      </c>
      <c r="Z30" s="87"/>
      <c r="AA30" s="86">
        <f t="shared" si="11"/>
        <v>0.6118055555555556</v>
      </c>
      <c r="AB30" s="86">
        <f>VLOOKUP($A30,Checks!$K$5:$L$250,2,0)</f>
        <v>0.6118055555555556</v>
      </c>
      <c r="AC30" s="86">
        <f t="shared" si="12"/>
        <v>6.944444444444442E-2</v>
      </c>
      <c r="AD30" s="85">
        <f t="shared" si="13"/>
        <v>0</v>
      </c>
      <c r="AE30" s="87"/>
      <c r="AF30" s="85">
        <f t="shared" si="14"/>
        <v>0.65347222222222223</v>
      </c>
      <c r="AG30" s="88">
        <f t="shared" si="15"/>
        <v>0.65243055555555551</v>
      </c>
      <c r="AH30" s="87">
        <f t="shared" si="16"/>
        <v>0</v>
      </c>
      <c r="AI30" s="87"/>
      <c r="AJ30" s="88">
        <f>VLOOKUP($A30,LIBRES!$A$7:$B$250,2,0)</f>
        <v>0.3659722222222222</v>
      </c>
      <c r="AK30" s="88">
        <f>VLOOKUP($A30,LIBRES!$D$7:$E$250,2,0)</f>
        <v>0.36894675925925924</v>
      </c>
      <c r="AL30" s="88">
        <f t="shared" si="17"/>
        <v>2.9745370370370394E-3</v>
      </c>
      <c r="AM30" s="87"/>
      <c r="AN30" s="88">
        <f>VLOOKUP($A30,LIBRES!$G$7:$H$250,2,0)</f>
        <v>0.3756944444444445</v>
      </c>
      <c r="AO30" s="88">
        <f>VLOOKUP($A30,LIBRES!J$7:$K$250,2,0)</f>
        <v>0.37857638888888889</v>
      </c>
      <c r="AP30" s="151">
        <f t="shared" si="18"/>
        <v>2.8819444444443953E-3</v>
      </c>
      <c r="AQ30" s="87"/>
      <c r="AR30" s="88">
        <f>VLOOKUP($A30,LIBRES!$M$7:$N$250,2,0)</f>
        <v>0.40243055555555557</v>
      </c>
      <c r="AS30" s="88">
        <f>VLOOKUP($A30,LIBRES!$P$7:$Q$250,2,0)</f>
        <v>0.40474537037037034</v>
      </c>
      <c r="AT30" s="88">
        <f t="shared" si="19"/>
        <v>2.3148148148147696E-3</v>
      </c>
      <c r="AU30" s="112"/>
      <c r="AV30" s="88">
        <f>VLOOKUP($A30,LIBRES!$S$7:$T$250,2,0)</f>
        <v>0.4694444444444445</v>
      </c>
      <c r="AW30" s="88">
        <f>VLOOKUP($A30,LIBRES!$V$7:$W$250,2,0)</f>
        <v>0.4720138888888889</v>
      </c>
      <c r="AX30" s="88">
        <f t="shared" si="20"/>
        <v>2.569444444444402E-3</v>
      </c>
      <c r="AY30" s="112"/>
      <c r="AZ30" s="88">
        <f>VLOOKUP($A30,LIBRES!$Y$7:$Z$250,2,0)</f>
        <v>0.49884259259259256</v>
      </c>
      <c r="BA30" s="88">
        <f>VLOOKUP($A30,LIBRES!$AB$7:$AC$2000,2,0)</f>
        <v>0.50192129629629634</v>
      </c>
      <c r="BB30" s="88">
        <f t="shared" si="21"/>
        <v>3.0787037037037779E-3</v>
      </c>
      <c r="BC30" s="112"/>
      <c r="BD30" s="88">
        <f>VLOOKUP($A30,LIBRES!$AE$7:$AF$250,2,0)</f>
        <v>0.52517361111111105</v>
      </c>
      <c r="BE30" s="88">
        <f>VLOOKUP($A30,LIBRES!$AH$7:$AI$2000,2,0)</f>
        <v>0.52744212962962966</v>
      </c>
      <c r="BF30" s="88">
        <f t="shared" si="22"/>
        <v>2.2685185185186141E-3</v>
      </c>
      <c r="BG30" s="148"/>
      <c r="BH30" s="88">
        <f>VLOOKUP($A30,LIBRES!$AK$7:$AL$250,2,0)</f>
        <v>0.59224537037037039</v>
      </c>
      <c r="BI30" s="88">
        <f>VLOOKUP($A30,LIBRES!$AN$7:$AO$2000,2,0)</f>
        <v>0.5947337962962963</v>
      </c>
      <c r="BJ30" s="88">
        <f t="shared" si="23"/>
        <v>2.4884259259259078E-3</v>
      </c>
      <c r="BK30" s="112"/>
      <c r="BL30" s="88">
        <f>VLOOKUP($A30,LIBRES!$AQ$7:$AR$250,2,0)</f>
        <v>0.61284722222222221</v>
      </c>
      <c r="BM30" s="88">
        <f>VLOOKUP($A30,LIBRES!$AT$7:$AU$2000,2,0)</f>
        <v>0.62089120370370365</v>
      </c>
      <c r="BN30" s="88">
        <f t="shared" si="24"/>
        <v>8.0439814814814437E-3</v>
      </c>
      <c r="BO30" s="112"/>
      <c r="BP30" s="88">
        <f>VLOOKUP($A30,LIBRES!$AW$7:$AX$250,2,0)</f>
        <v>0.64988425925925919</v>
      </c>
      <c r="BQ30" s="88">
        <f>VLOOKUP($A30,LIBRES!$AZ$7:$BA$2000,2,0)</f>
        <v>0.65243055555555551</v>
      </c>
      <c r="BR30" s="88">
        <f t="shared" si="25"/>
        <v>2.5462962962963243E-3</v>
      </c>
      <c r="BS30" s="148"/>
      <c r="BT30" s="90">
        <f t="shared" si="26"/>
        <v>11</v>
      </c>
      <c r="BU30" s="90" t="str">
        <f t="shared" si="27"/>
        <v>YAYO</v>
      </c>
      <c r="BV30" s="90" t="str">
        <f t="shared" si="28"/>
        <v>ALBANES MENDEZ</v>
      </c>
      <c r="BW30" s="90" t="str">
        <f t="shared" si="29"/>
        <v>UNICA</v>
      </c>
      <c r="BX30" s="90" t="str">
        <f t="shared" si="30"/>
        <v>E2</v>
      </c>
      <c r="BY30" s="91"/>
      <c r="BZ30" s="92">
        <v>0</v>
      </c>
      <c r="CA30" s="92">
        <f t="shared" si="31"/>
        <v>2.8819444444443953E-3</v>
      </c>
      <c r="CB30" s="92">
        <f t="shared" si="32"/>
        <v>2.3148148148147696E-3</v>
      </c>
      <c r="CC30" s="92">
        <f t="shared" si="33"/>
        <v>2.569444444444402E-3</v>
      </c>
      <c r="CD30" s="92">
        <f t="shared" si="34"/>
        <v>3.0787037037037779E-3</v>
      </c>
      <c r="CE30" s="92">
        <f t="shared" si="35"/>
        <v>2.2685185185186141E-3</v>
      </c>
      <c r="CF30" s="92">
        <f t="shared" si="36"/>
        <v>2.4884259259259078E-3</v>
      </c>
      <c r="CG30" s="92">
        <f t="shared" si="37"/>
        <v>8.0439814814814437E-3</v>
      </c>
      <c r="CH30" s="92">
        <f t="shared" si="38"/>
        <v>2.5462962962963243E-3</v>
      </c>
      <c r="CI30" s="92">
        <f t="shared" si="39"/>
        <v>2.6192129629629635E-2</v>
      </c>
      <c r="CJ30" s="93"/>
      <c r="CK30" s="94">
        <f t="shared" si="40"/>
        <v>2263.0000000000005</v>
      </c>
      <c r="CL30" s="192">
        <f t="shared" si="41"/>
        <v>1.9184653865522705E-11</v>
      </c>
      <c r="CM30" s="91">
        <v>0</v>
      </c>
      <c r="CN30" s="91">
        <f t="shared" si="42"/>
        <v>2263.0000000000196</v>
      </c>
      <c r="CO30" s="193" t="s">
        <v>424</v>
      </c>
      <c r="CP30" s="193" t="s">
        <v>424</v>
      </c>
      <c r="CQ30" s="193" t="s">
        <v>424</v>
      </c>
      <c r="CR30" s="97" t="s">
        <v>424</v>
      </c>
      <c r="CS30" s="97" t="s">
        <v>424</v>
      </c>
      <c r="CT30" s="97" t="s">
        <v>424</v>
      </c>
      <c r="CU30" s="97" t="s">
        <v>424</v>
      </c>
    </row>
    <row r="31" spans="1:99" s="97" customFormat="1" ht="15" customHeight="1" x14ac:dyDescent="0.25">
      <c r="A31" s="131">
        <v>25</v>
      </c>
      <c r="B31" s="111" t="str">
        <f>VLOOKUP($A31,LISTADO!$C$4:$I$264,2,0)</f>
        <v>ANDRES ALEJANDRO</v>
      </c>
      <c r="C31" s="111" t="str">
        <f>VLOOKUP($A31,LISTADO!$C$4:$I$264,3,0)</f>
        <v>VEGA POSADAS</v>
      </c>
      <c r="D31" s="111" t="str">
        <f>VLOOKUP($A31,LISTADO!$C$4:$I$264,4,0)</f>
        <v>UNICA</v>
      </c>
      <c r="E31" s="111" t="str">
        <f>VLOOKUP($A31,LISTADO!$C$4:$I$264,5,0)</f>
        <v>E2</v>
      </c>
      <c r="F31" s="111">
        <f>VLOOKUP($A31,LISTADO!$C$4:$I$264,6,0)</f>
        <v>0</v>
      </c>
      <c r="G31" s="113">
        <f>VLOOKUP($A31,LISTADO!$C$4:$I$270,7,0)</f>
        <v>0.36458333333333331</v>
      </c>
      <c r="H31" s="85">
        <f t="shared" si="0"/>
        <v>0.36458333333333331</v>
      </c>
      <c r="I31" s="85">
        <f t="shared" si="0"/>
        <v>0.36458333333333331</v>
      </c>
      <c r="J31" s="85">
        <f t="shared" si="1"/>
        <v>0</v>
      </c>
      <c r="K31" s="85"/>
      <c r="L31" s="86">
        <f t="shared" si="2"/>
        <v>0.41666666666666663</v>
      </c>
      <c r="M31" s="86">
        <f>VLOOKUP($A31,Checks!$B$5:$C$250,2,0)</f>
        <v>0.41666666666666669</v>
      </c>
      <c r="N31" s="86">
        <f t="shared" si="3"/>
        <v>5.208333333333337E-2</v>
      </c>
      <c r="O31" s="85">
        <f t="shared" si="4"/>
        <v>5.5511151231257827E-17</v>
      </c>
      <c r="P31" s="87"/>
      <c r="Q31" s="86">
        <f t="shared" si="5"/>
        <v>0.49305555555555558</v>
      </c>
      <c r="R31" s="86">
        <f>VLOOKUP($A31,Checks!$E$5:$F$250,2,0)</f>
        <v>0.49305555555555558</v>
      </c>
      <c r="S31" s="86">
        <f t="shared" si="6"/>
        <v>7.6388888888888895E-2</v>
      </c>
      <c r="T31" s="85">
        <f t="shared" si="7"/>
        <v>0</v>
      </c>
      <c r="U31" s="87"/>
      <c r="V31" s="86">
        <f t="shared" si="8"/>
        <v>0.54166666666666674</v>
      </c>
      <c r="W31" s="86">
        <f>VLOOKUP($A31,Checks!$H$5:$I$250,2,0)</f>
        <v>0.54166666666666663</v>
      </c>
      <c r="X31" s="86">
        <f t="shared" si="9"/>
        <v>4.8611111111111049E-2</v>
      </c>
      <c r="Y31" s="85">
        <f t="shared" si="10"/>
        <v>1.1102230246251565E-16</v>
      </c>
      <c r="Z31" s="87"/>
      <c r="AA31" s="86">
        <f t="shared" si="11"/>
        <v>0.61111111111111105</v>
      </c>
      <c r="AB31" s="86">
        <f>VLOOKUP($A31,Checks!$K$5:$L$250,2,0)</f>
        <v>0.61111111111111105</v>
      </c>
      <c r="AC31" s="86">
        <f t="shared" si="12"/>
        <v>6.944444444444442E-2</v>
      </c>
      <c r="AD31" s="85">
        <f t="shared" si="13"/>
        <v>0</v>
      </c>
      <c r="AE31" s="87"/>
      <c r="AF31" s="85">
        <f t="shared" si="14"/>
        <v>0.65277777777777768</v>
      </c>
      <c r="AG31" s="88">
        <f t="shared" si="15"/>
        <v>0.64854166666666668</v>
      </c>
      <c r="AH31" s="87">
        <f t="shared" si="16"/>
        <v>0</v>
      </c>
      <c r="AI31" s="87"/>
      <c r="AJ31" s="88">
        <f>VLOOKUP($A31,LIBRES!$A$7:$B$250,2,0)</f>
        <v>0.36550925925925926</v>
      </c>
      <c r="AK31" s="88">
        <f>VLOOKUP($A31,LIBRES!$D$7:$E$250,2,0)</f>
        <v>0.36841435185185184</v>
      </c>
      <c r="AL31" s="88">
        <f t="shared" si="17"/>
        <v>2.9050925925925841E-3</v>
      </c>
      <c r="AM31" s="87"/>
      <c r="AN31" s="88">
        <f>VLOOKUP($A31,LIBRES!$G$7:$H$250,2,0)</f>
        <v>0.37395833333333334</v>
      </c>
      <c r="AO31" s="88">
        <f>VLOOKUP($A31,LIBRES!J$7:$K$250,2,0)</f>
        <v>0.37697916666666664</v>
      </c>
      <c r="AP31" s="151">
        <f t="shared" si="18"/>
        <v>3.0208333333333059E-3</v>
      </c>
      <c r="AQ31" s="87"/>
      <c r="AR31" s="88">
        <f>VLOOKUP($A31,LIBRES!$M$7:$N$250,2,0)</f>
        <v>0.40104166666666669</v>
      </c>
      <c r="AS31" s="88">
        <f>VLOOKUP($A31,LIBRES!$P$7:$Q$250,2,0)</f>
        <v>0.40373842592592596</v>
      </c>
      <c r="AT31" s="88">
        <f t="shared" si="19"/>
        <v>2.6967592592592737E-3</v>
      </c>
      <c r="AU31" s="112"/>
      <c r="AV31" s="88">
        <f>VLOOKUP($A31,LIBRES!$S$7:$T$250,2,0)</f>
        <v>0.47228009259259257</v>
      </c>
      <c r="AW31" s="88">
        <f>VLOOKUP($A31,LIBRES!$V$7:$W$250,2,0)</f>
        <v>0.47476851851851848</v>
      </c>
      <c r="AX31" s="88">
        <f t="shared" si="20"/>
        <v>2.4884259259259078E-3</v>
      </c>
      <c r="AY31" s="112"/>
      <c r="AZ31" s="88">
        <f>VLOOKUP($A31,LIBRES!$Y$7:$Z$250,2,0)</f>
        <v>0.49791666666666662</v>
      </c>
      <c r="BA31" s="88">
        <f>VLOOKUP($A31,LIBRES!$AB$7:$AC$2000,2,0)</f>
        <v>0.50090277777777781</v>
      </c>
      <c r="BB31" s="88">
        <f t="shared" si="21"/>
        <v>2.9861111111111893E-3</v>
      </c>
      <c r="BC31" s="112"/>
      <c r="BD31" s="88">
        <f>VLOOKUP($A31,LIBRES!$AE$7:$AF$250,2,0)</f>
        <v>0.5234375</v>
      </c>
      <c r="BE31" s="88">
        <f>VLOOKUP($A31,LIBRES!$AH$7:$AI$2000,2,0)</f>
        <v>0.52583333333333326</v>
      </c>
      <c r="BF31" s="88">
        <f t="shared" si="22"/>
        <v>2.3958333333332638E-3</v>
      </c>
      <c r="BG31" s="148"/>
      <c r="BH31" s="88">
        <f>VLOOKUP($A31,LIBRES!$AK$7:$AL$250,2,0)</f>
        <v>0.59467592592592589</v>
      </c>
      <c r="BI31" s="88">
        <f>VLOOKUP($A31,LIBRES!$AN$7:$AO$2000,2,0)</f>
        <v>0.59722222222222221</v>
      </c>
      <c r="BJ31" s="88">
        <f t="shared" si="23"/>
        <v>2.5462962962963243E-3</v>
      </c>
      <c r="BK31" s="112"/>
      <c r="BL31" s="88">
        <f>VLOOKUP($A31,LIBRES!$AQ$7:$AR$250,2,0)</f>
        <v>0.61163194444444446</v>
      </c>
      <c r="BM31" s="88">
        <f>VLOOKUP($A31,LIBRES!$AT$7:$AU$2000,2,0)</f>
        <v>0.61962962962962964</v>
      </c>
      <c r="BN31" s="88">
        <f t="shared" si="24"/>
        <v>7.9976851851851771E-3</v>
      </c>
      <c r="BO31" s="112"/>
      <c r="BP31" s="88">
        <f>VLOOKUP($A31,LIBRES!$AW$7:$AX$250,2,0)</f>
        <v>0.64594907407407409</v>
      </c>
      <c r="BQ31" s="88">
        <f>VLOOKUP($A31,LIBRES!$AZ$7:$BA$2000,2,0)</f>
        <v>0.64854166666666668</v>
      </c>
      <c r="BR31" s="88">
        <f t="shared" si="25"/>
        <v>2.5925925925925908E-3</v>
      </c>
      <c r="BS31" s="148"/>
      <c r="BT31" s="90">
        <f t="shared" si="26"/>
        <v>25</v>
      </c>
      <c r="BU31" s="90" t="str">
        <f t="shared" si="27"/>
        <v>ANDRES ALEJANDRO</v>
      </c>
      <c r="BV31" s="90" t="str">
        <f t="shared" si="28"/>
        <v>VEGA POSADAS</v>
      </c>
      <c r="BW31" s="90" t="str">
        <f t="shared" si="29"/>
        <v>UNICA</v>
      </c>
      <c r="BX31" s="90" t="str">
        <f t="shared" si="30"/>
        <v>E2</v>
      </c>
      <c r="BY31" s="91"/>
      <c r="BZ31" s="92">
        <v>0</v>
      </c>
      <c r="CA31" s="92">
        <f t="shared" si="31"/>
        <v>3.0208333333333059E-3</v>
      </c>
      <c r="CB31" s="92">
        <f t="shared" si="32"/>
        <v>2.6967592592592737E-3</v>
      </c>
      <c r="CC31" s="92">
        <f t="shared" si="33"/>
        <v>2.4884259259259078E-3</v>
      </c>
      <c r="CD31" s="92">
        <f t="shared" si="34"/>
        <v>2.9861111111111893E-3</v>
      </c>
      <c r="CE31" s="92">
        <f t="shared" si="35"/>
        <v>2.3958333333332638E-3</v>
      </c>
      <c r="CF31" s="92">
        <f t="shared" si="36"/>
        <v>2.5462962962963243E-3</v>
      </c>
      <c r="CG31" s="92">
        <f t="shared" si="37"/>
        <v>7.9976851851851771E-3</v>
      </c>
      <c r="CH31" s="92">
        <f t="shared" si="38"/>
        <v>2.5925925925925908E-3</v>
      </c>
      <c r="CI31" s="92">
        <f t="shared" si="39"/>
        <v>2.6724537037037033E-2</v>
      </c>
      <c r="CJ31" s="93">
        <v>10</v>
      </c>
      <c r="CK31" s="94">
        <f t="shared" si="40"/>
        <v>2308.9999999999995</v>
      </c>
      <c r="CL31" s="192">
        <f t="shared" si="41"/>
        <v>1.4388490399142029E-11</v>
      </c>
      <c r="CM31" s="91">
        <v>0</v>
      </c>
      <c r="CN31" s="91">
        <f t="shared" si="42"/>
        <v>2319.0000000000141</v>
      </c>
      <c r="CO31" s="193" t="s">
        <v>424</v>
      </c>
      <c r="CP31" s="193" t="s">
        <v>424</v>
      </c>
      <c r="CQ31" s="193" t="s">
        <v>424</v>
      </c>
      <c r="CR31" s="97" t="s">
        <v>424</v>
      </c>
      <c r="CS31" s="97" t="s">
        <v>424</v>
      </c>
      <c r="CT31" s="97" t="s">
        <v>424</v>
      </c>
      <c r="CU31" s="97" t="s">
        <v>424</v>
      </c>
    </row>
    <row r="32" spans="1:99" s="97" customFormat="1" ht="15" customHeight="1" x14ac:dyDescent="0.25">
      <c r="A32" s="131">
        <v>7</v>
      </c>
      <c r="B32" s="111" t="str">
        <f>VLOOKUP($A32,LISTADO!$C$4:$I$264,2,0)</f>
        <v>RICARDO</v>
      </c>
      <c r="C32" s="111" t="str">
        <f>VLOOKUP($A32,LISTADO!$C$4:$I$264,3,0)</f>
        <v>ALVARADO</v>
      </c>
      <c r="D32" s="111" t="str">
        <f>VLOOKUP($A32,LISTADO!$C$4:$I$264,4,0)</f>
        <v>MASTER</v>
      </c>
      <c r="E32" s="111" t="str">
        <f>VLOOKUP($A32,LISTADO!$C$4:$I$264,5,0)</f>
        <v>E2</v>
      </c>
      <c r="F32" s="111">
        <f>VLOOKUP($A32,LISTADO!$C$4:$I$264,6,0)</f>
        <v>0</v>
      </c>
      <c r="G32" s="113">
        <f>VLOOKUP($A32,LISTADO!$C$4:$I$270,7,0)</f>
        <v>0.36180555555555555</v>
      </c>
      <c r="H32" s="85">
        <f t="shared" si="0"/>
        <v>0.36180555555555555</v>
      </c>
      <c r="I32" s="85">
        <f t="shared" si="0"/>
        <v>0.36180555555555555</v>
      </c>
      <c r="J32" s="85">
        <f t="shared" si="1"/>
        <v>0</v>
      </c>
      <c r="K32" s="85"/>
      <c r="L32" s="86">
        <f t="shared" si="2"/>
        <v>0.41388888888888886</v>
      </c>
      <c r="M32" s="86">
        <f>VLOOKUP($A32,Checks!$B$5:$C$250,2,0)</f>
        <v>0.41388888888888892</v>
      </c>
      <c r="N32" s="86">
        <f t="shared" si="3"/>
        <v>5.208333333333337E-2</v>
      </c>
      <c r="O32" s="85">
        <f t="shared" si="4"/>
        <v>5.5511151231257827E-17</v>
      </c>
      <c r="P32" s="87"/>
      <c r="Q32" s="86">
        <f t="shared" si="5"/>
        <v>0.49027777777777781</v>
      </c>
      <c r="R32" s="86">
        <f>VLOOKUP($A32,Checks!$E$5:$F$250,2,0)</f>
        <v>0.49027777777777781</v>
      </c>
      <c r="S32" s="86">
        <f t="shared" si="6"/>
        <v>7.6388888888888895E-2</v>
      </c>
      <c r="T32" s="85">
        <f t="shared" si="7"/>
        <v>0</v>
      </c>
      <c r="U32" s="87"/>
      <c r="V32" s="86">
        <f t="shared" si="8"/>
        <v>0.53888888888888897</v>
      </c>
      <c r="W32" s="86">
        <f>VLOOKUP($A32,Checks!$H$5:$I$250,2,0)</f>
        <v>0.53888888888888886</v>
      </c>
      <c r="X32" s="86">
        <f t="shared" si="9"/>
        <v>4.8611111111111049E-2</v>
      </c>
      <c r="Y32" s="85">
        <f t="shared" si="10"/>
        <v>1.1102230246251565E-16</v>
      </c>
      <c r="Z32" s="87"/>
      <c r="AA32" s="86">
        <f t="shared" si="11"/>
        <v>0.60833333333333328</v>
      </c>
      <c r="AB32" s="86">
        <f>VLOOKUP($A32,Checks!$K$5:$L$250,2,0)</f>
        <v>0.60833333333333328</v>
      </c>
      <c r="AC32" s="86">
        <f t="shared" si="12"/>
        <v>6.944444444444442E-2</v>
      </c>
      <c r="AD32" s="85">
        <f t="shared" si="13"/>
        <v>0</v>
      </c>
      <c r="AE32" s="87"/>
      <c r="AF32" s="85">
        <f t="shared" si="14"/>
        <v>0.64999999999999991</v>
      </c>
      <c r="AG32" s="88">
        <f t="shared" si="15"/>
        <v>0.64204861111111111</v>
      </c>
      <c r="AH32" s="87">
        <f t="shared" si="16"/>
        <v>0</v>
      </c>
      <c r="AI32" s="87"/>
      <c r="AJ32" s="88">
        <f>VLOOKUP($A32,LIBRES!$A$7:$B$250,2,0)</f>
        <v>0.36273148148148149</v>
      </c>
      <c r="AK32" s="88">
        <f>VLOOKUP($A32,LIBRES!$D$7:$E$250,2,0)</f>
        <v>0.36626157407407406</v>
      </c>
      <c r="AL32" s="88">
        <f t="shared" si="17"/>
        <v>3.5300925925925708E-3</v>
      </c>
      <c r="AM32" s="87"/>
      <c r="AN32" s="88">
        <f>VLOOKUP($A32,LIBRES!$G$7:$H$250,2,0)</f>
        <v>0.37170138888888887</v>
      </c>
      <c r="AO32" s="88">
        <f>VLOOKUP($A32,LIBRES!J$7:$K$250,2,0)</f>
        <v>0.37459490740740736</v>
      </c>
      <c r="AP32" s="151">
        <f t="shared" si="18"/>
        <v>2.8935185185184897E-3</v>
      </c>
      <c r="AQ32" s="87"/>
      <c r="AR32" s="88">
        <f>VLOOKUP($A32,LIBRES!$M$7:$N$250,2,0)</f>
        <v>0.3989583333333333</v>
      </c>
      <c r="AS32" s="88">
        <f>VLOOKUP($A32,LIBRES!$P$7:$Q$250,2,0)</f>
        <v>0.40145833333333331</v>
      </c>
      <c r="AT32" s="88">
        <f t="shared" si="19"/>
        <v>2.5000000000000022E-3</v>
      </c>
      <c r="AU32" s="112"/>
      <c r="AV32" s="88">
        <f>VLOOKUP($A32,LIBRES!$S$7:$T$250,2,0)</f>
        <v>0.46319444444444446</v>
      </c>
      <c r="AW32" s="88">
        <f>VLOOKUP($A32,LIBRES!$V$7:$W$250,2,0)</f>
        <v>0.46581018518518519</v>
      </c>
      <c r="AX32" s="88">
        <f t="shared" si="20"/>
        <v>2.615740740740724E-3</v>
      </c>
      <c r="AY32" s="112"/>
      <c r="AZ32" s="88">
        <f>VLOOKUP($A32,LIBRES!$Y$7:$Z$250,2,0)</f>
        <v>0.49502314814814818</v>
      </c>
      <c r="BA32" s="88">
        <f>VLOOKUP($A32,LIBRES!$AB$7:$AC$2000,2,0)</f>
        <v>0.49812499999999998</v>
      </c>
      <c r="BB32" s="88">
        <f t="shared" si="21"/>
        <v>3.1018518518518001E-3</v>
      </c>
      <c r="BC32" s="112"/>
      <c r="BD32" s="88">
        <f>VLOOKUP($A32,LIBRES!$AE$7:$AF$250,2,0)</f>
        <v>0.52204861111111112</v>
      </c>
      <c r="BE32" s="88">
        <f>VLOOKUP($A32,LIBRES!$AH$7:$AI$2000,2,0)</f>
        <v>0.52446759259259257</v>
      </c>
      <c r="BF32" s="88">
        <f t="shared" si="22"/>
        <v>2.4189814814814525E-3</v>
      </c>
      <c r="BG32" s="148"/>
      <c r="BH32" s="88">
        <f>VLOOKUP($A32,LIBRES!$AK$7:$AL$250,2,0)</f>
        <v>0.58842592592592591</v>
      </c>
      <c r="BI32" s="88">
        <f>VLOOKUP($A32,LIBRES!$AN$7:$AO$2000,2,0)</f>
        <v>0.59126157407407409</v>
      </c>
      <c r="BJ32" s="88">
        <f t="shared" si="23"/>
        <v>2.8356481481481843E-3</v>
      </c>
      <c r="BK32" s="112"/>
      <c r="BL32" s="88">
        <f>VLOOKUP($A32,LIBRES!$AQ$7:$AR$250,2,0)</f>
        <v>0.6083912037037037</v>
      </c>
      <c r="BM32" s="88">
        <f>VLOOKUP($A32,LIBRES!$AT$7:$AU$2000,2,0)</f>
        <v>0.61656250000000001</v>
      </c>
      <c r="BN32" s="88">
        <f t="shared" si="24"/>
        <v>8.1712962962963154E-3</v>
      </c>
      <c r="BO32" s="112"/>
      <c r="BP32" s="88">
        <f>VLOOKUP($A32,LIBRES!$AW$7:$AX$250,2,0)</f>
        <v>0.63923611111111112</v>
      </c>
      <c r="BQ32" s="88">
        <f>VLOOKUP($A32,LIBRES!$AZ$7:$BA$2000,2,0)</f>
        <v>0.64204861111111111</v>
      </c>
      <c r="BR32" s="88">
        <f t="shared" si="25"/>
        <v>2.8124999999999956E-3</v>
      </c>
      <c r="BS32" s="148"/>
      <c r="BT32" s="90">
        <f t="shared" si="26"/>
        <v>7</v>
      </c>
      <c r="BU32" s="90" t="str">
        <f t="shared" si="27"/>
        <v>RICARDO</v>
      </c>
      <c r="BV32" s="90" t="str">
        <f t="shared" si="28"/>
        <v>ALVARADO</v>
      </c>
      <c r="BW32" s="90" t="str">
        <f t="shared" si="29"/>
        <v>MASTER</v>
      </c>
      <c r="BX32" s="90" t="str">
        <f t="shared" si="30"/>
        <v>E2</v>
      </c>
      <c r="BY32" s="91"/>
      <c r="BZ32" s="92">
        <v>0</v>
      </c>
      <c r="CA32" s="92">
        <f t="shared" si="31"/>
        <v>2.8935185185184897E-3</v>
      </c>
      <c r="CB32" s="92">
        <f t="shared" si="32"/>
        <v>2.5000000000000022E-3</v>
      </c>
      <c r="CC32" s="92">
        <f t="shared" si="33"/>
        <v>2.615740740740724E-3</v>
      </c>
      <c r="CD32" s="92">
        <f t="shared" si="34"/>
        <v>3.1018518518518001E-3</v>
      </c>
      <c r="CE32" s="92">
        <f t="shared" si="35"/>
        <v>2.4189814814814525E-3</v>
      </c>
      <c r="CF32" s="92">
        <f t="shared" si="36"/>
        <v>2.8356481481481843E-3</v>
      </c>
      <c r="CG32" s="92">
        <f t="shared" si="37"/>
        <v>8.1712962962963154E-3</v>
      </c>
      <c r="CH32" s="92">
        <f t="shared" si="38"/>
        <v>2.8124999999999956E-3</v>
      </c>
      <c r="CI32" s="92">
        <f t="shared" si="39"/>
        <v>2.7349537037036964E-2</v>
      </c>
      <c r="CJ32" s="93"/>
      <c r="CK32" s="94">
        <f t="shared" si="40"/>
        <v>2362.9999999999936</v>
      </c>
      <c r="CL32" s="192">
        <f t="shared" si="41"/>
        <v>1.4388490399142029E-11</v>
      </c>
      <c r="CM32" s="91">
        <v>0</v>
      </c>
      <c r="CN32" s="91">
        <f t="shared" si="42"/>
        <v>2363.0000000000082</v>
      </c>
      <c r="CO32" s="193" t="s">
        <v>424</v>
      </c>
      <c r="CP32" s="193" t="s">
        <v>424</v>
      </c>
      <c r="CQ32" s="193" t="s">
        <v>424</v>
      </c>
      <c r="CR32" s="97" t="s">
        <v>424</v>
      </c>
      <c r="CS32" s="97" t="s">
        <v>424</v>
      </c>
      <c r="CT32" s="97" t="s">
        <v>424</v>
      </c>
      <c r="CU32" s="97" t="s">
        <v>424</v>
      </c>
    </row>
    <row r="33" spans="1:99" s="97" customFormat="1" ht="15" customHeight="1" x14ac:dyDescent="0.25">
      <c r="A33" s="131">
        <v>33</v>
      </c>
      <c r="B33" s="111" t="str">
        <f>VLOOKUP($A33,LISTADO!$C$4:$I$264,2,0)</f>
        <v>JUAN PABLO</v>
      </c>
      <c r="C33" s="111" t="str">
        <f>VLOOKUP($A33,LISTADO!$C$4:$I$264,3,0)</f>
        <v>GALVEZ</v>
      </c>
      <c r="D33" s="111" t="str">
        <f>VLOOKUP($A33,LISTADO!$C$4:$I$264,4,0)</f>
        <v>MASTER</v>
      </c>
      <c r="E33" s="111" t="str">
        <f>VLOOKUP($A33,LISTADO!$C$4:$I$264,5,0)</f>
        <v>E1</v>
      </c>
      <c r="F33" s="111">
        <f>VLOOKUP($A33,LISTADO!$C$4:$I$264,6,0)</f>
        <v>0</v>
      </c>
      <c r="G33" s="113">
        <f>VLOOKUP($A33,LISTADO!$C$4:$I$270,7,0)</f>
        <v>0.35833333333333334</v>
      </c>
      <c r="H33" s="85">
        <f t="shared" si="0"/>
        <v>0.35833333333333334</v>
      </c>
      <c r="I33" s="85">
        <f t="shared" si="0"/>
        <v>0.35833333333333334</v>
      </c>
      <c r="J33" s="85">
        <f t="shared" si="1"/>
        <v>0</v>
      </c>
      <c r="K33" s="85"/>
      <c r="L33" s="86">
        <f t="shared" si="2"/>
        <v>0.41041666666666665</v>
      </c>
      <c r="M33" s="86">
        <f>VLOOKUP($A33,Checks!$B$5:$C$250,2,0)</f>
        <v>0.41041666666666665</v>
      </c>
      <c r="N33" s="86">
        <f t="shared" si="3"/>
        <v>5.2083333333333315E-2</v>
      </c>
      <c r="O33" s="85">
        <f t="shared" si="4"/>
        <v>0</v>
      </c>
      <c r="P33" s="87"/>
      <c r="Q33" s="86">
        <f t="shared" si="5"/>
        <v>0.48680555555555555</v>
      </c>
      <c r="R33" s="86">
        <f>VLOOKUP($A33,Checks!$E$5:$F$250,2,0)</f>
        <v>0.48680555555555555</v>
      </c>
      <c r="S33" s="86">
        <f t="shared" si="6"/>
        <v>7.6388888888888895E-2</v>
      </c>
      <c r="T33" s="85">
        <f t="shared" si="7"/>
        <v>0</v>
      </c>
      <c r="U33" s="87"/>
      <c r="V33" s="86">
        <f t="shared" si="8"/>
        <v>0.53541666666666665</v>
      </c>
      <c r="W33" s="86">
        <f>VLOOKUP($A33,Checks!$H$5:$I$250,2,0)</f>
        <v>0.53541666666666665</v>
      </c>
      <c r="X33" s="86">
        <f t="shared" si="9"/>
        <v>4.8611111111111105E-2</v>
      </c>
      <c r="Y33" s="85">
        <f t="shared" si="10"/>
        <v>0</v>
      </c>
      <c r="Z33" s="87"/>
      <c r="AA33" s="86">
        <f t="shared" si="11"/>
        <v>0.60486111111111107</v>
      </c>
      <c r="AB33" s="86">
        <f>VLOOKUP($A33,Checks!$K$5:$L$250,2,0)</f>
        <v>0.60486111111111118</v>
      </c>
      <c r="AC33" s="86">
        <f t="shared" si="12"/>
        <v>6.9444444444444531E-2</v>
      </c>
      <c r="AD33" s="85">
        <f t="shared" si="13"/>
        <v>1.1102230246251565E-16</v>
      </c>
      <c r="AE33" s="87"/>
      <c r="AF33" s="85">
        <f t="shared" si="14"/>
        <v>0.64652777777777781</v>
      </c>
      <c r="AG33" s="88">
        <f t="shared" si="15"/>
        <v>0.63871527777777781</v>
      </c>
      <c r="AH33" s="87">
        <f t="shared" si="16"/>
        <v>0</v>
      </c>
      <c r="AI33" s="87"/>
      <c r="AJ33" s="88">
        <f>VLOOKUP($A33,LIBRES!$A$7:$B$250,2,0)</f>
        <v>0.35902777777777778</v>
      </c>
      <c r="AK33" s="88">
        <f>VLOOKUP($A33,LIBRES!$D$7:$E$250,2,0)</f>
        <v>0.36214120370370373</v>
      </c>
      <c r="AL33" s="88">
        <f t="shared" si="17"/>
        <v>3.11342592592595E-3</v>
      </c>
      <c r="AM33" s="87"/>
      <c r="AN33" s="88">
        <f>VLOOKUP($A33,LIBRES!$G$7:$H$250,2,0)</f>
        <v>0.3678819444444445</v>
      </c>
      <c r="AO33" s="88">
        <f>VLOOKUP($A33,LIBRES!J$7:$K$250,2,0)</f>
        <v>0.37084490740740739</v>
      </c>
      <c r="AP33" s="151">
        <f t="shared" si="18"/>
        <v>2.9629629629628895E-3</v>
      </c>
      <c r="AQ33" s="87"/>
      <c r="AR33" s="88">
        <f>VLOOKUP($A33,LIBRES!$M$7:$N$250,2,0)</f>
        <v>0.39583333333333331</v>
      </c>
      <c r="AS33" s="88">
        <f>VLOOKUP($A33,LIBRES!$P$7:$Q$250,2,0)</f>
        <v>0.39851851851851849</v>
      </c>
      <c r="AT33" s="88">
        <f t="shared" si="19"/>
        <v>2.6851851851851793E-3</v>
      </c>
      <c r="AU33" s="112"/>
      <c r="AV33" s="88">
        <f>VLOOKUP($A33,LIBRES!$S$7:$T$250,2,0)</f>
        <v>0.46626157407407409</v>
      </c>
      <c r="AW33" s="88">
        <f>VLOOKUP($A33,LIBRES!$V$7:$W$250,2,0)</f>
        <v>0.46884259259259259</v>
      </c>
      <c r="AX33" s="88">
        <f t="shared" si="20"/>
        <v>2.5810185185184964E-3</v>
      </c>
      <c r="AY33" s="112"/>
      <c r="AZ33" s="88">
        <f>VLOOKUP($A33,LIBRES!$Y$7:$Z$250,2,0)</f>
        <v>0.4914351851851852</v>
      </c>
      <c r="BA33" s="88">
        <f>VLOOKUP($A33,LIBRES!$AB$7:$AC$2000,2,0)</f>
        <v>0.49521990740740746</v>
      </c>
      <c r="BB33" s="88">
        <f t="shared" si="21"/>
        <v>3.7847222222222587E-3</v>
      </c>
      <c r="BC33" s="112"/>
      <c r="BD33" s="88">
        <f>VLOOKUP($A33,LIBRES!$AE$7:$AF$250,2,0)</f>
        <v>0.51927083333333335</v>
      </c>
      <c r="BE33" s="88">
        <f>VLOOKUP($A33,LIBRES!$AH$7:$AI$2000,2,0)</f>
        <v>0.5220717592592593</v>
      </c>
      <c r="BF33" s="88">
        <f t="shared" si="22"/>
        <v>2.8009259259259567E-3</v>
      </c>
      <c r="BG33" s="148"/>
      <c r="BH33" s="88">
        <f>VLOOKUP($A33,LIBRES!$AK$7:$AL$250,2,0)</f>
        <v>0.58368055555555554</v>
      </c>
      <c r="BI33" s="88">
        <f>VLOOKUP($A33,LIBRES!$AN$7:$AO$2000,2,0)</f>
        <v>0.58635416666666662</v>
      </c>
      <c r="BJ33" s="88">
        <f t="shared" si="23"/>
        <v>2.673611111111085E-3</v>
      </c>
      <c r="BK33" s="112"/>
      <c r="BL33" s="88">
        <f>VLOOKUP($A33,LIBRES!$AQ$7:$AR$250,2,0)</f>
        <v>0.60497685185185179</v>
      </c>
      <c r="BM33" s="88">
        <f>VLOOKUP($A33,LIBRES!$AT$7:$AU$2000,2,0)</f>
        <v>0.61370370370370375</v>
      </c>
      <c r="BN33" s="88">
        <f t="shared" si="24"/>
        <v>8.7268518518519578E-3</v>
      </c>
      <c r="BO33" s="112"/>
      <c r="BP33" s="88">
        <f>VLOOKUP($A33,LIBRES!$AW$7:$AX$250,2,0)</f>
        <v>0.63599537037037035</v>
      </c>
      <c r="BQ33" s="88">
        <f>VLOOKUP($A33,LIBRES!$AZ$7:$BA$2000,2,0)</f>
        <v>0.63871527777777781</v>
      </c>
      <c r="BR33" s="88">
        <f t="shared" si="25"/>
        <v>2.7199074074074625E-3</v>
      </c>
      <c r="BS33" s="148"/>
      <c r="BT33" s="90">
        <f t="shared" si="26"/>
        <v>33</v>
      </c>
      <c r="BU33" s="90" t="str">
        <f t="shared" si="27"/>
        <v>JUAN PABLO</v>
      </c>
      <c r="BV33" s="90" t="str">
        <f t="shared" si="28"/>
        <v>GALVEZ</v>
      </c>
      <c r="BW33" s="90" t="str">
        <f t="shared" si="29"/>
        <v>MASTER</v>
      </c>
      <c r="BX33" s="90" t="str">
        <f t="shared" si="30"/>
        <v>E1</v>
      </c>
      <c r="BY33" s="91"/>
      <c r="BZ33" s="92">
        <v>0</v>
      </c>
      <c r="CA33" s="92">
        <f t="shared" si="31"/>
        <v>2.9629629629628895E-3</v>
      </c>
      <c r="CB33" s="92">
        <f t="shared" si="32"/>
        <v>2.6851851851851793E-3</v>
      </c>
      <c r="CC33" s="92">
        <f t="shared" si="33"/>
        <v>2.5810185185184964E-3</v>
      </c>
      <c r="CD33" s="92">
        <f t="shared" si="34"/>
        <v>3.7847222222222587E-3</v>
      </c>
      <c r="CE33" s="92">
        <f t="shared" si="35"/>
        <v>2.8009259259259567E-3</v>
      </c>
      <c r="CF33" s="92">
        <f t="shared" si="36"/>
        <v>2.673611111111085E-3</v>
      </c>
      <c r="CG33" s="92">
        <f t="shared" si="37"/>
        <v>8.7268518518519578E-3</v>
      </c>
      <c r="CH33" s="92">
        <f t="shared" si="38"/>
        <v>2.7199074074074625E-3</v>
      </c>
      <c r="CI33" s="92">
        <f t="shared" si="39"/>
        <v>2.8935185185185286E-2</v>
      </c>
      <c r="CJ33" s="93"/>
      <c r="CK33" s="94">
        <f t="shared" si="40"/>
        <v>2500.0000000000086</v>
      </c>
      <c r="CL33" s="192">
        <f t="shared" si="41"/>
        <v>9.5923269327613525E-12</v>
      </c>
      <c r="CM33" s="91">
        <v>0</v>
      </c>
      <c r="CN33" s="91">
        <f t="shared" si="42"/>
        <v>2500.0000000000182</v>
      </c>
      <c r="CO33" s="193" t="s">
        <v>424</v>
      </c>
      <c r="CP33" s="193" t="s">
        <v>424</v>
      </c>
      <c r="CQ33" s="193" t="s">
        <v>424</v>
      </c>
      <c r="CR33" s="97" t="s">
        <v>424</v>
      </c>
      <c r="CS33" s="97" t="s">
        <v>424</v>
      </c>
      <c r="CT33" s="97" t="s">
        <v>424</v>
      </c>
      <c r="CU33" s="97" t="s">
        <v>424</v>
      </c>
    </row>
    <row r="34" spans="1:99" s="97" customFormat="1" ht="15" customHeight="1" x14ac:dyDescent="0.25">
      <c r="A34" s="131">
        <v>13</v>
      </c>
      <c r="B34" s="111" t="str">
        <f>VLOOKUP($A34,LISTADO!$C$4:$I$264,2,0)</f>
        <v>DEREK</v>
      </c>
      <c r="C34" s="111" t="str">
        <f>VLOOKUP($A34,LISTADO!$C$4:$I$264,3,0)</f>
        <v>HERMAN GORDILLO</v>
      </c>
      <c r="D34" s="111" t="str">
        <f>VLOOKUP($A34,LISTADO!$C$4:$I$264,4,0)</f>
        <v>UNICA</v>
      </c>
      <c r="E34" s="111" t="str">
        <f>VLOOKUP($A34,LISTADO!$C$4:$I$264,5,0)</f>
        <v>E1</v>
      </c>
      <c r="F34" s="111">
        <f>VLOOKUP($A34,LISTADO!$C$4:$I$264,6,0)</f>
        <v>0</v>
      </c>
      <c r="G34" s="113">
        <f>VLOOKUP($A34,LISTADO!$C$4:$I$270,7,0)</f>
        <v>0.3576388888888889</v>
      </c>
      <c r="H34" s="85">
        <f t="shared" si="0"/>
        <v>0.3576388888888889</v>
      </c>
      <c r="I34" s="85">
        <f t="shared" si="0"/>
        <v>0.3576388888888889</v>
      </c>
      <c r="J34" s="85">
        <f t="shared" si="1"/>
        <v>0</v>
      </c>
      <c r="K34" s="85"/>
      <c r="L34" s="86">
        <f t="shared" si="2"/>
        <v>0.40972222222222221</v>
      </c>
      <c r="M34" s="86">
        <f>VLOOKUP($A34,Checks!$B$5:$C$250,2,0)</f>
        <v>0.41180555555555554</v>
      </c>
      <c r="N34" s="86">
        <f t="shared" si="3"/>
        <v>5.4166666666666641E-2</v>
      </c>
      <c r="O34" s="85">
        <f t="shared" si="4"/>
        <v>2.0833333333333259E-3</v>
      </c>
      <c r="P34" s="87"/>
      <c r="Q34" s="86">
        <f t="shared" si="5"/>
        <v>0.48819444444444443</v>
      </c>
      <c r="R34" s="86">
        <f>VLOOKUP($A34,Checks!$E$5:$F$250,2,0)</f>
        <v>0.48819444444444443</v>
      </c>
      <c r="S34" s="86">
        <f t="shared" si="6"/>
        <v>7.6388888888888895E-2</v>
      </c>
      <c r="T34" s="85">
        <f t="shared" si="7"/>
        <v>0</v>
      </c>
      <c r="U34" s="87"/>
      <c r="V34" s="86">
        <f t="shared" si="8"/>
        <v>0.53680555555555554</v>
      </c>
      <c r="W34" s="86">
        <f>VLOOKUP($A34,Checks!$H$5:$I$250,2,0)</f>
        <v>0.53680555555555554</v>
      </c>
      <c r="X34" s="86">
        <f t="shared" si="9"/>
        <v>4.8611111111111105E-2</v>
      </c>
      <c r="Y34" s="85">
        <f t="shared" si="10"/>
        <v>0</v>
      </c>
      <c r="Z34" s="87"/>
      <c r="AA34" s="86">
        <f t="shared" si="11"/>
        <v>0.60624999999999996</v>
      </c>
      <c r="AB34" s="86">
        <f>VLOOKUP($A34,Checks!$K$5:$L$250,2,0)</f>
        <v>0.60625000000000007</v>
      </c>
      <c r="AC34" s="86">
        <f t="shared" si="12"/>
        <v>6.9444444444444531E-2</v>
      </c>
      <c r="AD34" s="85">
        <f t="shared" si="13"/>
        <v>1.1102230246251565E-16</v>
      </c>
      <c r="AE34" s="87"/>
      <c r="AF34" s="85">
        <f t="shared" si="14"/>
        <v>0.6479166666666667</v>
      </c>
      <c r="AG34" s="88">
        <f t="shared" si="15"/>
        <v>0.64753472222222219</v>
      </c>
      <c r="AH34" s="87">
        <f t="shared" si="16"/>
        <v>0</v>
      </c>
      <c r="AI34" s="87"/>
      <c r="AJ34" s="88">
        <f>VLOOKUP($A34,LIBRES!$A$7:$B$250,2,0)</f>
        <v>0.35833333333333334</v>
      </c>
      <c r="AK34" s="88">
        <f>VLOOKUP($A34,LIBRES!$D$7:$E$250,2,0)</f>
        <v>0.3613425925925926</v>
      </c>
      <c r="AL34" s="88">
        <f t="shared" si="17"/>
        <v>3.0092592592592671E-3</v>
      </c>
      <c r="AM34" s="87"/>
      <c r="AN34" s="88">
        <f>VLOOKUP($A34,LIBRES!$G$7:$H$250,2,0)</f>
        <v>0.3669560185185185</v>
      </c>
      <c r="AO34" s="88">
        <f>VLOOKUP($A34,LIBRES!J$7:$K$250,2,0)</f>
        <v>0.37005787037037036</v>
      </c>
      <c r="AP34" s="151">
        <f t="shared" si="18"/>
        <v>3.1018518518518556E-3</v>
      </c>
      <c r="AQ34" s="87"/>
      <c r="AR34" s="88">
        <f>VLOOKUP($A34,LIBRES!$M$7:$N$250,2,0)</f>
        <v>0.40034722222222219</v>
      </c>
      <c r="AS34" s="88">
        <f>VLOOKUP($A34,LIBRES!$P$7:$Q$250,2,0)</f>
        <v>0.40311342592592592</v>
      </c>
      <c r="AT34" s="88">
        <f t="shared" si="19"/>
        <v>2.766203703703729E-3</v>
      </c>
      <c r="AU34" s="112"/>
      <c r="AV34" s="88">
        <f>VLOOKUP($A34,LIBRES!$S$7:$T$250,2,0)</f>
        <v>0.46342592592592591</v>
      </c>
      <c r="AW34" s="88">
        <f>VLOOKUP($A34,LIBRES!$V$7:$W$250,2,0)</f>
        <v>0.46625</v>
      </c>
      <c r="AX34" s="88">
        <f t="shared" si="20"/>
        <v>2.8240740740740899E-3</v>
      </c>
      <c r="AY34" s="112"/>
      <c r="AZ34" s="88">
        <f>VLOOKUP($A34,LIBRES!$Y$7:$Z$250,2,0)</f>
        <v>0.49299768518518516</v>
      </c>
      <c r="BA34" s="88">
        <f>VLOOKUP($A34,LIBRES!$AB$7:$AC$2000,2,0)</f>
        <v>0.4962847222222222</v>
      </c>
      <c r="BB34" s="88">
        <f t="shared" si="21"/>
        <v>3.2870370370370328E-3</v>
      </c>
      <c r="BC34" s="112"/>
      <c r="BD34" s="88">
        <f>VLOOKUP($A34,LIBRES!$AE$7:$AF$250,2,0)</f>
        <v>0.52048611111111109</v>
      </c>
      <c r="BE34" s="88">
        <f>VLOOKUP($A34,LIBRES!$AH$7:$AI$2000,2,0)</f>
        <v>0.52298611111111104</v>
      </c>
      <c r="BF34" s="88">
        <f t="shared" si="22"/>
        <v>2.4999999999999467E-3</v>
      </c>
      <c r="BG34" s="148"/>
      <c r="BH34" s="88">
        <f>VLOOKUP($A34,LIBRES!$AK$7:$AL$250,2,0)</f>
        <v>0.59340277777777783</v>
      </c>
      <c r="BI34" s="88">
        <f>VLOOKUP($A34,LIBRES!$AN$7:$AO$2000,2,0)</f>
        <v>0.59613425925925922</v>
      </c>
      <c r="BJ34" s="88">
        <f t="shared" si="23"/>
        <v>2.7314814814813904E-3</v>
      </c>
      <c r="BK34" s="112"/>
      <c r="BL34" s="88">
        <f>VLOOKUP($A34,LIBRES!$AQ$7:$AR$250,2,0)</f>
        <v>0.60665509259259254</v>
      </c>
      <c r="BM34" s="88">
        <f>VLOOKUP($A34,LIBRES!$AT$7:$AU$2000,2,0)</f>
        <v>0.61499999999999999</v>
      </c>
      <c r="BN34" s="88">
        <f t="shared" si="24"/>
        <v>8.3449074074074536E-3</v>
      </c>
      <c r="BO34" s="112"/>
      <c r="BP34" s="88">
        <f>VLOOKUP($A34,LIBRES!$AW$7:$AX$250,2,0)</f>
        <v>0.64479166666666665</v>
      </c>
      <c r="BQ34" s="88">
        <f>VLOOKUP($A34,LIBRES!$AZ$7:$BA$2000,2,0)</f>
        <v>0.64753472222222219</v>
      </c>
      <c r="BR34" s="88">
        <f t="shared" si="25"/>
        <v>2.7430555555555403E-3</v>
      </c>
      <c r="BS34" s="148"/>
      <c r="BT34" s="90">
        <f t="shared" si="26"/>
        <v>13</v>
      </c>
      <c r="BU34" s="90" t="str">
        <f t="shared" si="27"/>
        <v>DEREK</v>
      </c>
      <c r="BV34" s="90" t="str">
        <f t="shared" si="28"/>
        <v>HERMAN GORDILLO</v>
      </c>
      <c r="BW34" s="90" t="str">
        <f t="shared" si="29"/>
        <v>UNICA</v>
      </c>
      <c r="BX34" s="90" t="str">
        <f t="shared" si="30"/>
        <v>E1</v>
      </c>
      <c r="BY34" s="91"/>
      <c r="BZ34" s="92">
        <v>0</v>
      </c>
      <c r="CA34" s="92">
        <f t="shared" si="31"/>
        <v>3.1018518518518556E-3</v>
      </c>
      <c r="CB34" s="92">
        <f t="shared" si="32"/>
        <v>2.766203703703729E-3</v>
      </c>
      <c r="CC34" s="92">
        <f t="shared" si="33"/>
        <v>2.8240740740740899E-3</v>
      </c>
      <c r="CD34" s="92">
        <f t="shared" si="34"/>
        <v>3.2870370370370328E-3</v>
      </c>
      <c r="CE34" s="92">
        <f t="shared" si="35"/>
        <v>2.4999999999999467E-3</v>
      </c>
      <c r="CF34" s="92">
        <f t="shared" si="36"/>
        <v>2.7314814814813904E-3</v>
      </c>
      <c r="CG34" s="92">
        <f t="shared" si="37"/>
        <v>8.3449074074074536E-3</v>
      </c>
      <c r="CH34" s="92">
        <f t="shared" si="38"/>
        <v>2.7430555555555403E-3</v>
      </c>
      <c r="CI34" s="92">
        <f t="shared" si="39"/>
        <v>2.8298611111111038E-2</v>
      </c>
      <c r="CJ34" s="93"/>
      <c r="CK34" s="94">
        <f t="shared" si="40"/>
        <v>2444.9999999999936</v>
      </c>
      <c r="CL34" s="192">
        <f t="shared" si="41"/>
        <v>180.00000000000895</v>
      </c>
      <c r="CM34" s="91">
        <v>0</v>
      </c>
      <c r="CN34" s="91">
        <f t="shared" si="42"/>
        <v>2625.0000000000027</v>
      </c>
      <c r="CO34" s="193" t="s">
        <v>424</v>
      </c>
      <c r="CP34" s="193" t="s">
        <v>424</v>
      </c>
      <c r="CQ34" s="193" t="s">
        <v>424</v>
      </c>
      <c r="CR34" s="97" t="s">
        <v>424</v>
      </c>
      <c r="CS34" s="97" t="s">
        <v>424</v>
      </c>
      <c r="CT34" s="97" t="s">
        <v>424</v>
      </c>
      <c r="CU34" s="97" t="s">
        <v>424</v>
      </c>
    </row>
    <row r="35" spans="1:99" s="97" customFormat="1" ht="15" customHeight="1" x14ac:dyDescent="0.25">
      <c r="A35" s="131">
        <v>17</v>
      </c>
      <c r="B35" s="111" t="str">
        <f>VLOOKUP($A35,LISTADO!$C$4:$I$264,2,0)</f>
        <v>GERARDO</v>
      </c>
      <c r="C35" s="111" t="str">
        <f>VLOOKUP($A35,LISTADO!$C$4:$I$264,3,0)</f>
        <v>GALDAMEZ</v>
      </c>
      <c r="D35" s="111" t="str">
        <f>VLOOKUP($A35,LISTADO!$C$4:$I$264,4,0)</f>
        <v>MASTER</v>
      </c>
      <c r="E35" s="111" t="str">
        <f>VLOOKUP($A35,LISTADO!$C$4:$I$264,5,0)</f>
        <v>E2</v>
      </c>
      <c r="F35" s="111">
        <f>VLOOKUP($A35,LISTADO!$C$4:$I$264,6,0)</f>
        <v>0</v>
      </c>
      <c r="G35" s="113">
        <f>VLOOKUP($A35,LISTADO!$C$4:$I$270,7,0)</f>
        <v>0.36458333333333331</v>
      </c>
      <c r="H35" s="85">
        <f t="shared" si="0"/>
        <v>0.36458333333333331</v>
      </c>
      <c r="I35" s="85">
        <f t="shared" si="0"/>
        <v>0.36458333333333331</v>
      </c>
      <c r="J35" s="85">
        <f t="shared" si="1"/>
        <v>0</v>
      </c>
      <c r="K35" s="85"/>
      <c r="L35" s="86">
        <f t="shared" si="2"/>
        <v>0.41666666666666663</v>
      </c>
      <c r="M35" s="86">
        <f>VLOOKUP($A35,Checks!$B$5:$C$250,2,0)</f>
        <v>0.41875000000000001</v>
      </c>
      <c r="N35" s="86">
        <f t="shared" si="3"/>
        <v>5.4166666666666696E-2</v>
      </c>
      <c r="O35" s="85">
        <f t="shared" si="4"/>
        <v>2.0833333333333814E-3</v>
      </c>
      <c r="P35" s="87"/>
      <c r="Q35" s="86">
        <f t="shared" si="5"/>
        <v>0.49513888888888891</v>
      </c>
      <c r="R35" s="86">
        <f>VLOOKUP($A35,Checks!$E$5:$F$250,2,0)</f>
        <v>0.49513888888888885</v>
      </c>
      <c r="S35" s="86">
        <f t="shared" si="6"/>
        <v>7.638888888888884E-2</v>
      </c>
      <c r="T35" s="85">
        <f t="shared" si="7"/>
        <v>5.5511151231257827E-17</v>
      </c>
      <c r="U35" s="87"/>
      <c r="V35" s="86">
        <f t="shared" si="8"/>
        <v>0.54374999999999996</v>
      </c>
      <c r="W35" s="86">
        <f>VLOOKUP($A35,Checks!$H$5:$I$250,2,0)</f>
        <v>0.54375000000000007</v>
      </c>
      <c r="X35" s="86">
        <f t="shared" si="9"/>
        <v>4.8611111111111216E-2</v>
      </c>
      <c r="Y35" s="85">
        <f t="shared" si="10"/>
        <v>1.1102230246251565E-16</v>
      </c>
      <c r="Z35" s="87"/>
      <c r="AA35" s="86">
        <f t="shared" si="11"/>
        <v>0.61319444444444449</v>
      </c>
      <c r="AB35" s="86">
        <f>VLOOKUP($A35,Checks!$K$5:$L$250,2,0)</f>
        <v>0.61319444444444449</v>
      </c>
      <c r="AC35" s="86">
        <f t="shared" si="12"/>
        <v>6.944444444444442E-2</v>
      </c>
      <c r="AD35" s="85">
        <f t="shared" si="13"/>
        <v>0</v>
      </c>
      <c r="AE35" s="87"/>
      <c r="AF35" s="85">
        <f t="shared" si="14"/>
        <v>0.65486111111111112</v>
      </c>
      <c r="AG35" s="88">
        <f t="shared" si="15"/>
        <v>0.65122685185185192</v>
      </c>
      <c r="AH35" s="87">
        <f t="shared" si="16"/>
        <v>0</v>
      </c>
      <c r="AI35" s="87"/>
      <c r="AJ35" s="88">
        <f>VLOOKUP($A35,LIBRES!$A$7:$B$250,2,0)</f>
        <v>0.36527777777777781</v>
      </c>
      <c r="AK35" s="88">
        <f>VLOOKUP($A35,LIBRES!$D$7:$E$250,2,0)</f>
        <v>0.36868055555555551</v>
      </c>
      <c r="AL35" s="88">
        <f t="shared" si="17"/>
        <v>3.4027777777776991E-3</v>
      </c>
      <c r="AM35" s="87"/>
      <c r="AN35" s="88">
        <f>VLOOKUP($A35,LIBRES!$G$7:$H$250,2,0)</f>
        <v>0.37615740740740744</v>
      </c>
      <c r="AO35" s="88">
        <f>VLOOKUP($A35,LIBRES!J$7:$K$250,2,0)</f>
        <v>0.3792476851851852</v>
      </c>
      <c r="AP35" s="151">
        <f t="shared" si="18"/>
        <v>3.0902777777777612E-3</v>
      </c>
      <c r="AQ35" s="87"/>
      <c r="AR35" s="88">
        <f>VLOOKUP($A35,LIBRES!$M$7:$N$250,2,0)</f>
        <v>0.4079861111111111</v>
      </c>
      <c r="AS35" s="88">
        <f>VLOOKUP($A35,LIBRES!$P$7:$Q$250,2,0)</f>
        <v>0.41086805555555556</v>
      </c>
      <c r="AT35" s="88">
        <f t="shared" si="19"/>
        <v>2.8819444444444509E-3</v>
      </c>
      <c r="AU35" s="112"/>
      <c r="AV35" s="88">
        <f>VLOOKUP($A35,LIBRES!$S$7:$T$250,2,0)</f>
        <v>0.4758101851851852</v>
      </c>
      <c r="AW35" s="88">
        <f>VLOOKUP($A35,LIBRES!$V$7:$W$250,2,0)</f>
        <v>0.47851851851851851</v>
      </c>
      <c r="AX35" s="88">
        <f t="shared" si="20"/>
        <v>2.7083333333333126E-3</v>
      </c>
      <c r="AY35" s="112"/>
      <c r="AZ35" s="88">
        <f>VLOOKUP($A35,LIBRES!$Y$7:$Z$250,2,0)</f>
        <v>0.49994212962962964</v>
      </c>
      <c r="BA35" s="88">
        <f>VLOOKUP($A35,LIBRES!$AB$7:$AC$2000,2,0)</f>
        <v>0.50351851851851859</v>
      </c>
      <c r="BB35" s="88">
        <f t="shared" si="21"/>
        <v>3.5763888888889483E-3</v>
      </c>
      <c r="BC35" s="112"/>
      <c r="BD35" s="88">
        <f>VLOOKUP($A35,LIBRES!$AE$7:$AF$250,2,0)</f>
        <v>0.53055555555555556</v>
      </c>
      <c r="BE35" s="88">
        <f>VLOOKUP($A35,LIBRES!$AH$7:$AI$2000,2,0)</f>
        <v>0.53353009259259265</v>
      </c>
      <c r="BF35" s="88">
        <f t="shared" si="22"/>
        <v>2.9745370370370949E-3</v>
      </c>
      <c r="BG35" s="148"/>
      <c r="BH35" s="88">
        <f>VLOOKUP($A35,LIBRES!$AK$7:$AL$250,2,0)</f>
        <v>0.59525462962962961</v>
      </c>
      <c r="BI35" s="88">
        <f>VLOOKUP($A35,LIBRES!$AN$7:$AO$2000,2,0)</f>
        <v>0.59790509259259261</v>
      </c>
      <c r="BJ35" s="88">
        <f t="shared" si="23"/>
        <v>2.6504629629630072E-3</v>
      </c>
      <c r="BK35" s="112"/>
      <c r="BL35" s="88">
        <f>VLOOKUP($A35,LIBRES!$AQ$7:$AR$250,2,0)</f>
        <v>0.61348379629629635</v>
      </c>
      <c r="BM35" s="88">
        <f>VLOOKUP($A35,LIBRES!$AT$7:$AU$2000,2,0)</f>
        <v>0.62179398148148146</v>
      </c>
      <c r="BN35" s="88">
        <f t="shared" si="24"/>
        <v>8.310185185185115E-3</v>
      </c>
      <c r="BO35" s="112"/>
      <c r="BP35" s="88">
        <f>VLOOKUP($A35,LIBRES!$AW$7:$AX$250,2,0)</f>
        <v>0.64849537037037031</v>
      </c>
      <c r="BQ35" s="88">
        <f>VLOOKUP($A35,LIBRES!$AZ$7:$BA$2000,2,0)</f>
        <v>0.65122685185185192</v>
      </c>
      <c r="BR35" s="88">
        <f t="shared" si="25"/>
        <v>2.7314814814816124E-3</v>
      </c>
      <c r="BS35" s="148"/>
      <c r="BT35" s="90">
        <f t="shared" si="26"/>
        <v>17</v>
      </c>
      <c r="BU35" s="90" t="str">
        <f t="shared" si="27"/>
        <v>GERARDO</v>
      </c>
      <c r="BV35" s="90" t="str">
        <f t="shared" si="28"/>
        <v>GALDAMEZ</v>
      </c>
      <c r="BW35" s="90" t="str">
        <f t="shared" si="29"/>
        <v>MASTER</v>
      </c>
      <c r="BX35" s="90" t="str">
        <f t="shared" si="30"/>
        <v>E2</v>
      </c>
      <c r="BY35" s="91"/>
      <c r="BZ35" s="92">
        <v>0</v>
      </c>
      <c r="CA35" s="92">
        <f t="shared" si="31"/>
        <v>3.0902777777777612E-3</v>
      </c>
      <c r="CB35" s="92">
        <f t="shared" si="32"/>
        <v>2.8819444444444509E-3</v>
      </c>
      <c r="CC35" s="92">
        <f t="shared" si="33"/>
        <v>2.7083333333333126E-3</v>
      </c>
      <c r="CD35" s="92">
        <f t="shared" si="34"/>
        <v>3.5763888888889483E-3</v>
      </c>
      <c r="CE35" s="92">
        <f t="shared" si="35"/>
        <v>2.9745370370370949E-3</v>
      </c>
      <c r="CF35" s="92">
        <f t="shared" si="36"/>
        <v>2.6504629629630072E-3</v>
      </c>
      <c r="CG35" s="92">
        <f t="shared" si="37"/>
        <v>8.310185185185115E-3</v>
      </c>
      <c r="CH35" s="92">
        <f t="shared" si="38"/>
        <v>2.7314814814816124E-3</v>
      </c>
      <c r="CI35" s="92">
        <f t="shared" si="39"/>
        <v>2.8923611111111303E-2</v>
      </c>
      <c r="CJ35" s="93"/>
      <c r="CK35" s="94">
        <f t="shared" si="40"/>
        <v>2499.0000000000164</v>
      </c>
      <c r="CL35" s="192">
        <f t="shared" si="41"/>
        <v>180.00000000001853</v>
      </c>
      <c r="CM35" s="91">
        <v>0</v>
      </c>
      <c r="CN35" s="91">
        <f t="shared" si="42"/>
        <v>2679.000000000035</v>
      </c>
      <c r="CO35" s="193" t="s">
        <v>424</v>
      </c>
      <c r="CP35" s="193" t="s">
        <v>424</v>
      </c>
      <c r="CQ35" s="193" t="s">
        <v>424</v>
      </c>
      <c r="CR35" s="97" t="s">
        <v>424</v>
      </c>
      <c r="CS35" s="97" t="s">
        <v>424</v>
      </c>
      <c r="CT35" s="97" t="s">
        <v>424</v>
      </c>
      <c r="CU35" s="97" t="s">
        <v>424</v>
      </c>
    </row>
    <row r="36" spans="1:99" s="97" customFormat="1" ht="15" customHeight="1" x14ac:dyDescent="0.25">
      <c r="A36" s="131">
        <v>19</v>
      </c>
      <c r="B36" s="111" t="str">
        <f>VLOOKUP($A36,LISTADO!$C$4:$I$264,2,0)</f>
        <v>ERWIN GEOVANNY</v>
      </c>
      <c r="C36" s="111" t="str">
        <f>VLOOKUP($A36,LISTADO!$C$4:$I$264,3,0)</f>
        <v>ALBANES MENDEZ</v>
      </c>
      <c r="D36" s="111" t="str">
        <f>VLOOKUP($A36,LISTADO!$C$4:$I$264,4,0)</f>
        <v>UNICA</v>
      </c>
      <c r="E36" s="111" t="str">
        <f>VLOOKUP($A36,LISTADO!$C$4:$I$264,5,0)</f>
        <v>E2</v>
      </c>
      <c r="F36" s="111">
        <f>VLOOKUP($A36,LISTADO!$C$4:$I$264,6,0)</f>
        <v>0</v>
      </c>
      <c r="G36" s="113">
        <f>VLOOKUP($A36,LISTADO!$C$4:$I$270,7,0)</f>
        <v>0.36319444444444443</v>
      </c>
      <c r="H36" s="85">
        <f t="shared" si="0"/>
        <v>0.36319444444444443</v>
      </c>
      <c r="I36" s="85">
        <f t="shared" si="0"/>
        <v>0.36319444444444443</v>
      </c>
      <c r="J36" s="85">
        <f t="shared" si="1"/>
        <v>0</v>
      </c>
      <c r="K36" s="85"/>
      <c r="L36" s="86">
        <f t="shared" si="2"/>
        <v>0.41527777777777775</v>
      </c>
      <c r="M36" s="86">
        <f>VLOOKUP($A36,Checks!$B$5:$C$250,2,0)</f>
        <v>0.4152777777777778</v>
      </c>
      <c r="N36" s="86">
        <f t="shared" si="3"/>
        <v>5.208333333333337E-2</v>
      </c>
      <c r="O36" s="85">
        <f t="shared" si="4"/>
        <v>5.5511151231257827E-17</v>
      </c>
      <c r="P36" s="87"/>
      <c r="Q36" s="86">
        <f t="shared" si="5"/>
        <v>0.4916666666666667</v>
      </c>
      <c r="R36" s="86">
        <f>VLOOKUP($A36,Checks!$E$5:$F$250,2,0)</f>
        <v>0.4916666666666667</v>
      </c>
      <c r="S36" s="86">
        <f t="shared" si="6"/>
        <v>7.6388888888888895E-2</v>
      </c>
      <c r="T36" s="85">
        <f t="shared" si="7"/>
        <v>0</v>
      </c>
      <c r="U36" s="87"/>
      <c r="V36" s="86">
        <f t="shared" si="8"/>
        <v>0.54027777777777786</v>
      </c>
      <c r="W36" s="86">
        <f>VLOOKUP($A36,Checks!$H$5:$I$250,2,0)</f>
        <v>0.54027777777777775</v>
      </c>
      <c r="X36" s="86">
        <f t="shared" si="9"/>
        <v>4.8611111111111049E-2</v>
      </c>
      <c r="Y36" s="85">
        <f t="shared" si="10"/>
        <v>1.1102230246251565E-16</v>
      </c>
      <c r="Z36" s="87"/>
      <c r="AA36" s="86">
        <f t="shared" si="11"/>
        <v>0.60972222222222217</v>
      </c>
      <c r="AB36" s="86">
        <f>VLOOKUP($A36,Checks!$K$5:$L$250,2,0)</f>
        <v>0.60972222222222217</v>
      </c>
      <c r="AC36" s="86">
        <f t="shared" si="12"/>
        <v>6.944444444444442E-2</v>
      </c>
      <c r="AD36" s="85">
        <f t="shared" si="13"/>
        <v>0</v>
      </c>
      <c r="AE36" s="87"/>
      <c r="AF36" s="85">
        <f t="shared" si="14"/>
        <v>0.6513888888888888</v>
      </c>
      <c r="AG36" s="88">
        <f t="shared" si="15"/>
        <v>0.65480324074074081</v>
      </c>
      <c r="AH36" s="87">
        <f t="shared" si="16"/>
        <v>295.00000000001415</v>
      </c>
      <c r="AI36" s="87"/>
      <c r="AJ36" s="88">
        <f>VLOOKUP($A36,LIBRES!$A$7:$B$250,2,0)</f>
        <v>0.36423611111111115</v>
      </c>
      <c r="AK36" s="88">
        <f>VLOOKUP($A36,LIBRES!$D$7:$E$250,2,0)</f>
        <v>0.36728009259259259</v>
      </c>
      <c r="AL36" s="88">
        <f t="shared" si="17"/>
        <v>3.0439814814814392E-3</v>
      </c>
      <c r="AM36" s="87"/>
      <c r="AN36" s="88">
        <f>VLOOKUP($A36,LIBRES!$G$7:$H$250,2,0)</f>
        <v>0.37355324074074076</v>
      </c>
      <c r="AO36" s="88">
        <f>VLOOKUP($A36,LIBRES!J$7:$K$250,2,0)</f>
        <v>0.3767476851851852</v>
      </c>
      <c r="AP36" s="151">
        <f t="shared" si="18"/>
        <v>3.1944444444444442E-3</v>
      </c>
      <c r="AQ36" s="87"/>
      <c r="AR36" s="88">
        <f>VLOOKUP($A36,LIBRES!$M$7:$N$250,2,0)</f>
        <v>0.40208333333333335</v>
      </c>
      <c r="AS36" s="88">
        <f>VLOOKUP($A36,LIBRES!$P$7:$Q$250,2,0)</f>
        <v>0.40480324074074076</v>
      </c>
      <c r="AT36" s="88">
        <f t="shared" si="19"/>
        <v>2.719907407407407E-3</v>
      </c>
      <c r="AU36" s="112"/>
      <c r="AV36" s="88">
        <f>VLOOKUP($A36,LIBRES!$S$7:$T$250,2,0)</f>
        <v>0.47870370370370369</v>
      </c>
      <c r="AW36" s="88">
        <f>VLOOKUP($A36,LIBRES!$V$7:$W$250,2,0)</f>
        <v>0.48128472222222224</v>
      </c>
      <c r="AX36" s="88">
        <f t="shared" si="20"/>
        <v>2.5810185185185519E-3</v>
      </c>
      <c r="AY36" s="112"/>
      <c r="AZ36" s="88">
        <f>VLOOKUP($A36,LIBRES!$Y$7:$Z$250,2,0)</f>
        <v>0.49629629629629629</v>
      </c>
      <c r="BA36" s="88">
        <f>VLOOKUP($A36,LIBRES!$AB$7:$AC$2000,2,0)</f>
        <v>0.49936342592592592</v>
      </c>
      <c r="BB36" s="88">
        <f t="shared" si="21"/>
        <v>3.067129629629628E-3</v>
      </c>
      <c r="BC36" s="112"/>
      <c r="BD36" s="88">
        <f>VLOOKUP($A36,LIBRES!$AE$7:$AF$250,2,0)</f>
        <v>0.52534722222222219</v>
      </c>
      <c r="BE36" s="88">
        <f>VLOOKUP($A36,LIBRES!$AH$7:$AI$2000,2,0)</f>
        <v>0.52752314814814816</v>
      </c>
      <c r="BF36" s="88">
        <f t="shared" si="22"/>
        <v>2.17592592592597E-3</v>
      </c>
      <c r="BG36" s="148"/>
      <c r="BH36" s="88">
        <f>VLOOKUP($A36,LIBRES!$AK$7:$AL$250,2,0)</f>
        <v>0.59282407407407411</v>
      </c>
      <c r="BI36" s="88">
        <f>VLOOKUP($A36,LIBRES!$AN$7:$AO$2000,2,0)</f>
        <v>0.59557870370370369</v>
      </c>
      <c r="BJ36" s="88">
        <f t="shared" si="23"/>
        <v>2.7546296296295791E-3</v>
      </c>
      <c r="BK36" s="112"/>
      <c r="BL36" s="88">
        <f>VLOOKUP($A36,LIBRES!$AQ$7:$AR$250,2,0)</f>
        <v>0.61070601851851858</v>
      </c>
      <c r="BM36" s="88">
        <f>VLOOKUP($A36,LIBRES!$AT$7:$AU$2000,2,0)</f>
        <v>0.61875000000000002</v>
      </c>
      <c r="BN36" s="88">
        <f t="shared" si="24"/>
        <v>8.0439814814814437E-3</v>
      </c>
      <c r="BO36" s="112"/>
      <c r="BP36" s="88">
        <f>VLOOKUP($A36,LIBRES!$AW$7:$AX$250,2,0)</f>
        <v>0.65162037037037035</v>
      </c>
      <c r="BQ36" s="88">
        <f>VLOOKUP($A36,LIBRES!$AZ$7:$BA$2000,2,0)</f>
        <v>0.65480324074074081</v>
      </c>
      <c r="BR36" s="88">
        <f t="shared" si="25"/>
        <v>3.1828703703704608E-3</v>
      </c>
      <c r="BS36" s="148"/>
      <c r="BT36" s="90">
        <f t="shared" si="26"/>
        <v>19</v>
      </c>
      <c r="BU36" s="90" t="str">
        <f t="shared" si="27"/>
        <v>ERWIN GEOVANNY</v>
      </c>
      <c r="BV36" s="90" t="str">
        <f t="shared" si="28"/>
        <v>ALBANES MENDEZ</v>
      </c>
      <c r="BW36" s="90" t="str">
        <f t="shared" si="29"/>
        <v>UNICA</v>
      </c>
      <c r="BX36" s="90" t="str">
        <f t="shared" si="30"/>
        <v>E2</v>
      </c>
      <c r="BY36" s="91"/>
      <c r="BZ36" s="92">
        <v>0</v>
      </c>
      <c r="CA36" s="92">
        <f t="shared" si="31"/>
        <v>3.1944444444444442E-3</v>
      </c>
      <c r="CB36" s="92">
        <f t="shared" si="32"/>
        <v>2.719907407407407E-3</v>
      </c>
      <c r="CC36" s="92">
        <f t="shared" si="33"/>
        <v>2.5810185185185519E-3</v>
      </c>
      <c r="CD36" s="92">
        <f t="shared" si="34"/>
        <v>3.067129629629628E-3</v>
      </c>
      <c r="CE36" s="92">
        <f t="shared" si="35"/>
        <v>2.17592592592597E-3</v>
      </c>
      <c r="CF36" s="92">
        <f t="shared" si="36"/>
        <v>2.7546296296295791E-3</v>
      </c>
      <c r="CG36" s="92">
        <f t="shared" si="37"/>
        <v>8.0439814814814437E-3</v>
      </c>
      <c r="CH36" s="92">
        <f t="shared" si="38"/>
        <v>3.1828703703704608E-3</v>
      </c>
      <c r="CI36" s="92">
        <f t="shared" si="39"/>
        <v>2.7719907407407485E-2</v>
      </c>
      <c r="CJ36" s="93"/>
      <c r="CK36" s="94">
        <f t="shared" si="40"/>
        <v>2395.0000000000068</v>
      </c>
      <c r="CL36" s="192">
        <f t="shared" si="41"/>
        <v>295.00000000002854</v>
      </c>
      <c r="CM36" s="91">
        <v>0</v>
      </c>
      <c r="CN36" s="91">
        <f t="shared" si="42"/>
        <v>2690.0000000000355</v>
      </c>
      <c r="CO36" s="193" t="s">
        <v>424</v>
      </c>
      <c r="CP36" s="193" t="s">
        <v>424</v>
      </c>
      <c r="CQ36" s="193" t="s">
        <v>424</v>
      </c>
      <c r="CR36" s="97" t="s">
        <v>424</v>
      </c>
      <c r="CS36" s="97" t="s">
        <v>424</v>
      </c>
      <c r="CT36" s="97" t="s">
        <v>424</v>
      </c>
      <c r="CU36" s="97" t="s">
        <v>424</v>
      </c>
    </row>
    <row r="37" spans="1:99" s="97" customFormat="1" ht="15" customHeight="1" x14ac:dyDescent="0.25">
      <c r="A37" s="131">
        <v>22</v>
      </c>
      <c r="B37" s="111" t="str">
        <f>VLOOKUP($A37,LISTADO!$C$4:$I$264,2,0)</f>
        <v>VICTOR RENE</v>
      </c>
      <c r="C37" s="111" t="str">
        <f>VLOOKUP($A37,LISTADO!$C$4:$I$264,3,0)</f>
        <v>CASTAÑEDA RAMIREZ</v>
      </c>
      <c r="D37" s="111" t="str">
        <f>VLOOKUP($A37,LISTADO!$C$4:$I$264,4,0)</f>
        <v>UNICA</v>
      </c>
      <c r="E37" s="111" t="str">
        <f>VLOOKUP($A37,LISTADO!$C$4:$I$264,5,0)</f>
        <v>E1</v>
      </c>
      <c r="F37" s="111">
        <f>VLOOKUP($A37,LISTADO!$C$4:$I$264,6,0)</f>
        <v>0</v>
      </c>
      <c r="G37" s="113">
        <f>VLOOKUP($A37,LISTADO!$C$4:$I$270,7,0)</f>
        <v>0.35625000000000001</v>
      </c>
      <c r="H37" s="85">
        <f t="shared" si="0"/>
        <v>0.35625000000000001</v>
      </c>
      <c r="I37" s="85">
        <f t="shared" si="0"/>
        <v>0.35625000000000001</v>
      </c>
      <c r="J37" s="85">
        <f t="shared" si="1"/>
        <v>0</v>
      </c>
      <c r="K37" s="85"/>
      <c r="L37" s="86">
        <f t="shared" si="2"/>
        <v>0.40833333333333333</v>
      </c>
      <c r="M37" s="86">
        <f>VLOOKUP($A37,Checks!$B$5:$C$250,2,0)</f>
        <v>0.41111111111111115</v>
      </c>
      <c r="N37" s="86">
        <f t="shared" si="3"/>
        <v>5.4861111111111138E-2</v>
      </c>
      <c r="O37" s="85">
        <f t="shared" si="4"/>
        <v>2.7777777777778234E-3</v>
      </c>
      <c r="P37" s="87"/>
      <c r="Q37" s="86">
        <f t="shared" si="5"/>
        <v>0.48750000000000004</v>
      </c>
      <c r="R37" s="86">
        <f>VLOOKUP($A37,Checks!$E$5:$F$250,2,0)</f>
        <v>0.48749999999999999</v>
      </c>
      <c r="S37" s="86">
        <f t="shared" si="6"/>
        <v>7.638888888888884E-2</v>
      </c>
      <c r="T37" s="85">
        <f t="shared" si="7"/>
        <v>5.5511151231257827E-17</v>
      </c>
      <c r="U37" s="87"/>
      <c r="V37" s="86">
        <f t="shared" si="8"/>
        <v>0.53611111111111109</v>
      </c>
      <c r="W37" s="86">
        <f>VLOOKUP($A37,Checks!$H$5:$I$250,2,0)</f>
        <v>0.53611111111111109</v>
      </c>
      <c r="X37" s="86">
        <f t="shared" si="9"/>
        <v>4.8611111111111105E-2</v>
      </c>
      <c r="Y37" s="85">
        <f t="shared" si="10"/>
        <v>0</v>
      </c>
      <c r="Z37" s="87"/>
      <c r="AA37" s="86">
        <f t="shared" si="11"/>
        <v>0.60555555555555551</v>
      </c>
      <c r="AB37" s="86">
        <f>VLOOKUP($A37,Checks!$K$5:$L$250,2,0)</f>
        <v>0.60555555555555551</v>
      </c>
      <c r="AC37" s="86">
        <f t="shared" si="12"/>
        <v>6.944444444444442E-2</v>
      </c>
      <c r="AD37" s="85">
        <f t="shared" si="13"/>
        <v>0</v>
      </c>
      <c r="AE37" s="87"/>
      <c r="AF37" s="85">
        <f t="shared" si="14"/>
        <v>0.64722222222222214</v>
      </c>
      <c r="AG37" s="88">
        <f t="shared" si="15"/>
        <v>0.64878472222222217</v>
      </c>
      <c r="AH37" s="87">
        <f t="shared" si="16"/>
        <v>135.00000000000193</v>
      </c>
      <c r="AI37" s="87"/>
      <c r="AJ37" s="88">
        <f>VLOOKUP($A37,LIBRES!$A$7:$B$250,2,0)</f>
        <v>0.3576388888888889</v>
      </c>
      <c r="AK37" s="88">
        <f>VLOOKUP($A37,LIBRES!$D$7:$E$250,2,0)</f>
        <v>0.36071759259259256</v>
      </c>
      <c r="AL37" s="88">
        <f t="shared" si="17"/>
        <v>3.0787037037036669E-3</v>
      </c>
      <c r="AM37" s="87"/>
      <c r="AN37" s="88">
        <f>VLOOKUP($A37,LIBRES!$G$7:$H$250,2,0)</f>
        <v>0.36886574074074074</v>
      </c>
      <c r="AO37" s="88">
        <f>VLOOKUP($A37,LIBRES!J$7:$K$250,2,0)</f>
        <v>0.37199074074074073</v>
      </c>
      <c r="AP37" s="151">
        <f t="shared" si="18"/>
        <v>3.1249999999999889E-3</v>
      </c>
      <c r="AQ37" s="87"/>
      <c r="AR37" s="88">
        <f>VLOOKUP($A37,LIBRES!$M$7:$N$250,2,0)</f>
        <v>0.39999999999999997</v>
      </c>
      <c r="AS37" s="88">
        <f>VLOOKUP($A37,LIBRES!$P$7:$Q$250,2,0)</f>
        <v>0.40262731481481479</v>
      </c>
      <c r="AT37" s="88">
        <f t="shared" si="19"/>
        <v>2.6273148148148184E-3</v>
      </c>
      <c r="AU37" s="112"/>
      <c r="AV37" s="88">
        <f>VLOOKUP($A37,LIBRES!$S$7:$T$250,2,0)</f>
        <v>0.46458333333333335</v>
      </c>
      <c r="AW37" s="88">
        <f>VLOOKUP($A37,LIBRES!$V$7:$W$250,2,0)</f>
        <v>0.46712962962962962</v>
      </c>
      <c r="AX37" s="88">
        <f t="shared" si="20"/>
        <v>2.5462962962962687E-3</v>
      </c>
      <c r="AY37" s="112"/>
      <c r="AZ37" s="88">
        <f>VLOOKUP($A37,LIBRES!$Y$7:$Z$250,2,0)</f>
        <v>0.49253472222222222</v>
      </c>
      <c r="BA37" s="88">
        <f>VLOOKUP($A37,LIBRES!$AB$7:$AC$2000,2,0)</f>
        <v>0.49563657407407408</v>
      </c>
      <c r="BB37" s="88">
        <f t="shared" si="21"/>
        <v>3.1018518518518556E-3</v>
      </c>
      <c r="BC37" s="112"/>
      <c r="BD37" s="88">
        <f>VLOOKUP($A37,LIBRES!$AE$7:$AF$250,2,0)</f>
        <v>0.52013888888888882</v>
      </c>
      <c r="BE37" s="88">
        <f>VLOOKUP($A37,LIBRES!$AH$7:$AI$2000,2,0)</f>
        <v>0.52280092592592597</v>
      </c>
      <c r="BF37" s="88">
        <f t="shared" si="22"/>
        <v>2.6620370370371571E-3</v>
      </c>
      <c r="BG37" s="148"/>
      <c r="BH37" s="88">
        <f>VLOOKUP($A37,LIBRES!$AK$7:$AL$250,2,0)</f>
        <v>0.59311342592592597</v>
      </c>
      <c r="BI37" s="88">
        <f>VLOOKUP($A37,LIBRES!$AN$7:$AO$2000,2,0)</f>
        <v>0.59572916666666664</v>
      </c>
      <c r="BJ37" s="88">
        <f t="shared" si="23"/>
        <v>2.6157407407406685E-3</v>
      </c>
      <c r="BK37" s="112"/>
      <c r="BL37" s="88">
        <f>VLOOKUP($A37,LIBRES!$AQ$7:$AR$250,2,0)</f>
        <v>0.60636574074074068</v>
      </c>
      <c r="BM37" s="88">
        <f>VLOOKUP($A37,LIBRES!$AT$7:$AU$2000,2,0)</f>
        <v>0.61431712962962959</v>
      </c>
      <c r="BN37" s="88">
        <f t="shared" si="24"/>
        <v>7.9513888888889106E-3</v>
      </c>
      <c r="BO37" s="112"/>
      <c r="BP37" s="88">
        <f>VLOOKUP($A37,LIBRES!$AW$7:$AX$250,2,0)</f>
        <v>0.64629629629629626</v>
      </c>
      <c r="BQ37" s="88">
        <f>VLOOKUP($A37,LIBRES!$AZ$7:$BA$2000,2,0)</f>
        <v>0.64878472222222217</v>
      </c>
      <c r="BR37" s="88">
        <f t="shared" si="25"/>
        <v>2.4884259259259078E-3</v>
      </c>
      <c r="BS37" s="148"/>
      <c r="BT37" s="90">
        <f t="shared" si="26"/>
        <v>22</v>
      </c>
      <c r="BU37" s="90" t="str">
        <f t="shared" si="27"/>
        <v>VICTOR RENE</v>
      </c>
      <c r="BV37" s="90" t="str">
        <f t="shared" si="28"/>
        <v>CASTAÑEDA RAMIREZ</v>
      </c>
      <c r="BW37" s="90" t="str">
        <f t="shared" si="29"/>
        <v>UNICA</v>
      </c>
      <c r="BX37" s="90" t="str">
        <f t="shared" si="30"/>
        <v>E1</v>
      </c>
      <c r="BY37" s="91"/>
      <c r="BZ37" s="92">
        <v>0</v>
      </c>
      <c r="CA37" s="92">
        <f t="shared" si="31"/>
        <v>3.1249999999999889E-3</v>
      </c>
      <c r="CB37" s="92">
        <f t="shared" si="32"/>
        <v>2.6273148148148184E-3</v>
      </c>
      <c r="CC37" s="92">
        <f t="shared" si="33"/>
        <v>2.5462962962962687E-3</v>
      </c>
      <c r="CD37" s="92">
        <f t="shared" si="34"/>
        <v>3.1018518518518556E-3</v>
      </c>
      <c r="CE37" s="92">
        <f t="shared" si="35"/>
        <v>2.6620370370371571E-3</v>
      </c>
      <c r="CF37" s="92">
        <f t="shared" si="36"/>
        <v>2.6157407407406685E-3</v>
      </c>
      <c r="CG37" s="92">
        <f t="shared" si="37"/>
        <v>7.9513888888889106E-3</v>
      </c>
      <c r="CH37" s="92">
        <f t="shared" si="38"/>
        <v>2.4884259259259078E-3</v>
      </c>
      <c r="CI37" s="92">
        <f t="shared" si="39"/>
        <v>2.7118055555555576E-2</v>
      </c>
      <c r="CJ37" s="93"/>
      <c r="CK37" s="94">
        <f t="shared" si="40"/>
        <v>2343.0000000000018</v>
      </c>
      <c r="CL37" s="192">
        <f t="shared" si="41"/>
        <v>375.00000000001069</v>
      </c>
      <c r="CM37" s="91">
        <v>0</v>
      </c>
      <c r="CN37" s="91">
        <f t="shared" si="42"/>
        <v>2718.0000000000127</v>
      </c>
      <c r="CO37" s="193" t="s">
        <v>424</v>
      </c>
      <c r="CP37" s="193" t="s">
        <v>424</v>
      </c>
      <c r="CQ37" s="193" t="s">
        <v>424</v>
      </c>
      <c r="CR37" s="97" t="s">
        <v>424</v>
      </c>
      <c r="CS37" s="97" t="s">
        <v>424</v>
      </c>
      <c r="CT37" s="97" t="s">
        <v>424</v>
      </c>
      <c r="CU37" s="97" t="s">
        <v>424</v>
      </c>
    </row>
    <row r="38" spans="1:99" s="97" customFormat="1" ht="15" customHeight="1" x14ac:dyDescent="0.25">
      <c r="A38" s="131">
        <v>20</v>
      </c>
      <c r="B38" s="111" t="str">
        <f>VLOOKUP($A38,LISTADO!$C$4:$I$264,2,0)</f>
        <v>SEBASTIAN</v>
      </c>
      <c r="C38" s="111" t="str">
        <f>VLOOKUP($A38,LISTADO!$C$4:$I$264,3,0)</f>
        <v>VALLS RUIZ</v>
      </c>
      <c r="D38" s="111" t="str">
        <f>VLOOKUP($A38,LISTADO!$C$4:$I$264,4,0)</f>
        <v>UNICA</v>
      </c>
      <c r="E38" s="111" t="str">
        <f>VLOOKUP($A38,LISTADO!$C$4:$I$264,5,0)</f>
        <v>E2</v>
      </c>
      <c r="F38" s="111">
        <f>VLOOKUP($A38,LISTADO!$C$4:$I$264,6,0)</f>
        <v>0</v>
      </c>
      <c r="G38" s="113">
        <f>VLOOKUP($A38,LISTADO!$C$4:$I$270,7,0)</f>
        <v>0.36388888888888887</v>
      </c>
      <c r="H38" s="85">
        <f t="shared" si="0"/>
        <v>0.36388888888888887</v>
      </c>
      <c r="I38" s="85">
        <f t="shared" si="0"/>
        <v>0.36388888888888887</v>
      </c>
      <c r="J38" s="85">
        <f t="shared" si="1"/>
        <v>0</v>
      </c>
      <c r="K38" s="85"/>
      <c r="L38" s="86">
        <f t="shared" si="2"/>
        <v>0.41597222222222219</v>
      </c>
      <c r="M38" s="86">
        <f>VLOOKUP($A38,Checks!$B$5:$C$250,2,0)</f>
        <v>0.41736111111111113</v>
      </c>
      <c r="N38" s="86">
        <f t="shared" si="3"/>
        <v>5.3472222222222254E-2</v>
      </c>
      <c r="O38" s="85">
        <f t="shared" si="4"/>
        <v>1.3888888888889395E-3</v>
      </c>
      <c r="P38" s="87"/>
      <c r="Q38" s="86">
        <f t="shared" si="5"/>
        <v>0.49375000000000002</v>
      </c>
      <c r="R38" s="86">
        <f>VLOOKUP($A38,Checks!$E$5:$F$250,2,0)</f>
        <v>0.49236111111111108</v>
      </c>
      <c r="S38" s="86">
        <f t="shared" si="6"/>
        <v>7.4999999999999956E-2</v>
      </c>
      <c r="T38" s="85">
        <f t="shared" si="7"/>
        <v>1.3888888888889395E-3</v>
      </c>
      <c r="U38" s="87"/>
      <c r="V38" s="86">
        <f t="shared" si="8"/>
        <v>0.54097222222222219</v>
      </c>
      <c r="W38" s="86">
        <f>VLOOKUP($A38,Checks!$H$5:$I$250,2,0)</f>
        <v>0.54097222222222219</v>
      </c>
      <c r="X38" s="86">
        <f t="shared" si="9"/>
        <v>4.8611111111111105E-2</v>
      </c>
      <c r="Y38" s="85">
        <f t="shared" si="10"/>
        <v>0</v>
      </c>
      <c r="Z38" s="87"/>
      <c r="AA38" s="86">
        <f t="shared" si="11"/>
        <v>0.61041666666666661</v>
      </c>
      <c r="AB38" s="86">
        <f>VLOOKUP($A38,Checks!$K$5:$L$250,2,0)</f>
        <v>0.61041666666666672</v>
      </c>
      <c r="AC38" s="86">
        <f t="shared" si="12"/>
        <v>6.9444444444444531E-2</v>
      </c>
      <c r="AD38" s="85">
        <f t="shared" si="13"/>
        <v>1.1102230246251565E-16</v>
      </c>
      <c r="AE38" s="87"/>
      <c r="AF38" s="85">
        <f t="shared" si="14"/>
        <v>0.65208333333333335</v>
      </c>
      <c r="AG38" s="88">
        <f t="shared" si="15"/>
        <v>0.65158564814814812</v>
      </c>
      <c r="AH38" s="87">
        <f t="shared" si="16"/>
        <v>0</v>
      </c>
      <c r="AI38" s="87"/>
      <c r="AJ38" s="88">
        <f>VLOOKUP($A38,LIBRES!$A$7:$B$250,2,0)</f>
        <v>0.36504629629629631</v>
      </c>
      <c r="AK38" s="88">
        <f>VLOOKUP($A38,LIBRES!$D$7:$E$250,2,0)</f>
        <v>0.36877314814814816</v>
      </c>
      <c r="AL38" s="88">
        <f t="shared" si="17"/>
        <v>3.7268518518518423E-3</v>
      </c>
      <c r="AM38" s="87"/>
      <c r="AN38" s="88">
        <f>VLOOKUP($A38,LIBRES!$G$7:$H$250,2,0)</f>
        <v>0.3747685185185185</v>
      </c>
      <c r="AO38" s="88">
        <f>VLOOKUP($A38,LIBRES!J$7:$K$250,2,0)</f>
        <v>0.37829861111111113</v>
      </c>
      <c r="AP38" s="151">
        <f t="shared" si="18"/>
        <v>3.5300925925926263E-3</v>
      </c>
      <c r="AQ38" s="87"/>
      <c r="AR38" s="88">
        <f>VLOOKUP($A38,LIBRES!$M$7:$N$250,2,0)</f>
        <v>0.40520833333333334</v>
      </c>
      <c r="AS38" s="88">
        <f>VLOOKUP($A38,LIBRES!$P$7:$Q$250,2,0)</f>
        <v>0.40854166666666664</v>
      </c>
      <c r="AT38" s="88">
        <f t="shared" si="19"/>
        <v>3.3333333333332993E-3</v>
      </c>
      <c r="AU38" s="112"/>
      <c r="AV38" s="88">
        <f>VLOOKUP($A38,LIBRES!$S$7:$T$250,2,0)</f>
        <v>0.47089120370370369</v>
      </c>
      <c r="AW38" s="88">
        <f>VLOOKUP($A38,LIBRES!$V$7:$W$250,2,0)</f>
        <v>0.47361111111111115</v>
      </c>
      <c r="AX38" s="88">
        <f t="shared" si="20"/>
        <v>2.7199074074074625E-3</v>
      </c>
      <c r="AY38" s="112"/>
      <c r="AZ38" s="88">
        <f>VLOOKUP($A38,LIBRES!$Y$7:$Z$250,2,0)</f>
        <v>0.49739583333333331</v>
      </c>
      <c r="BA38" s="88">
        <f>VLOOKUP($A38,LIBRES!$AB$7:$AC$2000,2,0)</f>
        <v>0.50060185185185191</v>
      </c>
      <c r="BB38" s="88">
        <f t="shared" si="21"/>
        <v>3.2060185185185941E-3</v>
      </c>
      <c r="BC38" s="112"/>
      <c r="BD38" s="88">
        <f>VLOOKUP($A38,LIBRES!$AE$7:$AF$250,2,0)</f>
        <v>0.52829861111111109</v>
      </c>
      <c r="BE38" s="88">
        <f>VLOOKUP($A38,LIBRES!$AH$7:$AI$2000,2,0)</f>
        <v>0.53087962962962965</v>
      </c>
      <c r="BF38" s="88">
        <f t="shared" si="22"/>
        <v>2.5810185185185519E-3</v>
      </c>
      <c r="BG38" s="148"/>
      <c r="BH38" s="88">
        <f>VLOOKUP($A38,LIBRES!$AK$7:$AL$250,2,0)</f>
        <v>0.5913194444444444</v>
      </c>
      <c r="BI38" s="88">
        <f>VLOOKUP($A38,LIBRES!$AN$7:$AO$2000,2,0)</f>
        <v>0.59400462962962963</v>
      </c>
      <c r="BJ38" s="88">
        <f t="shared" si="23"/>
        <v>2.6851851851852349E-3</v>
      </c>
      <c r="BK38" s="112"/>
      <c r="BL38" s="88">
        <f>VLOOKUP($A38,LIBRES!$AQ$7:$AR$250,2,0)</f>
        <v>0.61192129629629632</v>
      </c>
      <c r="BM38" s="88">
        <f>VLOOKUP($A38,LIBRES!$AT$7:$AU$2000,2,0)</f>
        <v>0.61993055555555554</v>
      </c>
      <c r="BN38" s="88">
        <f t="shared" si="24"/>
        <v>8.009259259259216E-3</v>
      </c>
      <c r="BO38" s="112"/>
      <c r="BP38" s="88">
        <f>VLOOKUP($A38,LIBRES!$AW$7:$AX$250,2,0)</f>
        <v>0.64884259259259258</v>
      </c>
      <c r="BQ38" s="88">
        <f>VLOOKUP($A38,LIBRES!$AZ$7:$BA$2000,2,0)</f>
        <v>0.65158564814814812</v>
      </c>
      <c r="BR38" s="88">
        <f t="shared" si="25"/>
        <v>2.7430555555555403E-3</v>
      </c>
      <c r="BS38" s="148"/>
      <c r="BT38" s="90">
        <f t="shared" si="26"/>
        <v>20</v>
      </c>
      <c r="BU38" s="90" t="str">
        <f t="shared" si="27"/>
        <v>SEBASTIAN</v>
      </c>
      <c r="BV38" s="90" t="str">
        <f t="shared" si="28"/>
        <v>VALLS RUIZ</v>
      </c>
      <c r="BW38" s="90" t="str">
        <f t="shared" si="29"/>
        <v>UNICA</v>
      </c>
      <c r="BX38" s="90" t="str">
        <f t="shared" si="30"/>
        <v>E2</v>
      </c>
      <c r="BY38" s="91"/>
      <c r="BZ38" s="92">
        <v>0</v>
      </c>
      <c r="CA38" s="92">
        <f t="shared" si="31"/>
        <v>3.5300925925926263E-3</v>
      </c>
      <c r="CB38" s="92">
        <f t="shared" si="32"/>
        <v>3.3333333333332993E-3</v>
      </c>
      <c r="CC38" s="92">
        <f t="shared" si="33"/>
        <v>2.7199074074074625E-3</v>
      </c>
      <c r="CD38" s="92">
        <f t="shared" si="34"/>
        <v>3.2060185185185941E-3</v>
      </c>
      <c r="CE38" s="92">
        <f t="shared" si="35"/>
        <v>2.5810185185185519E-3</v>
      </c>
      <c r="CF38" s="92">
        <f t="shared" si="36"/>
        <v>2.6851851851852349E-3</v>
      </c>
      <c r="CG38" s="92">
        <f t="shared" si="37"/>
        <v>8.009259259259216E-3</v>
      </c>
      <c r="CH38" s="92">
        <f t="shared" si="38"/>
        <v>2.7430555555555403E-3</v>
      </c>
      <c r="CI38" s="92">
        <f t="shared" si="39"/>
        <v>2.8807870370370525E-2</v>
      </c>
      <c r="CJ38" s="93">
        <v>10</v>
      </c>
      <c r="CK38" s="94">
        <f t="shared" si="40"/>
        <v>2489.0000000000132</v>
      </c>
      <c r="CL38" s="192">
        <f t="shared" si="41"/>
        <v>240.00000000001833</v>
      </c>
      <c r="CM38" s="91">
        <v>0</v>
      </c>
      <c r="CN38" s="91">
        <f t="shared" si="42"/>
        <v>2739.0000000000314</v>
      </c>
      <c r="CO38" s="193" t="s">
        <v>424</v>
      </c>
      <c r="CP38" s="193" t="s">
        <v>424</v>
      </c>
      <c r="CQ38" s="193" t="s">
        <v>424</v>
      </c>
      <c r="CR38" s="97" t="s">
        <v>424</v>
      </c>
      <c r="CS38" s="97" t="s">
        <v>424</v>
      </c>
      <c r="CT38" s="97" t="s">
        <v>424</v>
      </c>
      <c r="CU38" s="97" t="s">
        <v>424</v>
      </c>
    </row>
    <row r="39" spans="1:99" s="97" customFormat="1" ht="15" customHeight="1" x14ac:dyDescent="0.25">
      <c r="A39" s="131">
        <v>48</v>
      </c>
      <c r="B39" s="111" t="str">
        <f>VLOOKUP($A39,LISTADO!$C$4:$I$264,2,0)</f>
        <v>ROBERTO</v>
      </c>
      <c r="C39" s="111" t="str">
        <f>VLOOKUP($A39,LISTADO!$C$4:$I$264,3,0)</f>
        <v>MURILLO ALVERGUE</v>
      </c>
      <c r="D39" s="111" t="str">
        <f>VLOOKUP($A39,LISTADO!$C$4:$I$264,4,0)</f>
        <v>UNICA</v>
      </c>
      <c r="E39" s="111" t="str">
        <f>VLOOKUP($A39,LISTADO!$C$4:$I$264,5,0)</f>
        <v>E2</v>
      </c>
      <c r="F39" s="111">
        <f>VLOOKUP($A39,LISTADO!$C$4:$I$264,6,0)</f>
        <v>0</v>
      </c>
      <c r="G39" s="113">
        <f>VLOOKUP($A39,LISTADO!$C$4:$I$270,7,0)</f>
        <v>0.36319444444444443</v>
      </c>
      <c r="H39" s="85">
        <f t="shared" si="0"/>
        <v>0.36319444444444443</v>
      </c>
      <c r="I39" s="85">
        <f t="shared" si="0"/>
        <v>0.36319444444444443</v>
      </c>
      <c r="J39" s="85">
        <f t="shared" si="1"/>
        <v>0</v>
      </c>
      <c r="K39" s="85"/>
      <c r="L39" s="86">
        <f t="shared" si="2"/>
        <v>0.41527777777777775</v>
      </c>
      <c r="M39" s="86">
        <f>VLOOKUP($A39,Checks!$B$5:$C$250,2,0)</f>
        <v>0.41805555555555557</v>
      </c>
      <c r="N39" s="86">
        <f t="shared" si="3"/>
        <v>5.4861111111111138E-2</v>
      </c>
      <c r="O39" s="85">
        <f t="shared" si="4"/>
        <v>2.7777777777778234E-3</v>
      </c>
      <c r="P39" s="87"/>
      <c r="Q39" s="86">
        <f t="shared" si="5"/>
        <v>0.49444444444444446</v>
      </c>
      <c r="R39" s="86">
        <f>VLOOKUP($A39,Checks!$E$5:$F$250,2,0)</f>
        <v>0.49444444444444446</v>
      </c>
      <c r="S39" s="86">
        <f t="shared" si="6"/>
        <v>7.6388888888888895E-2</v>
      </c>
      <c r="T39" s="85">
        <f t="shared" si="7"/>
        <v>0</v>
      </c>
      <c r="U39" s="87"/>
      <c r="V39" s="86">
        <f t="shared" si="8"/>
        <v>0.54305555555555562</v>
      </c>
      <c r="W39" s="86">
        <f>VLOOKUP($A39,Checks!$H$5:$I$250,2,0)</f>
        <v>0.54722222222222217</v>
      </c>
      <c r="X39" s="86">
        <f t="shared" si="9"/>
        <v>5.2777777777777701E-2</v>
      </c>
      <c r="Y39" s="85">
        <f t="shared" si="10"/>
        <v>4.1666666666665408E-3</v>
      </c>
      <c r="Z39" s="87"/>
      <c r="AA39" s="86">
        <f t="shared" si="11"/>
        <v>0.61666666666666659</v>
      </c>
      <c r="AB39" s="86">
        <f>VLOOKUP($A39,Checks!$K$5:$L$250,2,0)</f>
        <v>0.61597222222222225</v>
      </c>
      <c r="AC39" s="86">
        <f t="shared" si="12"/>
        <v>6.8750000000000089E-2</v>
      </c>
      <c r="AD39" s="85">
        <f t="shared" si="13"/>
        <v>6.9444444444433095E-4</v>
      </c>
      <c r="AE39" s="87"/>
      <c r="AF39" s="85">
        <f t="shared" si="14"/>
        <v>0.65763888888888888</v>
      </c>
      <c r="AG39" s="88">
        <f t="shared" si="15"/>
        <v>0.65505787037037033</v>
      </c>
      <c r="AH39" s="87">
        <f t="shared" si="16"/>
        <v>0</v>
      </c>
      <c r="AI39" s="87"/>
      <c r="AJ39" s="88">
        <f>VLOOKUP($A39,LIBRES!$A$7:$B$250,2,0)</f>
        <v>0.36458333333333331</v>
      </c>
      <c r="AK39" s="88">
        <f>VLOOKUP($A39,LIBRES!$D$7:$E$250,2,0)</f>
        <v>0.36756944444444445</v>
      </c>
      <c r="AL39" s="88">
        <f t="shared" si="17"/>
        <v>2.9861111111111338E-3</v>
      </c>
      <c r="AM39" s="87"/>
      <c r="AN39" s="88">
        <f>VLOOKUP($A39,LIBRES!$G$7:$H$250,2,0)</f>
        <v>0.37442129629629628</v>
      </c>
      <c r="AO39" s="88">
        <f>VLOOKUP($A39,LIBRES!J$7:$K$250,2,0)</f>
        <v>0.37737268518518513</v>
      </c>
      <c r="AP39" s="151">
        <f t="shared" si="18"/>
        <v>2.9513888888888506E-3</v>
      </c>
      <c r="AQ39" s="87"/>
      <c r="AR39" s="88">
        <f>VLOOKUP($A39,LIBRES!$M$7:$N$250,2,0)</f>
        <v>0.40625</v>
      </c>
      <c r="AS39" s="88">
        <f>VLOOKUP($A39,LIBRES!$P$7:$Q$250,2,0)</f>
        <v>0.40884259259259265</v>
      </c>
      <c r="AT39" s="88">
        <f t="shared" si="19"/>
        <v>2.5925925925926463E-3</v>
      </c>
      <c r="AU39" s="112"/>
      <c r="AV39" s="88">
        <f>VLOOKUP($A39,LIBRES!$S$7:$T$250,2,0)</f>
        <v>0.4846064814814815</v>
      </c>
      <c r="AW39" s="88">
        <f>VLOOKUP($A39,LIBRES!$V$7:$W$250,2,0)</f>
        <v>0.48718750000000005</v>
      </c>
      <c r="AX39" s="88">
        <f t="shared" si="20"/>
        <v>2.5810185185185519E-3</v>
      </c>
      <c r="AY39" s="112"/>
      <c r="AZ39" s="88">
        <f>VLOOKUP($A39,LIBRES!$Y$7:$Z$250,2,0)</f>
        <v>0.50150462962962961</v>
      </c>
      <c r="BA39" s="88">
        <f>VLOOKUP($A39,LIBRES!$AB$7:$AC$2000,2,0)</f>
        <v>0.50476851851851856</v>
      </c>
      <c r="BB39" s="88">
        <f t="shared" si="21"/>
        <v>3.263888888888955E-3</v>
      </c>
      <c r="BC39" s="112"/>
      <c r="BD39" s="88">
        <f>VLOOKUP($A39,LIBRES!$AE$7:$AF$250,2,0)</f>
        <v>0.53263888888888888</v>
      </c>
      <c r="BE39" s="88">
        <f>VLOOKUP($A39,LIBRES!$AH$7:$AI$2000,2,0)</f>
        <v>0.53512731481481479</v>
      </c>
      <c r="BF39" s="88">
        <f t="shared" si="22"/>
        <v>2.4884259259259078E-3</v>
      </c>
      <c r="BG39" s="148"/>
      <c r="BH39" s="88">
        <f>VLOOKUP($A39,LIBRES!$AK$7:$AL$250,2,0)</f>
        <v>0.61273148148148149</v>
      </c>
      <c r="BI39" s="88">
        <f>VLOOKUP($A39,LIBRES!$AN$7:$AO$2000,2,0)</f>
        <v>0.61534722222222216</v>
      </c>
      <c r="BJ39" s="88">
        <f t="shared" si="23"/>
        <v>2.6157407407406685E-3</v>
      </c>
      <c r="BK39" s="112"/>
      <c r="BL39" s="88">
        <f>VLOOKUP($A39,LIBRES!$AQ$7:$AR$250,2,0)</f>
        <v>0.61660879629629628</v>
      </c>
      <c r="BM39" s="88">
        <f>VLOOKUP($A39,LIBRES!$AT$7:$AU$2000,2,0)</f>
        <v>0.62489583333333332</v>
      </c>
      <c r="BN39" s="88">
        <f t="shared" si="24"/>
        <v>8.2870370370370372E-3</v>
      </c>
      <c r="BO39" s="112"/>
      <c r="BP39" s="88">
        <f>VLOOKUP($A39,LIBRES!$AW$7:$AX$250,2,0)</f>
        <v>0.65243055555555551</v>
      </c>
      <c r="BQ39" s="88">
        <f>VLOOKUP($A39,LIBRES!$AZ$7:$BA$2000,2,0)</f>
        <v>0.65505787037037033</v>
      </c>
      <c r="BR39" s="88">
        <f t="shared" si="25"/>
        <v>2.6273148148148184E-3</v>
      </c>
      <c r="BS39" s="148"/>
      <c r="BT39" s="90">
        <f t="shared" si="26"/>
        <v>48</v>
      </c>
      <c r="BU39" s="90" t="str">
        <f t="shared" si="27"/>
        <v>ROBERTO</v>
      </c>
      <c r="BV39" s="90" t="str">
        <f t="shared" si="28"/>
        <v>MURILLO ALVERGUE</v>
      </c>
      <c r="BW39" s="90" t="str">
        <f t="shared" si="29"/>
        <v>UNICA</v>
      </c>
      <c r="BX39" s="90" t="str">
        <f t="shared" si="30"/>
        <v>E2</v>
      </c>
      <c r="BY39" s="91"/>
      <c r="BZ39" s="92">
        <v>0</v>
      </c>
      <c r="CA39" s="92">
        <f t="shared" si="31"/>
        <v>2.9513888888888506E-3</v>
      </c>
      <c r="CB39" s="92">
        <f t="shared" si="32"/>
        <v>2.5925925925926463E-3</v>
      </c>
      <c r="CC39" s="92">
        <f t="shared" si="33"/>
        <v>2.5810185185185519E-3</v>
      </c>
      <c r="CD39" s="92">
        <f t="shared" si="34"/>
        <v>3.263888888888955E-3</v>
      </c>
      <c r="CE39" s="92">
        <f t="shared" si="35"/>
        <v>2.4884259259259078E-3</v>
      </c>
      <c r="CF39" s="92">
        <f t="shared" si="36"/>
        <v>2.6157407407406685E-3</v>
      </c>
      <c r="CG39" s="92">
        <f t="shared" si="37"/>
        <v>8.2870370370370372E-3</v>
      </c>
      <c r="CH39" s="92">
        <f t="shared" si="38"/>
        <v>2.6273148148148184E-3</v>
      </c>
      <c r="CI39" s="92">
        <f t="shared" si="39"/>
        <v>2.7407407407407436E-2</v>
      </c>
      <c r="CJ39" s="93"/>
      <c r="CK39" s="94">
        <f t="shared" si="40"/>
        <v>2368.0000000000023</v>
      </c>
      <c r="CL39" s="192">
        <f t="shared" si="41"/>
        <v>659.99999999998329</v>
      </c>
      <c r="CM39" s="91">
        <v>0</v>
      </c>
      <c r="CN39" s="91">
        <f t="shared" si="42"/>
        <v>3027.9999999999854</v>
      </c>
      <c r="CO39" s="193" t="s">
        <v>424</v>
      </c>
      <c r="CP39" s="193" t="s">
        <v>424</v>
      </c>
      <c r="CQ39" s="193" t="s">
        <v>424</v>
      </c>
      <c r="CR39" s="97" t="s">
        <v>424</v>
      </c>
      <c r="CS39" s="97" t="s">
        <v>424</v>
      </c>
      <c r="CT39" s="97" t="s">
        <v>424</v>
      </c>
      <c r="CU39" s="97" t="s">
        <v>424</v>
      </c>
    </row>
    <row r="40" spans="1:99" s="97" customFormat="1" ht="15" customHeight="1" x14ac:dyDescent="0.25">
      <c r="A40" s="131">
        <v>72</v>
      </c>
      <c r="B40" s="111" t="str">
        <f>VLOOKUP($A40,LISTADO!$C$4:$I$264,2,0)</f>
        <v>JOSE DANIEL</v>
      </c>
      <c r="C40" s="111" t="str">
        <f>VLOOKUP($A40,LISTADO!$C$4:$I$264,3,0)</f>
        <v>FLORES</v>
      </c>
      <c r="D40" s="111" t="str">
        <f>VLOOKUP($A40,LISTADO!$C$4:$I$264,4,0)</f>
        <v>JUNIOR</v>
      </c>
      <c r="E40" s="111" t="str">
        <f>VLOOKUP($A40,LISTADO!$C$4:$I$264,5,0)</f>
        <v>E1</v>
      </c>
      <c r="F40" s="111">
        <f>VLOOKUP($A40,LISTADO!$C$4:$I$264,6,0)</f>
        <v>0</v>
      </c>
      <c r="G40" s="113">
        <f>VLOOKUP($A40,LISTADO!$C$4:$I$270,7,0)</f>
        <v>0.35555555555555557</v>
      </c>
      <c r="H40" s="85">
        <f t="shared" si="0"/>
        <v>0.35555555555555557</v>
      </c>
      <c r="I40" s="85">
        <f t="shared" si="0"/>
        <v>0.35555555555555557</v>
      </c>
      <c r="J40" s="85">
        <f t="shared" si="1"/>
        <v>0</v>
      </c>
      <c r="K40" s="85"/>
      <c r="L40" s="86">
        <f t="shared" si="2"/>
        <v>0.40763888888888888</v>
      </c>
      <c r="M40" s="86">
        <f>VLOOKUP($A40,Checks!$B$5:$C$250,2,0)</f>
        <v>0.41944444444444445</v>
      </c>
      <c r="N40" s="86">
        <f t="shared" si="3"/>
        <v>6.3888888888888884E-2</v>
      </c>
      <c r="O40" s="85">
        <f t="shared" si="4"/>
        <v>1.1805555555555569E-2</v>
      </c>
      <c r="P40" s="87"/>
      <c r="Q40" s="86">
        <f t="shared" si="5"/>
        <v>0.49583333333333335</v>
      </c>
      <c r="R40" s="86">
        <f>VLOOKUP($A40,Checks!$E$5:$F$250,2,0)</f>
        <v>0.49583333333333335</v>
      </c>
      <c r="S40" s="86">
        <f t="shared" si="6"/>
        <v>7.6388888888888895E-2</v>
      </c>
      <c r="T40" s="85">
        <f t="shared" si="7"/>
        <v>0</v>
      </c>
      <c r="U40" s="87"/>
      <c r="V40" s="86">
        <f t="shared" si="8"/>
        <v>0.54444444444444451</v>
      </c>
      <c r="W40" s="86">
        <f>VLOOKUP($A40,Checks!$H$5:$I$250,2,0)</f>
        <v>0.5444444444444444</v>
      </c>
      <c r="X40" s="86">
        <f t="shared" si="9"/>
        <v>4.8611111111111049E-2</v>
      </c>
      <c r="Y40" s="85">
        <f t="shared" si="10"/>
        <v>1.1102230246251565E-16</v>
      </c>
      <c r="Z40" s="87"/>
      <c r="AA40" s="86">
        <f t="shared" si="11"/>
        <v>0.61388888888888882</v>
      </c>
      <c r="AB40" s="86">
        <f>VLOOKUP($A40,Checks!$K$5:$L$250,2,0)</f>
        <v>0.61388888888888882</v>
      </c>
      <c r="AC40" s="86">
        <f t="shared" si="12"/>
        <v>6.944444444444442E-2</v>
      </c>
      <c r="AD40" s="85">
        <f t="shared" si="13"/>
        <v>0</v>
      </c>
      <c r="AE40" s="87"/>
      <c r="AF40" s="85">
        <f t="shared" si="14"/>
        <v>0.65555555555555545</v>
      </c>
      <c r="AG40" s="88">
        <f t="shared" si="15"/>
        <v>0.65494212962962961</v>
      </c>
      <c r="AH40" s="87">
        <f t="shared" si="16"/>
        <v>0</v>
      </c>
      <c r="AI40" s="87"/>
      <c r="AJ40" s="88">
        <f>VLOOKUP($A40,LIBRES!$A$7:$B$250,2,0)</f>
        <v>0.35625000000000001</v>
      </c>
      <c r="AK40" s="88">
        <f>VLOOKUP($A40,LIBRES!$D$7:$E$250,2,0)</f>
        <v>0.35935185185185187</v>
      </c>
      <c r="AL40" s="88">
        <f t="shared" si="17"/>
        <v>3.1018518518518556E-3</v>
      </c>
      <c r="AM40" s="87"/>
      <c r="AN40" s="88">
        <f>VLOOKUP($A40,LIBRES!$G$7:$H$250,2,0)</f>
        <v>0.36631944444444442</v>
      </c>
      <c r="AO40" s="88">
        <f>VLOOKUP($A40,LIBRES!J$7:$K$250,2,0)</f>
        <v>0.37018518518518517</v>
      </c>
      <c r="AP40" s="151">
        <f t="shared" si="18"/>
        <v>3.8657407407407529E-3</v>
      </c>
      <c r="AQ40" s="87"/>
      <c r="AR40" s="88">
        <f>VLOOKUP($A40,LIBRES!$M$7:$N$250,2,0)</f>
        <v>0.4069444444444445</v>
      </c>
      <c r="AS40" s="88">
        <f>VLOOKUP($A40,LIBRES!$P$7:$Q$250,2,0)</f>
        <v>0.40980324074074076</v>
      </c>
      <c r="AT40" s="88">
        <f t="shared" si="19"/>
        <v>2.8587962962962621E-3</v>
      </c>
      <c r="AU40" s="112"/>
      <c r="AV40" s="88">
        <f>VLOOKUP($A40,LIBRES!$S$7:$T$250,2,0)</f>
        <v>0.49184027777777778</v>
      </c>
      <c r="AW40" s="88">
        <f>VLOOKUP($A40,LIBRES!$V$7:$W$250,2,0)</f>
        <v>0.49461805555555555</v>
      </c>
      <c r="AX40" s="88">
        <f t="shared" si="20"/>
        <v>2.7777777777777679E-3</v>
      </c>
      <c r="AY40" s="112"/>
      <c r="AZ40" s="88">
        <f>VLOOKUP($A40,LIBRES!$Y$7:$Z$250,2,0)</f>
        <v>0.50081018518518516</v>
      </c>
      <c r="BA40" s="88">
        <f>VLOOKUP($A40,LIBRES!$AB$7:$AC$2000,2,0)</f>
        <v>0.50439814814814821</v>
      </c>
      <c r="BB40" s="88">
        <f t="shared" si="21"/>
        <v>3.5879629629630427E-3</v>
      </c>
      <c r="BC40" s="112"/>
      <c r="BD40" s="88">
        <f>VLOOKUP($A40,LIBRES!$AE$7:$AF$250,2,0)</f>
        <v>0.53142361111111114</v>
      </c>
      <c r="BE40" s="88">
        <f>VLOOKUP($A40,LIBRES!$AH$7:$AI$2000,2,0)</f>
        <v>0.53422453703703698</v>
      </c>
      <c r="BF40" s="88">
        <f t="shared" si="22"/>
        <v>2.8009259259258457E-3</v>
      </c>
      <c r="BG40" s="148"/>
      <c r="BH40" s="88">
        <f>VLOOKUP($A40,LIBRES!$AK$7:$AL$250,2,0)</f>
        <v>0.60370370370370374</v>
      </c>
      <c r="BI40" s="88">
        <f>VLOOKUP($A40,LIBRES!$AN$7:$AO$2000,2,0)</f>
        <v>0.60658564814814808</v>
      </c>
      <c r="BJ40" s="88">
        <f t="shared" si="23"/>
        <v>2.8819444444443398E-3</v>
      </c>
      <c r="BK40" s="112"/>
      <c r="BL40" s="88">
        <f>VLOOKUP($A40,LIBRES!$AQ$7:$AR$250,2,0)</f>
        <v>0.61539351851851853</v>
      </c>
      <c r="BM40" s="88">
        <f>VLOOKUP($A40,LIBRES!$AT$7:$AU$2000,2,0)</f>
        <v>0.62394675925925924</v>
      </c>
      <c r="BN40" s="88">
        <f t="shared" si="24"/>
        <v>8.5532407407407085E-3</v>
      </c>
      <c r="BO40" s="112"/>
      <c r="BP40" s="88">
        <f>VLOOKUP($A40,LIBRES!$AW$7:$AX$250,2,0)</f>
        <v>0.65202546296296293</v>
      </c>
      <c r="BQ40" s="88">
        <f>VLOOKUP($A40,LIBRES!$AZ$7:$BA$2000,2,0)</f>
        <v>0.65494212962962961</v>
      </c>
      <c r="BR40" s="88">
        <f t="shared" si="25"/>
        <v>2.9166666666666785E-3</v>
      </c>
      <c r="BS40" s="148"/>
      <c r="BT40" s="90">
        <f t="shared" si="26"/>
        <v>72</v>
      </c>
      <c r="BU40" s="90" t="str">
        <f t="shared" si="27"/>
        <v>JOSE DANIEL</v>
      </c>
      <c r="BV40" s="90" t="str">
        <f t="shared" si="28"/>
        <v>FLORES</v>
      </c>
      <c r="BW40" s="90" t="str">
        <f t="shared" si="29"/>
        <v>JUNIOR</v>
      </c>
      <c r="BX40" s="90" t="str">
        <f t="shared" si="30"/>
        <v>E1</v>
      </c>
      <c r="BY40" s="91"/>
      <c r="BZ40" s="92">
        <v>0</v>
      </c>
      <c r="CA40" s="92">
        <f t="shared" si="31"/>
        <v>3.8657407407407529E-3</v>
      </c>
      <c r="CB40" s="92">
        <f t="shared" si="32"/>
        <v>2.8587962962962621E-3</v>
      </c>
      <c r="CC40" s="92">
        <f t="shared" si="33"/>
        <v>2.7777777777777679E-3</v>
      </c>
      <c r="CD40" s="92">
        <f t="shared" si="34"/>
        <v>3.5879629629630427E-3</v>
      </c>
      <c r="CE40" s="92">
        <f t="shared" si="35"/>
        <v>2.8009259259258457E-3</v>
      </c>
      <c r="CF40" s="92">
        <f t="shared" si="36"/>
        <v>2.8819444444443398E-3</v>
      </c>
      <c r="CG40" s="92">
        <f t="shared" si="37"/>
        <v>8.5532407407407085E-3</v>
      </c>
      <c r="CH40" s="92">
        <f t="shared" si="38"/>
        <v>2.9166666666666785E-3</v>
      </c>
      <c r="CI40" s="92">
        <f t="shared" si="39"/>
        <v>3.0243055555555398E-2</v>
      </c>
      <c r="CJ40" s="93"/>
      <c r="CK40" s="94">
        <f t="shared" si="40"/>
        <v>2612.9999999999864</v>
      </c>
      <c r="CL40" s="192">
        <f t="shared" si="41"/>
        <v>1020.0000000000108</v>
      </c>
      <c r="CM40" s="91">
        <v>0</v>
      </c>
      <c r="CN40" s="91">
        <f t="shared" si="42"/>
        <v>3632.9999999999973</v>
      </c>
      <c r="CO40" s="193" t="s">
        <v>424</v>
      </c>
      <c r="CP40" s="193" t="s">
        <v>424</v>
      </c>
      <c r="CQ40" s="193" t="s">
        <v>424</v>
      </c>
      <c r="CR40" s="97" t="s">
        <v>424</v>
      </c>
      <c r="CS40" s="97" t="s">
        <v>424</v>
      </c>
      <c r="CT40" s="97" t="s">
        <v>424</v>
      </c>
      <c r="CU40" s="97" t="s">
        <v>424</v>
      </c>
    </row>
    <row r="41" spans="1:99" s="97" customFormat="1" ht="15" customHeight="1" x14ac:dyDescent="0.25">
      <c r="A41" s="131">
        <v>18</v>
      </c>
      <c r="B41" s="111" t="str">
        <f>VLOOKUP($A41,LISTADO!$C$4:$I$264,2,0)</f>
        <v>ALEX</v>
      </c>
      <c r="C41" s="111" t="str">
        <f>VLOOKUP($A41,LISTADO!$C$4:$I$264,3,0)</f>
        <v>HERNANDEZ DÁVILA</v>
      </c>
      <c r="D41" s="111" t="str">
        <f>VLOOKUP($A41,LISTADO!$C$4:$I$264,4,0)</f>
        <v>UNICA</v>
      </c>
      <c r="E41" s="111" t="str">
        <f>VLOOKUP($A41,LISTADO!$C$4:$I$264,5,0)</f>
        <v>E1</v>
      </c>
      <c r="F41" s="111">
        <f>VLOOKUP($A41,LISTADO!$C$4:$I$264,6,0)</f>
        <v>0</v>
      </c>
      <c r="G41" s="113">
        <f>VLOOKUP($A41,LISTADO!$C$4:$I$270,7,0)</f>
        <v>0.35625000000000001</v>
      </c>
      <c r="H41" s="85">
        <f t="shared" si="0"/>
        <v>0.35625000000000001</v>
      </c>
      <c r="I41" s="85">
        <f t="shared" si="0"/>
        <v>0.35625000000000001</v>
      </c>
      <c r="J41" s="85">
        <f t="shared" si="1"/>
        <v>0</v>
      </c>
      <c r="K41" s="85"/>
      <c r="L41" s="86">
        <f t="shared" si="2"/>
        <v>0.40833333333333333</v>
      </c>
      <c r="M41" s="86">
        <f>VLOOKUP($A41,Checks!$B$5:$C$250,2,0)</f>
        <v>0.40833333333333338</v>
      </c>
      <c r="N41" s="86">
        <f t="shared" si="3"/>
        <v>5.208333333333337E-2</v>
      </c>
      <c r="O41" s="85">
        <f t="shared" si="4"/>
        <v>5.5511151231257827E-17</v>
      </c>
      <c r="P41" s="87"/>
      <c r="Q41" s="86">
        <f t="shared" si="5"/>
        <v>0.48472222222222228</v>
      </c>
      <c r="R41" s="86">
        <f>VLOOKUP($A41,Checks!$E$5:$F$250,2,0)</f>
        <v>0.48472222222222222</v>
      </c>
      <c r="S41" s="86">
        <f t="shared" si="6"/>
        <v>7.638888888888884E-2</v>
      </c>
      <c r="T41" s="85">
        <f t="shared" si="7"/>
        <v>5.5511151231257827E-17</v>
      </c>
      <c r="U41" s="87"/>
      <c r="V41" s="86">
        <f t="shared" si="8"/>
        <v>0.53333333333333333</v>
      </c>
      <c r="W41" s="86">
        <f>VLOOKUP($A41,Checks!$H$5:$I$250,2,0)</f>
        <v>0.53333333333333333</v>
      </c>
      <c r="X41" s="86">
        <f t="shared" si="9"/>
        <v>4.8611111111111105E-2</v>
      </c>
      <c r="Y41" s="85">
        <f t="shared" si="10"/>
        <v>0</v>
      </c>
      <c r="Z41" s="87"/>
      <c r="AA41" s="86">
        <f t="shared" si="11"/>
        <v>0.60277777777777775</v>
      </c>
      <c r="AB41" s="86">
        <f>VLOOKUP($A41,Checks!$K$5:$L$250,2,0)</f>
        <v>0.60277777777777775</v>
      </c>
      <c r="AC41" s="86">
        <f t="shared" si="12"/>
        <v>6.944444444444442E-2</v>
      </c>
      <c r="AD41" s="85">
        <f t="shared" si="13"/>
        <v>0</v>
      </c>
      <c r="AE41" s="87"/>
      <c r="AF41" s="85">
        <f t="shared" si="14"/>
        <v>0.64444444444444438</v>
      </c>
      <c r="AG41" s="88">
        <f t="shared" si="15"/>
        <v>0.65943287037037035</v>
      </c>
      <c r="AH41" s="87">
        <f t="shared" si="16"/>
        <v>1295.0000000000041</v>
      </c>
      <c r="AI41" s="87"/>
      <c r="AJ41" s="88">
        <f>VLOOKUP($A41,LIBRES!$A$7:$B$250,2,0)</f>
        <v>0.35717592592592595</v>
      </c>
      <c r="AK41" s="88">
        <f>VLOOKUP($A41,LIBRES!$D$7:$E$250,2,0)</f>
        <v>0.36046296296296299</v>
      </c>
      <c r="AL41" s="88">
        <f t="shared" si="17"/>
        <v>3.2870370370370328E-3</v>
      </c>
      <c r="AM41" s="87"/>
      <c r="AN41" s="88">
        <f>VLOOKUP($A41,LIBRES!$G$7:$H$250,2,0)</f>
        <v>0.36660879629629628</v>
      </c>
      <c r="AO41" s="88">
        <f>VLOOKUP($A41,LIBRES!J$7:$K$250,2,0)</f>
        <v>0.3699305555555556</v>
      </c>
      <c r="AP41" s="151">
        <f t="shared" si="18"/>
        <v>3.3217592592593159E-3</v>
      </c>
      <c r="AQ41" s="87"/>
      <c r="AR41" s="88">
        <f>VLOOKUP($A41,LIBRES!$M$7:$N$250,2,0)</f>
        <v>0.39618055555555554</v>
      </c>
      <c r="AS41" s="88">
        <f>VLOOKUP($A41,LIBRES!$P$7:$Q$250,2,0)</f>
        <v>0.3987384259259259</v>
      </c>
      <c r="AT41" s="88">
        <f t="shared" si="19"/>
        <v>2.5578703703703631E-3</v>
      </c>
      <c r="AU41" s="112"/>
      <c r="AV41" s="88">
        <f>VLOOKUP($A41,LIBRES!$S$7:$T$250,2,0)</f>
        <v>0.46180555555555558</v>
      </c>
      <c r="AW41" s="88">
        <f>VLOOKUP($A41,LIBRES!$V$7:$W$250,2,0)</f>
        <v>0.46454861111111106</v>
      </c>
      <c r="AX41" s="88">
        <f t="shared" si="20"/>
        <v>2.7430555555554847E-3</v>
      </c>
      <c r="AY41" s="112"/>
      <c r="AZ41" s="88">
        <f>VLOOKUP($A41,LIBRES!$Y$7:$Z$250,2,0)</f>
        <v>0.49062500000000003</v>
      </c>
      <c r="BA41" s="88">
        <f>VLOOKUP($A41,LIBRES!$AB$7:$AC$2000,2,0)</f>
        <v>0.4937037037037037</v>
      </c>
      <c r="BB41" s="88">
        <f t="shared" si="21"/>
        <v>3.0787037037036669E-3</v>
      </c>
      <c r="BC41" s="112"/>
      <c r="BD41" s="88">
        <f>VLOOKUP($A41,LIBRES!$AE$7:$AF$250,2,0)</f>
        <v>0.51857638888888891</v>
      </c>
      <c r="BE41" s="88">
        <f>VLOOKUP($A41,LIBRES!$AH$7:$AI$2000,2,0)</f>
        <v>0.52093749999999994</v>
      </c>
      <c r="BF41" s="88">
        <f t="shared" si="22"/>
        <v>2.3611111111110361E-3</v>
      </c>
      <c r="BG41" s="148"/>
      <c r="BH41" s="88">
        <f>VLOOKUP($A41,LIBRES!$AK$7:$AL$250,2,0)</f>
        <v>0.57922453703703702</v>
      </c>
      <c r="BI41" s="88">
        <f>VLOOKUP($A41,LIBRES!$AN$7:$AO$2000,2,0)</f>
        <v>0.5818402777777778</v>
      </c>
      <c r="BJ41" s="88">
        <f t="shared" si="23"/>
        <v>2.6157407407407796E-3</v>
      </c>
      <c r="BK41" s="112"/>
      <c r="BL41" s="88">
        <f>VLOOKUP($A41,LIBRES!$AQ$7:$AR$250,2,0)</f>
        <v>0.60439814814814818</v>
      </c>
      <c r="BM41" s="88">
        <f>VLOOKUP($A41,LIBRES!$AT$7:$AU$2000,2,0)</f>
        <v>0.61245370370370367</v>
      </c>
      <c r="BN41" s="88">
        <f t="shared" si="24"/>
        <v>8.0555555555554825E-3</v>
      </c>
      <c r="BO41" s="112"/>
      <c r="BP41" s="88">
        <f>VLOOKUP($A41,LIBRES!$AW$7:$AX$250,2,0)</f>
        <v>0.65682870370370372</v>
      </c>
      <c r="BQ41" s="88">
        <f>VLOOKUP($A41,LIBRES!$AZ$7:$BA$2000,2,0)</f>
        <v>0.65943287037037035</v>
      </c>
      <c r="BR41" s="88">
        <f t="shared" si="25"/>
        <v>2.6041666666666297E-3</v>
      </c>
      <c r="BS41" s="148"/>
      <c r="BT41" s="90">
        <f t="shared" si="26"/>
        <v>18</v>
      </c>
      <c r="BU41" s="90" t="str">
        <f t="shared" si="27"/>
        <v>ALEX</v>
      </c>
      <c r="BV41" s="90" t="str">
        <f t="shared" si="28"/>
        <v>HERNANDEZ DÁVILA</v>
      </c>
      <c r="BW41" s="90" t="str">
        <f t="shared" si="29"/>
        <v>UNICA</v>
      </c>
      <c r="BX41" s="90" t="str">
        <f t="shared" si="30"/>
        <v>E1</v>
      </c>
      <c r="BY41" s="91"/>
      <c r="BZ41" s="92">
        <v>0</v>
      </c>
      <c r="CA41" s="92">
        <f t="shared" si="31"/>
        <v>3.3217592592593159E-3</v>
      </c>
      <c r="CB41" s="92">
        <f t="shared" si="32"/>
        <v>2.5578703703703631E-3</v>
      </c>
      <c r="CC41" s="92">
        <f t="shared" si="33"/>
        <v>2.7430555555554847E-3</v>
      </c>
      <c r="CD41" s="92">
        <f t="shared" si="34"/>
        <v>3.0787037037036669E-3</v>
      </c>
      <c r="CE41" s="92">
        <f t="shared" si="35"/>
        <v>2.3611111111110361E-3</v>
      </c>
      <c r="CF41" s="92">
        <f t="shared" si="36"/>
        <v>2.6157407407407796E-3</v>
      </c>
      <c r="CG41" s="92">
        <f t="shared" si="37"/>
        <v>8.0555555555554825E-3</v>
      </c>
      <c r="CH41" s="92">
        <f t="shared" si="38"/>
        <v>2.6041666666666297E-3</v>
      </c>
      <c r="CI41" s="92">
        <f t="shared" si="39"/>
        <v>2.7337962962962759E-2</v>
      </c>
      <c r="CJ41" s="93"/>
      <c r="CK41" s="94">
        <f t="shared" si="40"/>
        <v>2361.9999999999823</v>
      </c>
      <c r="CL41" s="192">
        <f t="shared" si="41"/>
        <v>1295.0000000000136</v>
      </c>
      <c r="CM41" s="91">
        <v>0</v>
      </c>
      <c r="CN41" s="91">
        <f t="shared" si="42"/>
        <v>3656.9999999999959</v>
      </c>
      <c r="CO41" s="193" t="s">
        <v>424</v>
      </c>
      <c r="CP41" s="193" t="s">
        <v>424</v>
      </c>
      <c r="CQ41" s="193" t="s">
        <v>424</v>
      </c>
      <c r="CR41" s="97" t="s">
        <v>424</v>
      </c>
      <c r="CS41" s="97" t="s">
        <v>424</v>
      </c>
      <c r="CT41" s="97" t="s">
        <v>424</v>
      </c>
      <c r="CU41" s="97" t="s">
        <v>424</v>
      </c>
    </row>
    <row r="42" spans="1:99" s="97" customFormat="1" ht="15" customHeight="1" x14ac:dyDescent="0.25">
      <c r="A42" s="131">
        <v>73</v>
      </c>
      <c r="B42" s="111" t="str">
        <f>VLOOKUP($A42,LISTADO!$C$4:$I$264,2,0)</f>
        <v>MARCOS</v>
      </c>
      <c r="C42" s="111" t="str">
        <f>VLOOKUP($A42,LISTADO!$C$4:$I$264,3,0)</f>
        <v>RUBIO</v>
      </c>
      <c r="D42" s="111" t="str">
        <f>VLOOKUP($A42,LISTADO!$C$4:$I$264,4,0)</f>
        <v>MASTER</v>
      </c>
      <c r="E42" s="111" t="str">
        <f>VLOOKUP($A42,LISTADO!$C$4:$I$264,5,0)</f>
        <v>E1</v>
      </c>
      <c r="F42" s="111">
        <f>VLOOKUP($A42,LISTADO!$C$4:$I$264,6,0)</f>
        <v>0</v>
      </c>
      <c r="G42" s="113">
        <f>VLOOKUP($A42,LISTADO!$C$4:$I$270,7,0)</f>
        <v>0.35486111111111113</v>
      </c>
      <c r="H42" s="85">
        <f t="shared" si="0"/>
        <v>0.35486111111111113</v>
      </c>
      <c r="I42" s="85">
        <f t="shared" si="0"/>
        <v>0.35486111111111113</v>
      </c>
      <c r="J42" s="85">
        <f t="shared" si="1"/>
        <v>0</v>
      </c>
      <c r="K42" s="85"/>
      <c r="L42" s="86">
        <f t="shared" si="2"/>
        <v>0.40694444444444444</v>
      </c>
      <c r="M42" s="86">
        <f>VLOOKUP($A42,Checks!$B$5:$C$250,2,0)</f>
        <v>0.4152777777777778</v>
      </c>
      <c r="N42" s="86">
        <f t="shared" si="3"/>
        <v>6.0416666666666674E-2</v>
      </c>
      <c r="O42" s="85">
        <f t="shared" si="4"/>
        <v>8.3333333333333592E-3</v>
      </c>
      <c r="P42" s="87"/>
      <c r="Q42" s="86">
        <f t="shared" si="5"/>
        <v>0.4916666666666667</v>
      </c>
      <c r="R42" s="86">
        <f>VLOOKUP($A42,Checks!$E$5:$F$250,2,0)</f>
        <v>0.4916666666666667</v>
      </c>
      <c r="S42" s="86">
        <f t="shared" si="6"/>
        <v>7.6388888888888895E-2</v>
      </c>
      <c r="T42" s="85">
        <f t="shared" si="7"/>
        <v>0</v>
      </c>
      <c r="U42" s="87"/>
      <c r="V42" s="86">
        <f t="shared" si="8"/>
        <v>0.54027777777777786</v>
      </c>
      <c r="W42" s="86">
        <f>VLOOKUP($A42,Checks!$H$5:$I$250,2,0)</f>
        <v>0.5444444444444444</v>
      </c>
      <c r="X42" s="86">
        <f t="shared" si="9"/>
        <v>5.2777777777777701E-2</v>
      </c>
      <c r="Y42" s="85">
        <f t="shared" si="10"/>
        <v>4.1666666666665408E-3</v>
      </c>
      <c r="Z42" s="87"/>
      <c r="AA42" s="86">
        <f t="shared" si="11"/>
        <v>0.61388888888888882</v>
      </c>
      <c r="AB42" s="86">
        <f>VLOOKUP($A42,Checks!$K$5:$L$250,2,0)</f>
        <v>0.61388888888888882</v>
      </c>
      <c r="AC42" s="86">
        <f t="shared" si="12"/>
        <v>6.944444444444442E-2</v>
      </c>
      <c r="AD42" s="85">
        <f t="shared" si="13"/>
        <v>0</v>
      </c>
      <c r="AE42" s="87"/>
      <c r="AF42" s="85">
        <f t="shared" si="14"/>
        <v>0.65555555555555545</v>
      </c>
      <c r="AG42" s="88">
        <f t="shared" si="15"/>
        <v>0.65334490740740747</v>
      </c>
      <c r="AH42" s="87">
        <f t="shared" si="16"/>
        <v>0</v>
      </c>
      <c r="AI42" s="87"/>
      <c r="AJ42" s="88">
        <f>VLOOKUP($A42,LIBRES!$A$7:$B$250,2,0)</f>
        <v>0.35601851851851851</v>
      </c>
      <c r="AK42" s="88">
        <f>VLOOKUP($A42,LIBRES!$D$7:$E$250,2,0)</f>
        <v>0.35968749999999999</v>
      </c>
      <c r="AL42" s="88">
        <f t="shared" si="17"/>
        <v>3.6689814814814814E-3</v>
      </c>
      <c r="AM42" s="87"/>
      <c r="AN42" s="88">
        <f>VLOOKUP($A42,LIBRES!$G$7:$H$250,2,0)</f>
        <v>0.36568287037037034</v>
      </c>
      <c r="AO42" s="88">
        <f>VLOOKUP($A42,LIBRES!J$7:$K$250,2,0)</f>
        <v>0.36990740740740741</v>
      </c>
      <c r="AP42" s="151">
        <f t="shared" si="18"/>
        <v>4.2245370370370683E-3</v>
      </c>
      <c r="AQ42" s="87"/>
      <c r="AR42" s="88">
        <f>VLOOKUP($A42,LIBRES!$M$7:$N$250,2,0)</f>
        <v>0.40312500000000001</v>
      </c>
      <c r="AS42" s="88">
        <f>VLOOKUP($A42,LIBRES!$P$7:$Q$250,2,0)</f>
        <v>0.40657407407407403</v>
      </c>
      <c r="AT42" s="88">
        <f t="shared" si="19"/>
        <v>3.4490740740740211E-3</v>
      </c>
      <c r="AU42" s="112"/>
      <c r="AV42" s="88">
        <f>VLOOKUP($A42,LIBRES!$S$7:$T$250,2,0)</f>
        <v>0.4704861111111111</v>
      </c>
      <c r="AW42" s="88">
        <f>VLOOKUP($A42,LIBRES!$V$7:$W$250,2,0)</f>
        <v>0.47339120370370374</v>
      </c>
      <c r="AX42" s="88">
        <f t="shared" si="20"/>
        <v>2.9050925925926396E-3</v>
      </c>
      <c r="AY42" s="112"/>
      <c r="AZ42" s="88">
        <f>VLOOKUP($A42,LIBRES!$Y$7:$Z$250,2,0)</f>
        <v>0.49699074074074073</v>
      </c>
      <c r="BA42" s="88">
        <f>VLOOKUP($A42,LIBRES!$AB$7:$AC$2000,2,0)</f>
        <v>0.50054398148148149</v>
      </c>
      <c r="BB42" s="88">
        <f t="shared" si="21"/>
        <v>3.5532407407407596E-3</v>
      </c>
      <c r="BC42" s="112"/>
      <c r="BD42" s="88">
        <f>VLOOKUP($A42,LIBRES!$AE$7:$AF$250,2,0)</f>
        <v>0.53298611111111105</v>
      </c>
      <c r="BE42" s="88">
        <f>VLOOKUP($A42,LIBRES!$AH$7:$AI$2000,2,0)</f>
        <v>0.53585648148148146</v>
      </c>
      <c r="BF42" s="88">
        <f t="shared" si="22"/>
        <v>2.870370370370412E-3</v>
      </c>
      <c r="BG42" s="148"/>
      <c r="BH42" s="88">
        <f>VLOOKUP($A42,LIBRES!$AK$7:$AL$250,2,0)</f>
        <v>0.60538194444444449</v>
      </c>
      <c r="BI42" s="88">
        <f>VLOOKUP($A42,LIBRES!$AN$7:$AO$2000,2,0)</f>
        <v>0.60858796296296302</v>
      </c>
      <c r="BJ42" s="88">
        <f t="shared" si="23"/>
        <v>3.2060185185185386E-3</v>
      </c>
      <c r="BK42" s="112"/>
      <c r="BL42" s="88">
        <f>VLOOKUP($A42,LIBRES!$AQ$7:$AR$250,2,0)</f>
        <v>0.61440972222222223</v>
      </c>
      <c r="BM42" s="88">
        <f>VLOOKUP($A42,LIBRES!$AT$7:$AU$2000,2,0)</f>
        <v>0.6232523148148148</v>
      </c>
      <c r="BN42" s="88">
        <f t="shared" si="24"/>
        <v>8.8425925925925686E-3</v>
      </c>
      <c r="BO42" s="112"/>
      <c r="BP42" s="88">
        <f>VLOOKUP($A42,LIBRES!$AW$7:$AX$250,2,0)</f>
        <v>0.65034722222222219</v>
      </c>
      <c r="BQ42" s="88">
        <f>VLOOKUP($A42,LIBRES!$AZ$7:$BA$2000,2,0)</f>
        <v>0.65334490740740747</v>
      </c>
      <c r="BR42" s="88">
        <f t="shared" si="25"/>
        <v>2.9976851851852837E-3</v>
      </c>
      <c r="BS42" s="148"/>
      <c r="BT42" s="90">
        <f t="shared" si="26"/>
        <v>73</v>
      </c>
      <c r="BU42" s="90" t="str">
        <f t="shared" si="27"/>
        <v>MARCOS</v>
      </c>
      <c r="BV42" s="90" t="str">
        <f t="shared" si="28"/>
        <v>RUBIO</v>
      </c>
      <c r="BW42" s="90" t="str">
        <f t="shared" si="29"/>
        <v>MASTER</v>
      </c>
      <c r="BX42" s="90" t="str">
        <f t="shared" si="30"/>
        <v>E1</v>
      </c>
      <c r="BY42" s="91"/>
      <c r="BZ42" s="92">
        <v>0</v>
      </c>
      <c r="CA42" s="92">
        <f t="shared" si="31"/>
        <v>4.2245370370370683E-3</v>
      </c>
      <c r="CB42" s="92">
        <f t="shared" si="32"/>
        <v>3.4490740740740211E-3</v>
      </c>
      <c r="CC42" s="92">
        <f t="shared" si="33"/>
        <v>2.9050925925926396E-3</v>
      </c>
      <c r="CD42" s="92">
        <f t="shared" si="34"/>
        <v>3.5532407407407596E-3</v>
      </c>
      <c r="CE42" s="92">
        <f t="shared" si="35"/>
        <v>2.870370370370412E-3</v>
      </c>
      <c r="CF42" s="92">
        <f t="shared" si="36"/>
        <v>3.2060185185185386E-3</v>
      </c>
      <c r="CG42" s="92">
        <f t="shared" si="37"/>
        <v>8.8425925925925686E-3</v>
      </c>
      <c r="CH42" s="92">
        <f t="shared" si="38"/>
        <v>2.9976851851852837E-3</v>
      </c>
      <c r="CI42" s="92">
        <f t="shared" si="39"/>
        <v>3.2048611111111291E-2</v>
      </c>
      <c r="CJ42" s="93"/>
      <c r="CK42" s="94">
        <f t="shared" si="40"/>
        <v>2769.0000000000155</v>
      </c>
      <c r="CL42" s="192">
        <f t="shared" si="41"/>
        <v>1079.9999999999914</v>
      </c>
      <c r="CM42" s="91">
        <v>0</v>
      </c>
      <c r="CN42" s="91">
        <f t="shared" si="42"/>
        <v>3849.0000000000068</v>
      </c>
      <c r="CO42" s="193" t="s">
        <v>424</v>
      </c>
      <c r="CP42" s="193" t="s">
        <v>424</v>
      </c>
      <c r="CQ42" s="193" t="s">
        <v>424</v>
      </c>
      <c r="CR42" s="97" t="s">
        <v>424</v>
      </c>
      <c r="CS42" s="97" t="s">
        <v>424</v>
      </c>
      <c r="CT42" s="97" t="s">
        <v>424</v>
      </c>
      <c r="CU42" s="97" t="s">
        <v>424</v>
      </c>
    </row>
    <row r="43" spans="1:99" s="97" customFormat="1" ht="15" customHeight="1" x14ac:dyDescent="0.25">
      <c r="A43" s="131">
        <v>46</v>
      </c>
      <c r="B43" s="111" t="str">
        <f>VLOOKUP($A43,LISTADO!$C$4:$I$264,2,0)</f>
        <v>RICARDO</v>
      </c>
      <c r="C43" s="111" t="str">
        <f>VLOOKUP($A43,LISTADO!$C$4:$I$264,3,0)</f>
        <v>BRESSANI</v>
      </c>
      <c r="D43" s="111" t="str">
        <f>VLOOKUP($A43,LISTADO!$C$4:$I$264,4,0)</f>
        <v>UNICA</v>
      </c>
      <c r="E43" s="111" t="str">
        <f>VLOOKUP($A43,LISTADO!$C$4:$I$264,5,0)</f>
        <v>E1</v>
      </c>
      <c r="F43" s="111">
        <f>VLOOKUP($A43,LISTADO!$C$4:$I$264,6,0)</f>
        <v>0</v>
      </c>
      <c r="G43" s="113">
        <f>VLOOKUP($A43,LISTADO!$C$4:$I$270,7,0)</f>
        <v>0.35694444444444445</v>
      </c>
      <c r="H43" s="85">
        <f t="shared" si="0"/>
        <v>0.35694444444444445</v>
      </c>
      <c r="I43" s="85">
        <f t="shared" si="0"/>
        <v>0.35694444444444445</v>
      </c>
      <c r="J43" s="85">
        <f t="shared" si="1"/>
        <v>0</v>
      </c>
      <c r="K43" s="85"/>
      <c r="L43" s="86">
        <f t="shared" si="2"/>
        <v>0.40902777777777777</v>
      </c>
      <c r="M43" s="86">
        <f>VLOOKUP($A43,Checks!$B$5:$C$250,2,0)</f>
        <v>0.41111111111111115</v>
      </c>
      <c r="N43" s="86">
        <f t="shared" si="3"/>
        <v>5.4166666666666696E-2</v>
      </c>
      <c r="O43" s="85">
        <f t="shared" si="4"/>
        <v>2.0833333333333814E-3</v>
      </c>
      <c r="P43" s="87"/>
      <c r="Q43" s="86">
        <f t="shared" si="5"/>
        <v>0.48750000000000004</v>
      </c>
      <c r="R43" s="86">
        <f>VLOOKUP($A43,Checks!$E$5:$F$250,2,0)</f>
        <v>0.48749999999999999</v>
      </c>
      <c r="S43" s="86">
        <f t="shared" si="6"/>
        <v>7.638888888888884E-2</v>
      </c>
      <c r="T43" s="85">
        <f t="shared" si="7"/>
        <v>5.5511151231257827E-17</v>
      </c>
      <c r="U43" s="87"/>
      <c r="V43" s="86">
        <f t="shared" si="8"/>
        <v>0.53611111111111109</v>
      </c>
      <c r="W43" s="86">
        <f>VLOOKUP($A43,Checks!$H$5:$I$250,2,0)</f>
        <v>0.53611111111111109</v>
      </c>
      <c r="X43" s="86">
        <f t="shared" si="9"/>
        <v>4.8611111111111105E-2</v>
      </c>
      <c r="Y43" s="85">
        <f t="shared" si="10"/>
        <v>0</v>
      </c>
      <c r="Z43" s="87"/>
      <c r="AA43" s="86">
        <f t="shared" si="11"/>
        <v>0.60555555555555551</v>
      </c>
      <c r="AB43" s="86">
        <f>VLOOKUP($A43,Checks!$K$5:$L$250,2,0)</f>
        <v>0.61875000000000002</v>
      </c>
      <c r="AC43" s="86">
        <f t="shared" si="12"/>
        <v>8.2638888888888928E-2</v>
      </c>
      <c r="AD43" s="85">
        <f t="shared" si="13"/>
        <v>1.3194444444444509E-2</v>
      </c>
      <c r="AE43" s="87"/>
      <c r="AF43" s="85">
        <f t="shared" si="14"/>
        <v>0.66041666666666665</v>
      </c>
      <c r="AG43" s="88">
        <f t="shared" si="15"/>
        <v>0.66412037037037031</v>
      </c>
      <c r="AH43" s="87">
        <f t="shared" si="16"/>
        <v>319.99999999999568</v>
      </c>
      <c r="AI43" s="87"/>
      <c r="AJ43" s="88">
        <f>VLOOKUP($A43,LIBRES!$A$7:$B$250,2,0)</f>
        <v>0.35787037037037034</v>
      </c>
      <c r="AK43" s="88">
        <f>VLOOKUP($A43,LIBRES!$D$7:$E$250,2,0)</f>
        <v>0.36104166666666665</v>
      </c>
      <c r="AL43" s="88">
        <f t="shared" si="17"/>
        <v>3.1712962962963109E-3</v>
      </c>
      <c r="AM43" s="87"/>
      <c r="AN43" s="88">
        <f>VLOOKUP($A43,LIBRES!$G$7:$H$250,2,0)</f>
        <v>0.3674189814814815</v>
      </c>
      <c r="AO43" s="88">
        <f>VLOOKUP($A43,LIBRES!J$7:$K$250,2,0)</f>
        <v>0.37079861111111106</v>
      </c>
      <c r="AP43" s="151">
        <f t="shared" si="18"/>
        <v>3.3796296296295658E-3</v>
      </c>
      <c r="AQ43" s="87"/>
      <c r="AR43" s="88">
        <f>VLOOKUP($A43,LIBRES!$M$7:$N$250,2,0)</f>
        <v>0.3996527777777778</v>
      </c>
      <c r="AS43" s="88">
        <f>VLOOKUP($A43,LIBRES!$P$7:$Q$250,2,0)</f>
        <v>0.4025347222222222</v>
      </c>
      <c r="AT43" s="88">
        <f t="shared" si="19"/>
        <v>2.8819444444443953E-3</v>
      </c>
      <c r="AU43" s="112"/>
      <c r="AV43" s="88">
        <f>VLOOKUP($A43,LIBRES!$S$7:$T$250,2,0)</f>
        <v>0.47297453703703707</v>
      </c>
      <c r="AW43" s="88">
        <f>VLOOKUP($A43,LIBRES!$V$7:$W$250,2,0)</f>
        <v>0.47547453703703701</v>
      </c>
      <c r="AX43" s="88">
        <f t="shared" si="20"/>
        <v>2.4999999999999467E-3</v>
      </c>
      <c r="AY43" s="112"/>
      <c r="AZ43" s="88">
        <f>VLOOKUP($A43,LIBRES!$Y$7:$Z$250,2,0)</f>
        <v>0.49207175925925922</v>
      </c>
      <c r="BA43" s="88">
        <f>VLOOKUP($A43,LIBRES!$AB$7:$AC$2000,2,0)</f>
        <v>0.49508101851851855</v>
      </c>
      <c r="BB43" s="88">
        <f t="shared" si="21"/>
        <v>3.0092592592593226E-3</v>
      </c>
      <c r="BC43" s="112"/>
      <c r="BD43" s="88">
        <f>VLOOKUP($A43,LIBRES!$AE$7:$AF$250,2,0)</f>
        <v>0.51979166666666665</v>
      </c>
      <c r="BE43" s="88">
        <f>VLOOKUP($A43,LIBRES!$AH$7:$AI$2000,2,0)</f>
        <v>0.52236111111111116</v>
      </c>
      <c r="BF43" s="88">
        <f t="shared" si="22"/>
        <v>2.569444444444513E-3</v>
      </c>
      <c r="BG43" s="148"/>
      <c r="BH43" s="88">
        <f>VLOOKUP($A43,LIBRES!$AK$7:$AL$250,2,0)</f>
        <v>0.61655092592592597</v>
      </c>
      <c r="BI43" s="88">
        <f>VLOOKUP($A43,LIBRES!$AN$7:$AO$2000,2,0)</f>
        <v>0.61910879629629634</v>
      </c>
      <c r="BJ43" s="88">
        <f t="shared" si="23"/>
        <v>2.5578703703703631E-3</v>
      </c>
      <c r="BK43" s="112"/>
      <c r="BL43" s="88">
        <f>VLOOKUP($A43,LIBRES!$AQ$7:$AR$250,2,0)</f>
        <v>0.61979166666666663</v>
      </c>
      <c r="BM43" s="88">
        <f>VLOOKUP($A43,LIBRES!$AT$7:$AU$2000,2,0)</f>
        <v>0.62785879629629626</v>
      </c>
      <c r="BN43" s="88">
        <f t="shared" si="24"/>
        <v>8.0671296296296324E-3</v>
      </c>
      <c r="BO43" s="112"/>
      <c r="BP43" s="88">
        <f>VLOOKUP($A43,LIBRES!$AW$7:$AX$250,2,0)</f>
        <v>0.66157407407407409</v>
      </c>
      <c r="BQ43" s="88">
        <f>VLOOKUP($A43,LIBRES!$AZ$7:$BA$2000,2,0)</f>
        <v>0.66412037037037031</v>
      </c>
      <c r="BR43" s="88">
        <f t="shared" si="25"/>
        <v>2.5462962962962132E-3</v>
      </c>
      <c r="BS43" s="148"/>
      <c r="BT43" s="90">
        <f t="shared" si="26"/>
        <v>46</v>
      </c>
      <c r="BU43" s="90" t="str">
        <f t="shared" si="27"/>
        <v>RICARDO</v>
      </c>
      <c r="BV43" s="90" t="str">
        <f t="shared" si="28"/>
        <v>BRESSANI</v>
      </c>
      <c r="BW43" s="90" t="str">
        <f t="shared" si="29"/>
        <v>UNICA</v>
      </c>
      <c r="BX43" s="90" t="str">
        <f t="shared" si="30"/>
        <v>E1</v>
      </c>
      <c r="BY43" s="91"/>
      <c r="BZ43" s="92">
        <v>0</v>
      </c>
      <c r="CA43" s="92">
        <f t="shared" si="31"/>
        <v>3.3796296296295658E-3</v>
      </c>
      <c r="CB43" s="92">
        <f t="shared" si="32"/>
        <v>2.8819444444443953E-3</v>
      </c>
      <c r="CC43" s="92">
        <f t="shared" si="33"/>
        <v>2.4999999999999467E-3</v>
      </c>
      <c r="CD43" s="92">
        <f t="shared" si="34"/>
        <v>3.0092592592593226E-3</v>
      </c>
      <c r="CE43" s="92">
        <f t="shared" si="35"/>
        <v>2.569444444444513E-3</v>
      </c>
      <c r="CF43" s="92">
        <f t="shared" si="36"/>
        <v>2.5578703703703631E-3</v>
      </c>
      <c r="CG43" s="92">
        <f t="shared" si="37"/>
        <v>8.0671296296296324E-3</v>
      </c>
      <c r="CH43" s="92">
        <f t="shared" si="38"/>
        <v>2.5462962962962132E-3</v>
      </c>
      <c r="CI43" s="92">
        <f t="shared" si="39"/>
        <v>2.7511574074073952E-2</v>
      </c>
      <c r="CJ43" s="93"/>
      <c r="CK43" s="94">
        <f t="shared" si="40"/>
        <v>2376.9999999999895</v>
      </c>
      <c r="CL43" s="192">
        <f t="shared" si="41"/>
        <v>1640.0000000000102</v>
      </c>
      <c r="CM43" s="91">
        <v>0</v>
      </c>
      <c r="CN43" s="91">
        <f t="shared" si="42"/>
        <v>4017</v>
      </c>
      <c r="CO43" s="193" t="s">
        <v>424</v>
      </c>
      <c r="CP43" s="193" t="s">
        <v>424</v>
      </c>
      <c r="CQ43" s="193" t="s">
        <v>424</v>
      </c>
      <c r="CR43" s="97" t="s">
        <v>424</v>
      </c>
      <c r="CS43" s="97" t="s">
        <v>424</v>
      </c>
      <c r="CT43" s="97" t="s">
        <v>424</v>
      </c>
      <c r="CU43" s="97" t="s">
        <v>424</v>
      </c>
    </row>
    <row r="44" spans="1:99" s="97" customFormat="1" ht="15" customHeight="1" x14ac:dyDescent="0.25">
      <c r="A44" s="131">
        <v>24</v>
      </c>
      <c r="B44" s="111" t="str">
        <f>VLOOKUP($A44,LISTADO!$C$4:$I$264,2,0)</f>
        <v>JUAN</v>
      </c>
      <c r="C44" s="111" t="str">
        <f>VLOOKUP($A44,LISTADO!$C$4:$I$264,3,0)</f>
        <v>GUZMAN</v>
      </c>
      <c r="D44" s="111" t="str">
        <f>VLOOKUP($A44,LISTADO!$C$4:$I$264,4,0)</f>
        <v>MASTER</v>
      </c>
      <c r="E44" s="111" t="str">
        <f>VLOOKUP($A44,LISTADO!$C$4:$I$264,5,0)</f>
        <v>E1</v>
      </c>
      <c r="F44" s="111">
        <f>VLOOKUP($A44,LISTADO!$C$4:$I$264,6,0)</f>
        <v>0</v>
      </c>
      <c r="G44" s="113">
        <f>VLOOKUP($A44,LISTADO!$C$4:$I$270,7,0)</f>
        <v>0.35694444444444445</v>
      </c>
      <c r="H44" s="85">
        <f t="shared" si="0"/>
        <v>0.35694444444444445</v>
      </c>
      <c r="I44" s="85">
        <f t="shared" si="0"/>
        <v>0.35694444444444445</v>
      </c>
      <c r="J44" s="85">
        <f t="shared" si="1"/>
        <v>0</v>
      </c>
      <c r="K44" s="85"/>
      <c r="L44" s="86">
        <f t="shared" si="2"/>
        <v>0.40902777777777777</v>
      </c>
      <c r="M44" s="86">
        <f>VLOOKUP($A44,Checks!$B$5:$C$250,2,0)</f>
        <v>0.41180555555555554</v>
      </c>
      <c r="N44" s="86">
        <f t="shared" si="3"/>
        <v>5.4861111111111083E-2</v>
      </c>
      <c r="O44" s="85">
        <f t="shared" si="4"/>
        <v>2.7777777777777679E-3</v>
      </c>
      <c r="P44" s="87"/>
      <c r="Q44" s="86">
        <f t="shared" si="5"/>
        <v>0.48819444444444443</v>
      </c>
      <c r="R44" s="86">
        <f>VLOOKUP($A44,Checks!$E$5:$F$250,2,0)</f>
        <v>0.48819444444444443</v>
      </c>
      <c r="S44" s="86">
        <f t="shared" si="6"/>
        <v>7.6388888888888895E-2</v>
      </c>
      <c r="T44" s="85">
        <f t="shared" si="7"/>
        <v>0</v>
      </c>
      <c r="U44" s="87"/>
      <c r="V44" s="86">
        <f t="shared" si="8"/>
        <v>0.53680555555555554</v>
      </c>
      <c r="W44" s="86">
        <f>VLOOKUP($A44,Checks!$H$5:$I$250,2,0)</f>
        <v>0.53680555555555554</v>
      </c>
      <c r="X44" s="86">
        <f t="shared" si="9"/>
        <v>4.8611111111111105E-2</v>
      </c>
      <c r="Y44" s="85">
        <f t="shared" si="10"/>
        <v>0</v>
      </c>
      <c r="Z44" s="87"/>
      <c r="AA44" s="86">
        <f t="shared" si="11"/>
        <v>0.60624999999999996</v>
      </c>
      <c r="AB44" s="86">
        <f>VLOOKUP($A44,Checks!$K$5:$L$250,2,0)</f>
        <v>0.60625000000000007</v>
      </c>
      <c r="AC44" s="86">
        <f t="shared" si="12"/>
        <v>6.9444444444444531E-2</v>
      </c>
      <c r="AD44" s="85">
        <f t="shared" si="13"/>
        <v>1.1102230246251565E-16</v>
      </c>
      <c r="AE44" s="87"/>
      <c r="AF44" s="85">
        <f t="shared" si="14"/>
        <v>0.6479166666666667</v>
      </c>
      <c r="AG44" s="88">
        <f t="shared" si="15"/>
        <v>0.66530092592592593</v>
      </c>
      <c r="AH44" s="87">
        <f t="shared" si="16"/>
        <v>1501.9999999999982</v>
      </c>
      <c r="AI44" s="87"/>
      <c r="AJ44" s="88">
        <f>VLOOKUP($A44,LIBRES!$A$7:$B$250,2,0)</f>
        <v>0.35810185185185189</v>
      </c>
      <c r="AK44" s="88">
        <f>VLOOKUP($A44,LIBRES!$D$7:$E$250,2,0)</f>
        <v>0.3614236111111111</v>
      </c>
      <c r="AL44" s="88">
        <f t="shared" si="17"/>
        <v>3.3217592592592049E-3</v>
      </c>
      <c r="AM44" s="87"/>
      <c r="AN44" s="88">
        <f>VLOOKUP($A44,LIBRES!$G$7:$H$250,2,0)</f>
        <v>0.3684027777777778</v>
      </c>
      <c r="AO44" s="88">
        <f>VLOOKUP($A44,LIBRES!J$7:$K$250,2,0)</f>
        <v>0.37137731481481479</v>
      </c>
      <c r="AP44" s="151">
        <f t="shared" si="18"/>
        <v>2.9745370370369839E-3</v>
      </c>
      <c r="AQ44" s="87"/>
      <c r="AR44" s="88">
        <f>VLOOKUP($A44,LIBRES!$M$7:$N$250,2,0)</f>
        <v>0.40138888888888885</v>
      </c>
      <c r="AS44" s="88">
        <f>VLOOKUP($A44,LIBRES!$P$7:$Q$250,2,0)</f>
        <v>0.40401620370370367</v>
      </c>
      <c r="AT44" s="88">
        <f t="shared" si="19"/>
        <v>2.6273148148148184E-3</v>
      </c>
      <c r="AU44" s="112"/>
      <c r="AV44" s="88">
        <f>VLOOKUP($A44,LIBRES!$S$7:$T$250,2,0)</f>
        <v>0.46296296296296297</v>
      </c>
      <c r="AW44" s="88">
        <f>VLOOKUP($A44,LIBRES!$V$7:$W$250,2,0)</f>
        <v>0.46553240740740742</v>
      </c>
      <c r="AX44" s="88">
        <f t="shared" si="20"/>
        <v>2.5694444444444575E-3</v>
      </c>
      <c r="AY44" s="112"/>
      <c r="AZ44" s="88">
        <f>VLOOKUP($A44,LIBRES!$Y$7:$Z$250,2,0)</f>
        <v>0.49276620370370372</v>
      </c>
      <c r="BA44" s="88">
        <f>VLOOKUP($A44,LIBRES!$AB$7:$AC$2000,2,0)</f>
        <v>0.49589120370370371</v>
      </c>
      <c r="BB44" s="88">
        <f t="shared" si="21"/>
        <v>3.1249999999999889E-3</v>
      </c>
      <c r="BC44" s="112"/>
      <c r="BD44" s="88">
        <f>VLOOKUP($A44,LIBRES!$AE$7:$AF$250,2,0)</f>
        <v>0.51961805555555551</v>
      </c>
      <c r="BE44" s="88">
        <f>VLOOKUP($A44,LIBRES!$AH$7:$AI$2000,2,0)</f>
        <v>0.52414351851851848</v>
      </c>
      <c r="BF44" s="88">
        <f t="shared" si="22"/>
        <v>4.5254629629629672E-3</v>
      </c>
      <c r="BG44" s="148"/>
      <c r="BH44" s="88">
        <f>VLOOKUP($A44,LIBRES!$AK$7:$AL$250,2,0)</f>
        <v>0.6005787037037037</v>
      </c>
      <c r="BI44" s="88">
        <f>VLOOKUP($A44,LIBRES!$AN$7:$AO$2000,2,0)</f>
        <v>0.60325231481481478</v>
      </c>
      <c r="BJ44" s="88">
        <f t="shared" si="23"/>
        <v>2.673611111111085E-3</v>
      </c>
      <c r="BK44" s="112"/>
      <c r="BL44" s="88">
        <f>VLOOKUP($A44,LIBRES!$AQ$7:$AR$250,2,0)</f>
        <v>0.60682870370370368</v>
      </c>
      <c r="BM44" s="88">
        <f>VLOOKUP($A44,LIBRES!$AT$7:$AU$2000,2,0)</f>
        <v>0.61516203703703709</v>
      </c>
      <c r="BN44" s="88">
        <f t="shared" si="24"/>
        <v>8.3333333333334147E-3</v>
      </c>
      <c r="BO44" s="112"/>
      <c r="BP44" s="88">
        <f>VLOOKUP($A44,LIBRES!$AW$7:$AX$250,2,0)</f>
        <v>0.66238425925925926</v>
      </c>
      <c r="BQ44" s="88">
        <f>VLOOKUP($A44,LIBRES!$AZ$7:$BA$2000,2,0)</f>
        <v>0.66530092592592593</v>
      </c>
      <c r="BR44" s="88">
        <f t="shared" si="25"/>
        <v>2.9166666666666785E-3</v>
      </c>
      <c r="BS44" s="148"/>
      <c r="BT44" s="90">
        <f t="shared" si="26"/>
        <v>24</v>
      </c>
      <c r="BU44" s="90" t="str">
        <f t="shared" si="27"/>
        <v>JUAN</v>
      </c>
      <c r="BV44" s="90" t="str">
        <f t="shared" si="28"/>
        <v>GUZMAN</v>
      </c>
      <c r="BW44" s="90" t="str">
        <f t="shared" si="29"/>
        <v>MASTER</v>
      </c>
      <c r="BX44" s="90" t="str">
        <f t="shared" si="30"/>
        <v>E1</v>
      </c>
      <c r="BY44" s="91"/>
      <c r="BZ44" s="92">
        <v>0</v>
      </c>
      <c r="CA44" s="92">
        <f t="shared" si="31"/>
        <v>2.9745370370369839E-3</v>
      </c>
      <c r="CB44" s="92">
        <f t="shared" si="32"/>
        <v>2.6273148148148184E-3</v>
      </c>
      <c r="CC44" s="92">
        <f t="shared" si="33"/>
        <v>2.5694444444444575E-3</v>
      </c>
      <c r="CD44" s="92">
        <f t="shared" si="34"/>
        <v>3.1249999999999889E-3</v>
      </c>
      <c r="CE44" s="92">
        <f t="shared" si="35"/>
        <v>4.5254629629629672E-3</v>
      </c>
      <c r="CF44" s="92">
        <f t="shared" si="36"/>
        <v>2.673611111111085E-3</v>
      </c>
      <c r="CG44" s="92">
        <f t="shared" si="37"/>
        <v>8.3333333333334147E-3</v>
      </c>
      <c r="CH44" s="92">
        <f t="shared" si="38"/>
        <v>2.9166666666666785E-3</v>
      </c>
      <c r="CI44" s="92">
        <f t="shared" si="39"/>
        <v>2.9745370370370394E-2</v>
      </c>
      <c r="CJ44" s="93">
        <v>10</v>
      </c>
      <c r="CK44" s="94">
        <f t="shared" si="40"/>
        <v>2570.0000000000023</v>
      </c>
      <c r="CL44" s="192">
        <f t="shared" si="41"/>
        <v>1742.0000000000068</v>
      </c>
      <c r="CM44" s="91">
        <v>0</v>
      </c>
      <c r="CN44" s="91">
        <f t="shared" si="42"/>
        <v>4322.0000000000091</v>
      </c>
      <c r="CO44" s="193" t="s">
        <v>424</v>
      </c>
      <c r="CP44" s="193" t="s">
        <v>424</v>
      </c>
      <c r="CQ44" s="193" t="s">
        <v>424</v>
      </c>
      <c r="CR44" s="97" t="s">
        <v>424</v>
      </c>
      <c r="CS44" s="97" t="s">
        <v>424</v>
      </c>
      <c r="CT44" s="97" t="s">
        <v>424</v>
      </c>
      <c r="CU44" s="97" t="s">
        <v>424</v>
      </c>
    </row>
    <row r="45" spans="1:99" s="97" customFormat="1" ht="15" customHeight="1" x14ac:dyDescent="0.25">
      <c r="A45" s="131">
        <v>16</v>
      </c>
      <c r="B45" s="111" t="str">
        <f>VLOOKUP($A45,LISTADO!$C$4:$I$264,2,0)</f>
        <v>ANDREAS</v>
      </c>
      <c r="C45" s="111" t="str">
        <f>VLOOKUP($A45,LISTADO!$C$4:$I$264,3,0)</f>
        <v>ELCI</v>
      </c>
      <c r="D45" s="111" t="str">
        <f>VLOOKUP($A45,LISTADO!$C$4:$I$264,4,0)</f>
        <v>UNICA</v>
      </c>
      <c r="E45" s="111" t="str">
        <f>VLOOKUP($A45,LISTADO!$C$4:$I$264,5,0)</f>
        <v>E2</v>
      </c>
      <c r="F45" s="111">
        <f>VLOOKUP($A45,LISTADO!$C$4:$I$264,6,0)</f>
        <v>0</v>
      </c>
      <c r="G45" s="113">
        <f>VLOOKUP($A45,LISTADO!$C$4:$I$270,7,0)</f>
        <v>0.36249999999999999</v>
      </c>
      <c r="H45" s="85">
        <f t="shared" si="0"/>
        <v>0.36249999999999999</v>
      </c>
      <c r="I45" s="85">
        <f t="shared" si="0"/>
        <v>0.36249999999999999</v>
      </c>
      <c r="J45" s="85">
        <f t="shared" si="1"/>
        <v>0</v>
      </c>
      <c r="K45" s="85"/>
      <c r="L45" s="86">
        <f t="shared" si="2"/>
        <v>0.4145833333333333</v>
      </c>
      <c r="M45" s="86">
        <f>VLOOKUP($A45,Checks!$B$5:$C$250,2,0)</f>
        <v>0.41944444444444445</v>
      </c>
      <c r="N45" s="86">
        <f t="shared" si="3"/>
        <v>5.6944444444444464E-2</v>
      </c>
      <c r="O45" s="85">
        <f t="shared" si="4"/>
        <v>4.8611111111111494E-3</v>
      </c>
      <c r="P45" s="87"/>
      <c r="Q45" s="86">
        <f t="shared" si="5"/>
        <v>0.49583333333333335</v>
      </c>
      <c r="R45" s="86">
        <f>VLOOKUP($A45,Checks!$E$5:$F$250,2,0)</f>
        <v>0.49583333333333335</v>
      </c>
      <c r="S45" s="86">
        <f t="shared" si="6"/>
        <v>7.6388888888888895E-2</v>
      </c>
      <c r="T45" s="85">
        <f t="shared" si="7"/>
        <v>0</v>
      </c>
      <c r="U45" s="87"/>
      <c r="V45" s="86">
        <f t="shared" si="8"/>
        <v>0.54444444444444451</v>
      </c>
      <c r="W45" s="86">
        <f>VLOOKUP($A45,Checks!$H$5:$I$250,2,0)</f>
        <v>0.55347222222222225</v>
      </c>
      <c r="X45" s="86">
        <f t="shared" si="9"/>
        <v>5.7638888888888906E-2</v>
      </c>
      <c r="Y45" s="85">
        <f t="shared" si="10"/>
        <v>9.0277777777777457E-3</v>
      </c>
      <c r="Z45" s="87"/>
      <c r="AA45" s="86">
        <f t="shared" si="11"/>
        <v>0.62291666666666667</v>
      </c>
      <c r="AB45" s="86">
        <f>VLOOKUP($A45,Checks!$K$5:$L$250,2,0)</f>
        <v>0.61736111111111114</v>
      </c>
      <c r="AC45" s="86">
        <f t="shared" si="12"/>
        <v>6.3888888888888884E-2</v>
      </c>
      <c r="AD45" s="85">
        <f t="shared" si="13"/>
        <v>5.5555555555555358E-3</v>
      </c>
      <c r="AE45" s="87"/>
      <c r="AF45" s="85">
        <f t="shared" si="14"/>
        <v>0.65902777777777777</v>
      </c>
      <c r="AG45" s="88">
        <f t="shared" si="15"/>
        <v>0.66509259259259257</v>
      </c>
      <c r="AH45" s="87">
        <f t="shared" si="16"/>
        <v>523.99999999999875</v>
      </c>
      <c r="AI45" s="87"/>
      <c r="AJ45" s="88">
        <f>VLOOKUP($A45,LIBRES!$A$7:$B$250,2,0)</f>
        <v>0.36365740740740743</v>
      </c>
      <c r="AK45" s="88">
        <f>VLOOKUP($A45,LIBRES!$D$7:$E$250,2,0)</f>
        <v>0.36679398148148151</v>
      </c>
      <c r="AL45" s="88">
        <f t="shared" si="17"/>
        <v>3.1365740740740833E-3</v>
      </c>
      <c r="AM45" s="87"/>
      <c r="AN45" s="88">
        <f>VLOOKUP($A45,LIBRES!$G$7:$H$250,2,0)</f>
        <v>0.37251157407407409</v>
      </c>
      <c r="AO45" s="88">
        <f>VLOOKUP($A45,LIBRES!J$7:$K$250,2,0)</f>
        <v>0.37578703703703703</v>
      </c>
      <c r="AP45" s="151">
        <f t="shared" si="18"/>
        <v>3.2754629629629384E-3</v>
      </c>
      <c r="AQ45" s="87"/>
      <c r="AR45" s="88">
        <f>VLOOKUP($A45,LIBRES!$M$7:$N$250,2,0)</f>
        <v>0.40729166666666666</v>
      </c>
      <c r="AS45" s="88">
        <f>VLOOKUP($A45,LIBRES!$P$7:$Q$250,2,0)</f>
        <v>0.41030092592592587</v>
      </c>
      <c r="AT45" s="88">
        <f t="shared" si="19"/>
        <v>3.0092592592592116E-3</v>
      </c>
      <c r="AU45" s="112"/>
      <c r="AV45" s="88">
        <f>VLOOKUP($A45,LIBRES!$S$7:$T$250,2,0)</f>
        <v>0.48547453703703702</v>
      </c>
      <c r="AW45" s="88">
        <f>VLOOKUP($A45,LIBRES!$V$7:$W$250,2,0)</f>
        <v>0.48818287037037034</v>
      </c>
      <c r="AX45" s="88">
        <f t="shared" si="20"/>
        <v>2.7083333333333126E-3</v>
      </c>
      <c r="AY45" s="112"/>
      <c r="AZ45" s="88">
        <f>VLOOKUP($A45,LIBRES!$Y$7:$Z$250,2,0)</f>
        <v>0.5005208333333333</v>
      </c>
      <c r="BA45" s="88">
        <f>VLOOKUP($A45,LIBRES!$AB$7:$AC$2000,2,0)</f>
        <v>0.50393518518518521</v>
      </c>
      <c r="BB45" s="88">
        <f t="shared" si="21"/>
        <v>3.4143518518519045E-3</v>
      </c>
      <c r="BC45" s="112"/>
      <c r="BD45" s="88">
        <f>VLOOKUP($A45,LIBRES!$AE$7:$AF$250,2,0)</f>
        <v>0.53940972222222217</v>
      </c>
      <c r="BE45" s="88">
        <f>VLOOKUP($A45,LIBRES!$AH$7:$AI$2000,2,0)</f>
        <v>0.54204861111111113</v>
      </c>
      <c r="BF45" s="88">
        <f t="shared" si="22"/>
        <v>2.6388888888889683E-3</v>
      </c>
      <c r="BG45" s="148"/>
      <c r="BH45" s="88">
        <f>VLOOKUP($A45,LIBRES!$AK$7:$AL$250,2,0)</f>
        <v>0.61481481481481481</v>
      </c>
      <c r="BI45" s="88">
        <f>VLOOKUP($A45,LIBRES!$AN$7:$AO$2000,2,0)</f>
        <v>0.61761574074074077</v>
      </c>
      <c r="BJ45" s="88">
        <f t="shared" si="23"/>
        <v>2.8009259259259567E-3</v>
      </c>
      <c r="BK45" s="112"/>
      <c r="BL45" s="88">
        <f>VLOOKUP($A45,LIBRES!$AQ$7:$AR$250,2,0)</f>
        <v>0.61880787037037044</v>
      </c>
      <c r="BM45" s="88">
        <f>VLOOKUP($A45,LIBRES!$AT$7:$AU$2000,2,0)</f>
        <v>0.6278125</v>
      </c>
      <c r="BN45" s="88">
        <f t="shared" si="24"/>
        <v>9.0046296296295569E-3</v>
      </c>
      <c r="BO45" s="112"/>
      <c r="BP45" s="88">
        <f>VLOOKUP($A45,LIBRES!$AW$7:$AX$250,2,0)</f>
        <v>0.66122685185185182</v>
      </c>
      <c r="BQ45" s="88">
        <f>VLOOKUP($A45,LIBRES!$AZ$7:$BA$2000,2,0)</f>
        <v>0.66509259259259257</v>
      </c>
      <c r="BR45" s="88">
        <f t="shared" si="25"/>
        <v>3.8657407407407529E-3</v>
      </c>
      <c r="BS45" s="148"/>
      <c r="BT45" s="90">
        <f t="shared" si="26"/>
        <v>16</v>
      </c>
      <c r="BU45" s="90" t="str">
        <f t="shared" si="27"/>
        <v>ANDREAS</v>
      </c>
      <c r="BV45" s="90" t="str">
        <f t="shared" si="28"/>
        <v>ELCI</v>
      </c>
      <c r="BW45" s="90" t="str">
        <f t="shared" si="29"/>
        <v>UNICA</v>
      </c>
      <c r="BX45" s="90" t="str">
        <f t="shared" si="30"/>
        <v>E2</v>
      </c>
      <c r="BY45" s="91"/>
      <c r="BZ45" s="92">
        <v>0</v>
      </c>
      <c r="CA45" s="92">
        <f t="shared" si="31"/>
        <v>3.2754629629629384E-3</v>
      </c>
      <c r="CB45" s="92">
        <f t="shared" si="32"/>
        <v>3.0092592592592116E-3</v>
      </c>
      <c r="CC45" s="92">
        <f t="shared" si="33"/>
        <v>2.7083333333333126E-3</v>
      </c>
      <c r="CD45" s="92">
        <f t="shared" si="34"/>
        <v>3.4143518518519045E-3</v>
      </c>
      <c r="CE45" s="92">
        <f t="shared" si="35"/>
        <v>2.6388888888889683E-3</v>
      </c>
      <c r="CF45" s="92">
        <f t="shared" si="36"/>
        <v>2.8009259259259567E-3</v>
      </c>
      <c r="CG45" s="92">
        <f t="shared" si="37"/>
        <v>9.0046296296295569E-3</v>
      </c>
      <c r="CH45" s="92">
        <f t="shared" si="38"/>
        <v>3.8657407407407529E-3</v>
      </c>
      <c r="CI45" s="92">
        <f t="shared" si="39"/>
        <v>3.0717592592592602E-2</v>
      </c>
      <c r="CJ45" s="93">
        <v>10</v>
      </c>
      <c r="CK45" s="94">
        <f t="shared" si="40"/>
        <v>2654.0000000000009</v>
      </c>
      <c r="CL45" s="192">
        <f t="shared" si="41"/>
        <v>2203.9999999999977</v>
      </c>
      <c r="CM45" s="91">
        <v>0</v>
      </c>
      <c r="CN45" s="91">
        <f t="shared" si="42"/>
        <v>4867.9999999999982</v>
      </c>
      <c r="CO45" s="193" t="s">
        <v>424</v>
      </c>
      <c r="CP45" s="193" t="s">
        <v>424</v>
      </c>
      <c r="CQ45" s="193" t="s">
        <v>424</v>
      </c>
      <c r="CR45" s="97" t="s">
        <v>424</v>
      </c>
      <c r="CS45" s="97" t="s">
        <v>424</v>
      </c>
      <c r="CT45" s="97" t="s">
        <v>424</v>
      </c>
      <c r="CU45" s="97" t="s">
        <v>424</v>
      </c>
    </row>
    <row r="46" spans="1:99" s="97" customFormat="1" ht="15" customHeight="1" x14ac:dyDescent="0.25">
      <c r="A46" s="174">
        <v>21</v>
      </c>
      <c r="B46" s="175" t="str">
        <f>VLOOKUP($A46,LISTADO!$C$4:$I$264,2,0)</f>
        <v>RODRIGO</v>
      </c>
      <c r="C46" s="175" t="str">
        <f>VLOOKUP($A46,LISTADO!$C$4:$I$264,3,0)</f>
        <v>CHANG</v>
      </c>
      <c r="D46" s="175" t="str">
        <f>VLOOKUP($A46,LISTADO!$C$4:$I$264,4,0)</f>
        <v>UNICA</v>
      </c>
      <c r="E46" s="175" t="str">
        <f>VLOOKUP($A46,LISTADO!$C$4:$I$264,5,0)</f>
        <v>E1</v>
      </c>
      <c r="F46" s="175">
        <f>VLOOKUP($A46,LISTADO!$C$4:$I$264,6,0)</f>
        <v>0</v>
      </c>
      <c r="G46" s="176">
        <f>VLOOKUP($A46,LISTADO!$C$4:$I$270,7,0)</f>
        <v>0.35833333333333334</v>
      </c>
      <c r="H46" s="177">
        <f t="shared" si="0"/>
        <v>0.35833333333333334</v>
      </c>
      <c r="I46" s="177">
        <f t="shared" si="0"/>
        <v>0.35833333333333334</v>
      </c>
      <c r="J46" s="177">
        <f t="shared" si="1"/>
        <v>0</v>
      </c>
      <c r="K46" s="177"/>
      <c r="L46" s="178">
        <f t="shared" si="2"/>
        <v>0.41041666666666665</v>
      </c>
      <c r="M46" s="178" t="e">
        <f>VLOOKUP($A46,Checks!$B$5:$C$250,2,0)</f>
        <v>#N/A</v>
      </c>
      <c r="N46" s="178" t="e">
        <f t="shared" si="3"/>
        <v>#N/A</v>
      </c>
      <c r="O46" s="177" t="e">
        <f t="shared" si="4"/>
        <v>#N/A</v>
      </c>
      <c r="P46" s="179"/>
      <c r="Q46" s="178" t="e">
        <f t="shared" si="5"/>
        <v>#N/A</v>
      </c>
      <c r="R46" s="178" t="e">
        <f>VLOOKUP($A46,Checks!$E$5:$F$250,2,0)</f>
        <v>#N/A</v>
      </c>
      <c r="S46" s="178" t="e">
        <f t="shared" si="6"/>
        <v>#N/A</v>
      </c>
      <c r="T46" s="177" t="e">
        <f t="shared" si="7"/>
        <v>#N/A</v>
      </c>
      <c r="U46" s="179"/>
      <c r="V46" s="178" t="e">
        <f t="shared" si="8"/>
        <v>#N/A</v>
      </c>
      <c r="W46" s="178" t="e">
        <f>VLOOKUP($A46,Checks!$H$5:$I$250,2,0)</f>
        <v>#N/A</v>
      </c>
      <c r="X46" s="178" t="e">
        <f t="shared" si="9"/>
        <v>#N/A</v>
      </c>
      <c r="Y46" s="177" t="e">
        <f t="shared" si="10"/>
        <v>#N/A</v>
      </c>
      <c r="Z46" s="179"/>
      <c r="AA46" s="178" t="e">
        <f t="shared" si="11"/>
        <v>#N/A</v>
      </c>
      <c r="AB46" s="178" t="e">
        <f>VLOOKUP($A46,Checks!$K$5:$L$250,2,0)</f>
        <v>#N/A</v>
      </c>
      <c r="AC46" s="178" t="e">
        <f t="shared" si="12"/>
        <v>#N/A</v>
      </c>
      <c r="AD46" s="177" t="e">
        <f t="shared" si="13"/>
        <v>#N/A</v>
      </c>
      <c r="AE46" s="179"/>
      <c r="AF46" s="177" t="e">
        <f t="shared" si="14"/>
        <v>#N/A</v>
      </c>
      <c r="AG46" s="180" t="e">
        <f t="shared" si="15"/>
        <v>#N/A</v>
      </c>
      <c r="AH46" s="179" t="e">
        <f t="shared" si="16"/>
        <v>#N/A</v>
      </c>
      <c r="AI46" s="179"/>
      <c r="AJ46" s="180" t="e">
        <f>VLOOKUP($A46,LIBRES!$A$7:$B$250,2,0)</f>
        <v>#N/A</v>
      </c>
      <c r="AK46" s="180" t="e">
        <f>VLOOKUP($A46,LIBRES!$D$7:$E$250,2,0)</f>
        <v>#N/A</v>
      </c>
      <c r="AL46" s="180" t="e">
        <f t="shared" si="17"/>
        <v>#N/A</v>
      </c>
      <c r="AM46" s="179"/>
      <c r="AN46" s="180" t="e">
        <f>VLOOKUP($A46,LIBRES!$G$7:$H$250,2,0)</f>
        <v>#N/A</v>
      </c>
      <c r="AO46" s="180" t="e">
        <f>VLOOKUP($A46,LIBRES!J$7:$K$250,2,0)</f>
        <v>#N/A</v>
      </c>
      <c r="AP46" s="181" t="e">
        <f t="shared" si="18"/>
        <v>#N/A</v>
      </c>
      <c r="AQ46" s="179"/>
      <c r="AR46" s="180" t="e">
        <f>VLOOKUP($A46,LIBRES!$M$7:$N$250,2,0)</f>
        <v>#N/A</v>
      </c>
      <c r="AS46" s="180" t="e">
        <f>VLOOKUP($A46,LIBRES!$P$7:$Q$250,2,0)</f>
        <v>#N/A</v>
      </c>
      <c r="AT46" s="180" t="e">
        <f t="shared" si="19"/>
        <v>#N/A</v>
      </c>
      <c r="AU46" s="182"/>
      <c r="AV46" s="180" t="e">
        <f>VLOOKUP($A46,LIBRES!$S$7:$T$250,2,0)</f>
        <v>#N/A</v>
      </c>
      <c r="AW46" s="180" t="e">
        <f>VLOOKUP($A46,LIBRES!$V$7:$W$250,2,0)</f>
        <v>#N/A</v>
      </c>
      <c r="AX46" s="180" t="e">
        <f t="shared" si="20"/>
        <v>#N/A</v>
      </c>
      <c r="AY46" s="182"/>
      <c r="AZ46" s="180" t="e">
        <f>VLOOKUP($A46,LIBRES!$Y$7:$Z$250,2,0)</f>
        <v>#N/A</v>
      </c>
      <c r="BA46" s="180" t="e">
        <f>VLOOKUP($A46,LIBRES!$AB$7:$AC$2000,2,0)</f>
        <v>#N/A</v>
      </c>
      <c r="BB46" s="180" t="e">
        <f t="shared" si="21"/>
        <v>#N/A</v>
      </c>
      <c r="BC46" s="182"/>
      <c r="BD46" s="180" t="e">
        <f>VLOOKUP($A46,LIBRES!$AE$7:$AF$250,2,0)</f>
        <v>#N/A</v>
      </c>
      <c r="BE46" s="180" t="e">
        <f>VLOOKUP($A46,LIBRES!$AH$7:$AI$2000,2,0)</f>
        <v>#N/A</v>
      </c>
      <c r="BF46" s="180" t="e">
        <f t="shared" si="22"/>
        <v>#N/A</v>
      </c>
      <c r="BG46" s="183"/>
      <c r="BH46" s="180" t="e">
        <f>VLOOKUP($A46,LIBRES!$AK$7:$AL$250,2,0)</f>
        <v>#N/A</v>
      </c>
      <c r="BI46" s="180" t="e">
        <f>VLOOKUP($A46,LIBRES!$AN$7:$AO$2000,2,0)</f>
        <v>#N/A</v>
      </c>
      <c r="BJ46" s="180" t="e">
        <f t="shared" si="23"/>
        <v>#N/A</v>
      </c>
      <c r="BK46" s="182"/>
      <c r="BL46" s="180" t="e">
        <f>VLOOKUP($A46,LIBRES!$AQ$7:$AR$250,2,0)</f>
        <v>#N/A</v>
      </c>
      <c r="BM46" s="180" t="e">
        <f>VLOOKUP($A46,LIBRES!$AT$7:$AU$2000,2,0)</f>
        <v>#N/A</v>
      </c>
      <c r="BN46" s="180" t="e">
        <f t="shared" si="24"/>
        <v>#N/A</v>
      </c>
      <c r="BO46" s="182"/>
      <c r="BP46" s="180" t="e">
        <f>VLOOKUP($A46,LIBRES!$AW$7:$AX$250,2,0)</f>
        <v>#N/A</v>
      </c>
      <c r="BQ46" s="180" t="e">
        <f>VLOOKUP($A46,LIBRES!$AZ$7:$BA$2000,2,0)</f>
        <v>#N/A</v>
      </c>
      <c r="BR46" s="180" t="e">
        <f t="shared" si="25"/>
        <v>#N/A</v>
      </c>
      <c r="BS46" s="183"/>
      <c r="BT46" s="184">
        <f t="shared" si="26"/>
        <v>21</v>
      </c>
      <c r="BU46" s="184" t="str">
        <f t="shared" si="27"/>
        <v>RODRIGO</v>
      </c>
      <c r="BV46" s="184" t="str">
        <f t="shared" si="28"/>
        <v>CHANG</v>
      </c>
      <c r="BW46" s="184" t="str">
        <f t="shared" si="29"/>
        <v>UNICA</v>
      </c>
      <c r="BX46" s="184" t="str">
        <f t="shared" si="30"/>
        <v>E1</v>
      </c>
      <c r="BY46" s="185"/>
      <c r="BZ46" s="186">
        <v>0</v>
      </c>
      <c r="CA46" s="186" t="e">
        <f t="shared" si="31"/>
        <v>#N/A</v>
      </c>
      <c r="CB46" s="186" t="e">
        <f t="shared" si="32"/>
        <v>#N/A</v>
      </c>
      <c r="CC46" s="186" t="e">
        <f t="shared" si="33"/>
        <v>#N/A</v>
      </c>
      <c r="CD46" s="186" t="e">
        <f t="shared" si="34"/>
        <v>#N/A</v>
      </c>
      <c r="CE46" s="186" t="e">
        <f t="shared" si="35"/>
        <v>#N/A</v>
      </c>
      <c r="CF46" s="186" t="e">
        <f t="shared" si="36"/>
        <v>#N/A</v>
      </c>
      <c r="CG46" s="186" t="e">
        <f t="shared" si="37"/>
        <v>#N/A</v>
      </c>
      <c r="CH46" s="186" t="e">
        <f t="shared" si="38"/>
        <v>#N/A</v>
      </c>
      <c r="CI46" s="186" t="e">
        <f t="shared" si="39"/>
        <v>#N/A</v>
      </c>
      <c r="CJ46" s="187"/>
      <c r="CK46" s="188" t="e">
        <f t="shared" si="40"/>
        <v>#N/A</v>
      </c>
      <c r="CL46" s="189" t="e">
        <f t="shared" si="41"/>
        <v>#N/A</v>
      </c>
      <c r="CM46" s="185">
        <v>0</v>
      </c>
      <c r="CN46" s="185" t="e">
        <f t="shared" si="42"/>
        <v>#N/A</v>
      </c>
      <c r="CO46" s="193"/>
      <c r="CP46" s="193"/>
      <c r="CQ46" s="193"/>
    </row>
    <row r="47" spans="1:99" s="97" customFormat="1" ht="15" customHeight="1" x14ac:dyDescent="0.25">
      <c r="A47" s="174">
        <v>26</v>
      </c>
      <c r="B47" s="175" t="str">
        <f>VLOOKUP($A47,LISTADO!$C$4:$I$264,2,0)</f>
        <v>HECTOR RAUL</v>
      </c>
      <c r="C47" s="175" t="str">
        <f>VLOOKUP($A47,LISTADO!$C$4:$I$264,3,0)</f>
        <v>FLORES  CORDERO</v>
      </c>
      <c r="D47" s="175" t="str">
        <f>VLOOKUP($A47,LISTADO!$C$4:$I$264,4,0)</f>
        <v>MASTER</v>
      </c>
      <c r="E47" s="175" t="str">
        <f>VLOOKUP($A47,LISTADO!$C$4:$I$264,5,0)</f>
        <v>E1</v>
      </c>
      <c r="F47" s="175">
        <f>VLOOKUP($A47,LISTADO!$C$4:$I$264,6,0)</f>
        <v>0</v>
      </c>
      <c r="G47" s="176">
        <f>VLOOKUP($A47,LISTADO!$C$4:$I$270,7,0)</f>
        <v>0.35555555555555557</v>
      </c>
      <c r="H47" s="177">
        <f t="shared" si="0"/>
        <v>0.35555555555555557</v>
      </c>
      <c r="I47" s="177">
        <f t="shared" si="0"/>
        <v>0.35555555555555557</v>
      </c>
      <c r="J47" s="177">
        <f t="shared" si="1"/>
        <v>0</v>
      </c>
      <c r="K47" s="177"/>
      <c r="L47" s="178">
        <f t="shared" si="2"/>
        <v>0.40763888888888888</v>
      </c>
      <c r="M47" s="178" t="e">
        <f>VLOOKUP($A47,Checks!$B$5:$C$250,2,0)</f>
        <v>#N/A</v>
      </c>
      <c r="N47" s="178" t="e">
        <f t="shared" si="3"/>
        <v>#N/A</v>
      </c>
      <c r="O47" s="177" t="e">
        <f t="shared" si="4"/>
        <v>#N/A</v>
      </c>
      <c r="P47" s="179"/>
      <c r="Q47" s="178" t="e">
        <f t="shared" si="5"/>
        <v>#N/A</v>
      </c>
      <c r="R47" s="178" t="e">
        <f>VLOOKUP($A47,Checks!$E$5:$F$250,2,0)</f>
        <v>#N/A</v>
      </c>
      <c r="S47" s="178" t="e">
        <f t="shared" si="6"/>
        <v>#N/A</v>
      </c>
      <c r="T47" s="177" t="e">
        <f t="shared" si="7"/>
        <v>#N/A</v>
      </c>
      <c r="U47" s="179"/>
      <c r="V47" s="178" t="e">
        <f t="shared" si="8"/>
        <v>#N/A</v>
      </c>
      <c r="W47" s="178" t="e">
        <f>VLOOKUP($A47,Checks!$H$5:$I$250,2,0)</f>
        <v>#N/A</v>
      </c>
      <c r="X47" s="178" t="e">
        <f t="shared" si="9"/>
        <v>#N/A</v>
      </c>
      <c r="Y47" s="177" t="e">
        <f t="shared" si="10"/>
        <v>#N/A</v>
      </c>
      <c r="Z47" s="179"/>
      <c r="AA47" s="178" t="e">
        <f t="shared" si="11"/>
        <v>#N/A</v>
      </c>
      <c r="AB47" s="178" t="e">
        <f>VLOOKUP($A47,Checks!$K$5:$L$250,2,0)</f>
        <v>#N/A</v>
      </c>
      <c r="AC47" s="178" t="e">
        <f t="shared" si="12"/>
        <v>#N/A</v>
      </c>
      <c r="AD47" s="177" t="e">
        <f t="shared" si="13"/>
        <v>#N/A</v>
      </c>
      <c r="AE47" s="179"/>
      <c r="AF47" s="177" t="e">
        <f t="shared" si="14"/>
        <v>#N/A</v>
      </c>
      <c r="AG47" s="180" t="e">
        <f t="shared" si="15"/>
        <v>#N/A</v>
      </c>
      <c r="AH47" s="179" t="e">
        <f t="shared" si="16"/>
        <v>#N/A</v>
      </c>
      <c r="AI47" s="179"/>
      <c r="AJ47" s="180" t="e">
        <f>VLOOKUP($A47,LIBRES!$A$7:$B$250,2,0)</f>
        <v>#N/A</v>
      </c>
      <c r="AK47" s="180" t="e">
        <f>VLOOKUP($A47,LIBRES!$D$7:$E$250,2,0)</f>
        <v>#N/A</v>
      </c>
      <c r="AL47" s="180" t="e">
        <f t="shared" si="17"/>
        <v>#N/A</v>
      </c>
      <c r="AM47" s="179"/>
      <c r="AN47" s="180" t="e">
        <f>VLOOKUP($A47,LIBRES!$G$7:$H$250,2,0)</f>
        <v>#N/A</v>
      </c>
      <c r="AO47" s="180" t="e">
        <f>VLOOKUP($A47,LIBRES!J$7:$K$250,2,0)</f>
        <v>#N/A</v>
      </c>
      <c r="AP47" s="181" t="e">
        <f t="shared" si="18"/>
        <v>#N/A</v>
      </c>
      <c r="AQ47" s="179"/>
      <c r="AR47" s="180" t="e">
        <f>VLOOKUP($A47,LIBRES!$M$7:$N$250,2,0)</f>
        <v>#N/A</v>
      </c>
      <c r="AS47" s="180" t="e">
        <f>VLOOKUP($A47,LIBRES!$P$7:$Q$250,2,0)</f>
        <v>#N/A</v>
      </c>
      <c r="AT47" s="180" t="e">
        <f t="shared" si="19"/>
        <v>#N/A</v>
      </c>
      <c r="AU47" s="182"/>
      <c r="AV47" s="180" t="e">
        <f>VLOOKUP($A47,LIBRES!$S$7:$T$250,2,0)</f>
        <v>#N/A</v>
      </c>
      <c r="AW47" s="180" t="e">
        <f>VLOOKUP($A47,LIBRES!$V$7:$W$250,2,0)</f>
        <v>#N/A</v>
      </c>
      <c r="AX47" s="180" t="e">
        <f t="shared" si="20"/>
        <v>#N/A</v>
      </c>
      <c r="AY47" s="182"/>
      <c r="AZ47" s="180" t="e">
        <f>VLOOKUP($A47,LIBRES!$Y$7:$Z$250,2,0)</f>
        <v>#N/A</v>
      </c>
      <c r="BA47" s="180" t="e">
        <f>VLOOKUP($A47,LIBRES!$AB$7:$AC$2000,2,0)</f>
        <v>#N/A</v>
      </c>
      <c r="BB47" s="180" t="e">
        <f t="shared" si="21"/>
        <v>#N/A</v>
      </c>
      <c r="BC47" s="182"/>
      <c r="BD47" s="180" t="e">
        <f>VLOOKUP($A47,LIBRES!$AE$7:$AF$250,2,0)</f>
        <v>#N/A</v>
      </c>
      <c r="BE47" s="180" t="e">
        <f>VLOOKUP($A47,LIBRES!$AH$7:$AI$2000,2,0)</f>
        <v>#N/A</v>
      </c>
      <c r="BF47" s="180" t="e">
        <f t="shared" si="22"/>
        <v>#N/A</v>
      </c>
      <c r="BG47" s="183"/>
      <c r="BH47" s="180" t="e">
        <f>VLOOKUP($A47,LIBRES!$AK$7:$AL$250,2,0)</f>
        <v>#N/A</v>
      </c>
      <c r="BI47" s="180" t="e">
        <f>VLOOKUP($A47,LIBRES!$AN$7:$AO$2000,2,0)</f>
        <v>#N/A</v>
      </c>
      <c r="BJ47" s="180" t="e">
        <f t="shared" si="23"/>
        <v>#N/A</v>
      </c>
      <c r="BK47" s="182"/>
      <c r="BL47" s="180" t="e">
        <f>VLOOKUP($A47,LIBRES!$AQ$7:$AR$250,2,0)</f>
        <v>#N/A</v>
      </c>
      <c r="BM47" s="180" t="e">
        <f>VLOOKUP($A47,LIBRES!$AT$7:$AU$2000,2,0)</f>
        <v>#N/A</v>
      </c>
      <c r="BN47" s="180" t="e">
        <f t="shared" si="24"/>
        <v>#N/A</v>
      </c>
      <c r="BO47" s="182"/>
      <c r="BP47" s="180" t="e">
        <f>VLOOKUP($A47,LIBRES!$AW$7:$AX$250,2,0)</f>
        <v>#N/A</v>
      </c>
      <c r="BQ47" s="180" t="e">
        <f>VLOOKUP($A47,LIBRES!$AZ$7:$BA$2000,2,0)</f>
        <v>#N/A</v>
      </c>
      <c r="BR47" s="180" t="e">
        <f t="shared" si="25"/>
        <v>#N/A</v>
      </c>
      <c r="BS47" s="183"/>
      <c r="BT47" s="184">
        <f t="shared" si="26"/>
        <v>26</v>
      </c>
      <c r="BU47" s="184" t="str">
        <f t="shared" si="27"/>
        <v>HECTOR RAUL</v>
      </c>
      <c r="BV47" s="184" t="str">
        <f t="shared" si="28"/>
        <v>FLORES  CORDERO</v>
      </c>
      <c r="BW47" s="184" t="str">
        <f t="shared" si="29"/>
        <v>MASTER</v>
      </c>
      <c r="BX47" s="184" t="str">
        <f t="shared" si="30"/>
        <v>E1</v>
      </c>
      <c r="BY47" s="185"/>
      <c r="BZ47" s="186">
        <v>0</v>
      </c>
      <c r="CA47" s="186" t="e">
        <f t="shared" si="31"/>
        <v>#N/A</v>
      </c>
      <c r="CB47" s="186" t="e">
        <f t="shared" si="32"/>
        <v>#N/A</v>
      </c>
      <c r="CC47" s="186" t="e">
        <f t="shared" si="33"/>
        <v>#N/A</v>
      </c>
      <c r="CD47" s="186" t="e">
        <f t="shared" si="34"/>
        <v>#N/A</v>
      </c>
      <c r="CE47" s="186" t="e">
        <f t="shared" si="35"/>
        <v>#N/A</v>
      </c>
      <c r="CF47" s="186" t="e">
        <f t="shared" si="36"/>
        <v>#N/A</v>
      </c>
      <c r="CG47" s="186" t="e">
        <f t="shared" si="37"/>
        <v>#N/A</v>
      </c>
      <c r="CH47" s="186" t="e">
        <f t="shared" si="38"/>
        <v>#N/A</v>
      </c>
      <c r="CI47" s="186" t="e">
        <f t="shared" si="39"/>
        <v>#N/A</v>
      </c>
      <c r="CJ47" s="187">
        <v>10</v>
      </c>
      <c r="CK47" s="188" t="e">
        <f t="shared" si="40"/>
        <v>#N/A</v>
      </c>
      <c r="CL47" s="189" t="e">
        <f t="shared" si="41"/>
        <v>#N/A</v>
      </c>
      <c r="CM47" s="185">
        <v>0</v>
      </c>
      <c r="CN47" s="185" t="e">
        <f t="shared" si="42"/>
        <v>#N/A</v>
      </c>
      <c r="CO47" s="193"/>
      <c r="CP47" s="193"/>
      <c r="CQ47" s="193"/>
    </row>
    <row r="48" spans="1:99" s="97" customFormat="1" ht="15" customHeight="1" x14ac:dyDescent="0.25">
      <c r="A48" s="174">
        <v>29</v>
      </c>
      <c r="B48" s="175" t="str">
        <f>VLOOKUP($A48,LISTADO!$C$4:$I$264,2,0)</f>
        <v>WILLIAM</v>
      </c>
      <c r="C48" s="175" t="str">
        <f>VLOOKUP($A48,LISTADO!$C$4:$I$264,3,0)</f>
        <v>AGUILAR</v>
      </c>
      <c r="D48" s="175" t="str">
        <f>VLOOKUP($A48,LISTADO!$C$4:$I$264,4,0)</f>
        <v>UNICA</v>
      </c>
      <c r="E48" s="175" t="str">
        <f>VLOOKUP($A48,LISTADO!$C$4:$I$264,5,0)</f>
        <v>E2</v>
      </c>
      <c r="F48" s="175">
        <f>VLOOKUP($A48,LISTADO!$C$4:$I$264,6,0)</f>
        <v>0</v>
      </c>
      <c r="G48" s="176">
        <f>VLOOKUP($A48,LISTADO!$C$4:$I$270,7,0)</f>
        <v>0.3659722222222222</v>
      </c>
      <c r="H48" s="177">
        <f t="shared" si="0"/>
        <v>0.3659722222222222</v>
      </c>
      <c r="I48" s="177">
        <f t="shared" si="0"/>
        <v>0.3659722222222222</v>
      </c>
      <c r="J48" s="177">
        <f t="shared" si="1"/>
        <v>0</v>
      </c>
      <c r="K48" s="177"/>
      <c r="L48" s="178">
        <f t="shared" si="2"/>
        <v>0.41805555555555551</v>
      </c>
      <c r="M48" s="178">
        <f>VLOOKUP($A48,Checks!$B$5:$C$250,2,0)</f>
        <v>0.42222222222222222</v>
      </c>
      <c r="N48" s="178">
        <f t="shared" si="3"/>
        <v>5.6250000000000022E-2</v>
      </c>
      <c r="O48" s="177">
        <f t="shared" si="4"/>
        <v>4.1666666666667074E-3</v>
      </c>
      <c r="P48" s="179"/>
      <c r="Q48" s="178">
        <f t="shared" si="5"/>
        <v>0.49861111111111112</v>
      </c>
      <c r="R48" s="178">
        <f>VLOOKUP($A48,Checks!$E$5:$F$250,2,0)</f>
        <v>0.49861111111111112</v>
      </c>
      <c r="S48" s="178">
        <f t="shared" si="6"/>
        <v>7.6388888888888895E-2</v>
      </c>
      <c r="T48" s="177">
        <f t="shared" si="7"/>
        <v>0</v>
      </c>
      <c r="U48" s="179"/>
      <c r="V48" s="178">
        <f t="shared" si="8"/>
        <v>0.54722222222222228</v>
      </c>
      <c r="W48" s="178">
        <f>VLOOKUP($A48,Checks!$H$5:$I$250,2,0)</f>
        <v>0.54999999999999993</v>
      </c>
      <c r="X48" s="178">
        <f t="shared" si="9"/>
        <v>5.1388888888888817E-2</v>
      </c>
      <c r="Y48" s="177">
        <f t="shared" si="10"/>
        <v>2.7777777777776569E-3</v>
      </c>
      <c r="Z48" s="179"/>
      <c r="AA48" s="178">
        <f t="shared" si="11"/>
        <v>0.61944444444444435</v>
      </c>
      <c r="AB48" s="178" t="e">
        <f>VLOOKUP($A48,Checks!$K$5:$L$250,2,0)</f>
        <v>#N/A</v>
      </c>
      <c r="AC48" s="178" t="e">
        <f t="shared" si="12"/>
        <v>#N/A</v>
      </c>
      <c r="AD48" s="177" t="e">
        <f t="shared" si="13"/>
        <v>#N/A</v>
      </c>
      <c r="AE48" s="179"/>
      <c r="AF48" s="177" t="e">
        <f t="shared" si="14"/>
        <v>#N/A</v>
      </c>
      <c r="AG48" s="180" t="e">
        <f t="shared" si="15"/>
        <v>#N/A</v>
      </c>
      <c r="AH48" s="179" t="e">
        <f t="shared" si="16"/>
        <v>#N/A</v>
      </c>
      <c r="AI48" s="179"/>
      <c r="AJ48" s="180">
        <f>VLOOKUP($A48,LIBRES!$A$7:$B$250,2,0)</f>
        <v>0.36660879629629628</v>
      </c>
      <c r="AK48" s="180">
        <f>VLOOKUP($A48,LIBRES!$D$7:$E$250,2,0)</f>
        <v>0.36971064814814819</v>
      </c>
      <c r="AL48" s="180">
        <f t="shared" si="17"/>
        <v>3.1018518518519111E-3</v>
      </c>
      <c r="AM48" s="179"/>
      <c r="AN48" s="180">
        <f>VLOOKUP($A48,LIBRES!$G$7:$H$250,2,0)</f>
        <v>0.37737268518518513</v>
      </c>
      <c r="AO48" s="180">
        <f>VLOOKUP($A48,LIBRES!J$7:$K$250,2,0)</f>
        <v>0.38041666666666668</v>
      </c>
      <c r="AP48" s="181">
        <f t="shared" si="18"/>
        <v>3.0439814814815502E-3</v>
      </c>
      <c r="AQ48" s="179"/>
      <c r="AR48" s="180">
        <f>VLOOKUP($A48,LIBRES!$M$7:$N$250,2,0)</f>
        <v>0.40763888888888888</v>
      </c>
      <c r="AS48" s="180">
        <f>VLOOKUP($A48,LIBRES!$P$7:$Q$250,2,0)</f>
        <v>0.4105671296296296</v>
      </c>
      <c r="AT48" s="180">
        <f t="shared" si="19"/>
        <v>2.9282407407407174E-3</v>
      </c>
      <c r="AU48" s="182"/>
      <c r="AV48" s="180">
        <f>VLOOKUP($A48,LIBRES!$S$7:$T$250,2,0)</f>
        <v>0.4831597222222222</v>
      </c>
      <c r="AW48" s="180">
        <f>VLOOKUP($A48,LIBRES!$V$7:$W$250,2,0)</f>
        <v>0.48585648148148147</v>
      </c>
      <c r="AX48" s="180">
        <f t="shared" si="20"/>
        <v>2.6967592592592737E-3</v>
      </c>
      <c r="AY48" s="182"/>
      <c r="AZ48" s="180">
        <f>VLOOKUP($A48,LIBRES!$Y$7:$Z$250,2,0)</f>
        <v>0.50381944444444449</v>
      </c>
      <c r="BA48" s="180">
        <f>VLOOKUP($A48,LIBRES!$AB$7:$AC$2000,2,0)</f>
        <v>0.50740740740740742</v>
      </c>
      <c r="BB48" s="180">
        <f t="shared" si="21"/>
        <v>3.5879629629629317E-3</v>
      </c>
      <c r="BC48" s="182"/>
      <c r="BD48" s="180">
        <f>VLOOKUP($A48,LIBRES!$AE$7:$AF$250,2,0)</f>
        <v>0.53732638888888895</v>
      </c>
      <c r="BE48" s="180">
        <f>VLOOKUP($A48,LIBRES!$AH$7:$AI$2000,2,0)</f>
        <v>0.54115740740740736</v>
      </c>
      <c r="BF48" s="180">
        <f t="shared" si="22"/>
        <v>3.8310185185184142E-3</v>
      </c>
      <c r="BG48" s="183"/>
      <c r="BH48" s="180">
        <f>VLOOKUP($A48,LIBRES!$AK$7:$AL$250,2,0)</f>
        <v>0.61226851851851849</v>
      </c>
      <c r="BI48" s="180">
        <f>VLOOKUP($A48,LIBRES!$AN$7:$AO$2000,2,0)</f>
        <v>0.61487268518518523</v>
      </c>
      <c r="BJ48" s="180">
        <f t="shared" si="23"/>
        <v>2.6041666666667407E-3</v>
      </c>
      <c r="BK48" s="182"/>
      <c r="BL48" s="180" t="e">
        <f>VLOOKUP($A48,LIBRES!$AQ$7:$AR$250,2,0)</f>
        <v>#N/A</v>
      </c>
      <c r="BM48" s="180" t="e">
        <f>VLOOKUP($A48,LIBRES!$AT$7:$AU$2000,2,0)</f>
        <v>#N/A</v>
      </c>
      <c r="BN48" s="180" t="e">
        <f t="shared" si="24"/>
        <v>#N/A</v>
      </c>
      <c r="BO48" s="182"/>
      <c r="BP48" s="180" t="e">
        <f>VLOOKUP($A48,LIBRES!$AW$7:$AX$250,2,0)</f>
        <v>#N/A</v>
      </c>
      <c r="BQ48" s="180" t="e">
        <f>VLOOKUP($A48,LIBRES!$AZ$7:$BA$2000,2,0)</f>
        <v>#N/A</v>
      </c>
      <c r="BR48" s="180" t="e">
        <f t="shared" si="25"/>
        <v>#N/A</v>
      </c>
      <c r="BS48" s="183"/>
      <c r="BT48" s="184">
        <f t="shared" si="26"/>
        <v>29</v>
      </c>
      <c r="BU48" s="184" t="str">
        <f t="shared" si="27"/>
        <v>WILLIAM</v>
      </c>
      <c r="BV48" s="184" t="str">
        <f t="shared" si="28"/>
        <v>AGUILAR</v>
      </c>
      <c r="BW48" s="184" t="str">
        <f t="shared" si="29"/>
        <v>UNICA</v>
      </c>
      <c r="BX48" s="184" t="str">
        <f t="shared" si="30"/>
        <v>E2</v>
      </c>
      <c r="BY48" s="185"/>
      <c r="BZ48" s="186">
        <v>0</v>
      </c>
      <c r="CA48" s="186">
        <f t="shared" si="31"/>
        <v>3.0439814814815502E-3</v>
      </c>
      <c r="CB48" s="186">
        <f t="shared" si="32"/>
        <v>2.9282407407407174E-3</v>
      </c>
      <c r="CC48" s="186">
        <f t="shared" si="33"/>
        <v>2.6967592592592737E-3</v>
      </c>
      <c r="CD48" s="186">
        <f t="shared" si="34"/>
        <v>3.5879629629629317E-3</v>
      </c>
      <c r="CE48" s="186">
        <f t="shared" si="35"/>
        <v>3.8310185185184142E-3</v>
      </c>
      <c r="CF48" s="186">
        <f t="shared" si="36"/>
        <v>2.6041666666667407E-3</v>
      </c>
      <c r="CG48" s="186" t="e">
        <f t="shared" si="37"/>
        <v>#N/A</v>
      </c>
      <c r="CH48" s="186" t="e">
        <f t="shared" si="38"/>
        <v>#N/A</v>
      </c>
      <c r="CI48" s="186" t="e">
        <f t="shared" si="39"/>
        <v>#N/A</v>
      </c>
      <c r="CJ48" s="187">
        <v>10</v>
      </c>
      <c r="CK48" s="188" t="e">
        <f t="shared" si="40"/>
        <v>#N/A</v>
      </c>
      <c r="CL48" s="189" t="e">
        <f t="shared" si="41"/>
        <v>#N/A</v>
      </c>
      <c r="CM48" s="185">
        <v>0</v>
      </c>
      <c r="CN48" s="185" t="e">
        <f t="shared" si="42"/>
        <v>#N/A</v>
      </c>
      <c r="CO48" s="193" t="s">
        <v>424</v>
      </c>
      <c r="CP48" s="193" t="s">
        <v>424</v>
      </c>
      <c r="CQ48" s="193" t="s">
        <v>424</v>
      </c>
      <c r="CR48" s="97" t="s">
        <v>424</v>
      </c>
      <c r="CS48" s="97" t="s">
        <v>424</v>
      </c>
      <c r="CT48" s="97" t="s">
        <v>424</v>
      </c>
    </row>
    <row r="49" spans="1:100" s="97" customFormat="1" ht="15" customHeight="1" x14ac:dyDescent="0.25">
      <c r="A49" s="174">
        <v>30</v>
      </c>
      <c r="B49" s="175" t="str">
        <f>VLOOKUP($A49,LISTADO!$C$4:$I$264,2,0)</f>
        <v>MARVIN</v>
      </c>
      <c r="C49" s="175" t="str">
        <f>VLOOKUP($A49,LISTADO!$C$4:$I$264,3,0)</f>
        <v>CALDERON</v>
      </c>
      <c r="D49" s="175" t="str">
        <f>VLOOKUP($A49,LISTADO!$C$4:$I$264,4,0)</f>
        <v>UNICA</v>
      </c>
      <c r="E49" s="175" t="str">
        <f>VLOOKUP($A49,LISTADO!$C$4:$I$264,5,0)</f>
        <v>E2</v>
      </c>
      <c r="F49" s="175">
        <f>VLOOKUP($A49,LISTADO!$C$4:$I$264,6,0)</f>
        <v>0</v>
      </c>
      <c r="G49" s="176">
        <f>VLOOKUP($A49,LISTADO!$C$4:$I$270,7,0)</f>
        <v>0.3659722222222222</v>
      </c>
      <c r="H49" s="177">
        <f t="shared" si="0"/>
        <v>0.3659722222222222</v>
      </c>
      <c r="I49" s="177">
        <f t="shared" si="0"/>
        <v>0.3659722222222222</v>
      </c>
      <c r="J49" s="177">
        <f t="shared" si="1"/>
        <v>0</v>
      </c>
      <c r="K49" s="177"/>
      <c r="L49" s="178">
        <f t="shared" si="2"/>
        <v>0.41805555555555551</v>
      </c>
      <c r="M49" s="178">
        <f>VLOOKUP($A49,Checks!$B$5:$C$250,2,0)</f>
        <v>0.42430555555555555</v>
      </c>
      <c r="N49" s="178">
        <f t="shared" si="3"/>
        <v>5.8333333333333348E-2</v>
      </c>
      <c r="O49" s="177">
        <f t="shared" si="4"/>
        <v>6.2500000000000333E-3</v>
      </c>
      <c r="P49" s="179"/>
      <c r="Q49" s="178">
        <f t="shared" si="5"/>
        <v>0.50069444444444444</v>
      </c>
      <c r="R49" s="178">
        <f>VLOOKUP($A49,Checks!$E$5:$F$250,2,0)</f>
        <v>0.50069444444444444</v>
      </c>
      <c r="S49" s="178">
        <f t="shared" si="6"/>
        <v>7.6388888888888895E-2</v>
      </c>
      <c r="T49" s="177">
        <f t="shared" si="7"/>
        <v>0</v>
      </c>
      <c r="U49" s="179"/>
      <c r="V49" s="178">
        <f t="shared" si="8"/>
        <v>0.5493055555555556</v>
      </c>
      <c r="W49" s="178" t="e">
        <f>VLOOKUP($A49,Checks!$H$5:$I$250,2,0)</f>
        <v>#N/A</v>
      </c>
      <c r="X49" s="178" t="e">
        <f t="shared" si="9"/>
        <v>#N/A</v>
      </c>
      <c r="Y49" s="177" t="e">
        <f t="shared" si="10"/>
        <v>#N/A</v>
      </c>
      <c r="Z49" s="179"/>
      <c r="AA49" s="178" t="e">
        <f t="shared" si="11"/>
        <v>#N/A</v>
      </c>
      <c r="AB49" s="178" t="e">
        <f>VLOOKUP($A49,Checks!$K$5:$L$250,2,0)</f>
        <v>#N/A</v>
      </c>
      <c r="AC49" s="178" t="e">
        <f t="shared" si="12"/>
        <v>#N/A</v>
      </c>
      <c r="AD49" s="177" t="e">
        <f t="shared" si="13"/>
        <v>#N/A</v>
      </c>
      <c r="AE49" s="179"/>
      <c r="AF49" s="177" t="e">
        <f t="shared" si="14"/>
        <v>#N/A</v>
      </c>
      <c r="AG49" s="180" t="e">
        <f t="shared" si="15"/>
        <v>#N/A</v>
      </c>
      <c r="AH49" s="179" t="e">
        <f t="shared" si="16"/>
        <v>#N/A</v>
      </c>
      <c r="AI49" s="179"/>
      <c r="AJ49" s="180">
        <f>VLOOKUP($A49,LIBRES!$A$7:$B$250,2,0)</f>
        <v>0.36828703703703702</v>
      </c>
      <c r="AK49" s="180">
        <f>VLOOKUP($A49,LIBRES!$D$7:$E$250,2,0)</f>
        <v>0.37164351851851851</v>
      </c>
      <c r="AL49" s="180">
        <f t="shared" si="17"/>
        <v>3.3564814814814881E-3</v>
      </c>
      <c r="AM49" s="179"/>
      <c r="AN49" s="180">
        <f>VLOOKUP($A49,LIBRES!$G$7:$H$250,2,0)</f>
        <v>0.37847222222222227</v>
      </c>
      <c r="AO49" s="180">
        <f>VLOOKUP($A49,LIBRES!J$7:$K$250,2,0)</f>
        <v>0.38219907407407411</v>
      </c>
      <c r="AP49" s="181">
        <f t="shared" si="18"/>
        <v>3.7268518518518423E-3</v>
      </c>
      <c r="AQ49" s="179"/>
      <c r="AR49" s="180">
        <f>VLOOKUP($A49,LIBRES!$M$7:$N$250,2,0)</f>
        <v>0.41250000000000003</v>
      </c>
      <c r="AS49" s="180">
        <f>VLOOKUP($A49,LIBRES!$P$7:$Q$250,2,0)</f>
        <v>0.41524305555555557</v>
      </c>
      <c r="AT49" s="180">
        <f t="shared" si="19"/>
        <v>2.7430555555555403E-3</v>
      </c>
      <c r="AU49" s="182"/>
      <c r="AV49" s="180">
        <f>VLOOKUP($A49,LIBRES!$S$7:$T$250,2,0)</f>
        <v>0.49571759259259257</v>
      </c>
      <c r="AW49" s="180">
        <f>VLOOKUP($A49,LIBRES!$V$7:$W$250,2,0)</f>
        <v>0.49822916666666667</v>
      </c>
      <c r="AX49" s="180">
        <f t="shared" si="20"/>
        <v>2.5115740740740966E-3</v>
      </c>
      <c r="AY49" s="182"/>
      <c r="AZ49" s="180">
        <f>VLOOKUP($A49,LIBRES!$Y$7:$Z$250,2,0)</f>
        <v>0.51880787037037035</v>
      </c>
      <c r="BA49" s="180">
        <f>VLOOKUP($A49,LIBRES!$AB$7:$AC$2000,2,0)</f>
        <v>0.52241898148148147</v>
      </c>
      <c r="BB49" s="180">
        <f t="shared" si="21"/>
        <v>3.6111111111111205E-3</v>
      </c>
      <c r="BC49" s="182"/>
      <c r="BD49" s="180" t="e">
        <f>VLOOKUP($A49,LIBRES!$AE$7:$AF$250,2,0)</f>
        <v>#N/A</v>
      </c>
      <c r="BE49" s="180" t="e">
        <f>VLOOKUP($A49,LIBRES!$AH$7:$AI$2000,2,0)</f>
        <v>#N/A</v>
      </c>
      <c r="BF49" s="180" t="e">
        <f t="shared" si="22"/>
        <v>#N/A</v>
      </c>
      <c r="BG49" s="183"/>
      <c r="BH49" s="180" t="e">
        <f>VLOOKUP($A49,LIBRES!$AK$7:$AL$250,2,0)</f>
        <v>#N/A</v>
      </c>
      <c r="BI49" s="180" t="e">
        <f>VLOOKUP($A49,LIBRES!$AN$7:$AO$2000,2,0)</f>
        <v>#N/A</v>
      </c>
      <c r="BJ49" s="180" t="e">
        <f t="shared" si="23"/>
        <v>#N/A</v>
      </c>
      <c r="BK49" s="182"/>
      <c r="BL49" s="180" t="e">
        <f>VLOOKUP($A49,LIBRES!$AQ$7:$AR$250,2,0)</f>
        <v>#N/A</v>
      </c>
      <c r="BM49" s="180" t="e">
        <f>VLOOKUP($A49,LIBRES!$AT$7:$AU$2000,2,0)</f>
        <v>#N/A</v>
      </c>
      <c r="BN49" s="180" t="e">
        <f t="shared" si="24"/>
        <v>#N/A</v>
      </c>
      <c r="BO49" s="182"/>
      <c r="BP49" s="180" t="e">
        <f>VLOOKUP($A49,LIBRES!$AW$7:$AX$250,2,0)</f>
        <v>#N/A</v>
      </c>
      <c r="BQ49" s="180" t="e">
        <f>VLOOKUP($A49,LIBRES!$AZ$7:$BA$2000,2,0)</f>
        <v>#N/A</v>
      </c>
      <c r="BR49" s="180" t="e">
        <f t="shared" si="25"/>
        <v>#N/A</v>
      </c>
      <c r="BS49" s="183"/>
      <c r="BT49" s="184">
        <f t="shared" si="26"/>
        <v>30</v>
      </c>
      <c r="BU49" s="184" t="str">
        <f t="shared" si="27"/>
        <v>MARVIN</v>
      </c>
      <c r="BV49" s="184" t="str">
        <f t="shared" si="28"/>
        <v>CALDERON</v>
      </c>
      <c r="BW49" s="184" t="str">
        <f t="shared" si="29"/>
        <v>UNICA</v>
      </c>
      <c r="BX49" s="184" t="str">
        <f t="shared" si="30"/>
        <v>E2</v>
      </c>
      <c r="BY49" s="185"/>
      <c r="BZ49" s="186">
        <v>0</v>
      </c>
      <c r="CA49" s="186">
        <f t="shared" si="31"/>
        <v>3.7268518518518423E-3</v>
      </c>
      <c r="CB49" s="186">
        <f t="shared" si="32"/>
        <v>2.7430555555555403E-3</v>
      </c>
      <c r="CC49" s="186">
        <f t="shared" si="33"/>
        <v>2.5115740740740966E-3</v>
      </c>
      <c r="CD49" s="186">
        <f t="shared" si="34"/>
        <v>3.6111111111111205E-3</v>
      </c>
      <c r="CE49" s="186" t="e">
        <f t="shared" si="35"/>
        <v>#N/A</v>
      </c>
      <c r="CF49" s="186" t="e">
        <f t="shared" si="36"/>
        <v>#N/A</v>
      </c>
      <c r="CG49" s="186" t="e">
        <f t="shared" si="37"/>
        <v>#N/A</v>
      </c>
      <c r="CH49" s="186" t="e">
        <f t="shared" si="38"/>
        <v>#N/A</v>
      </c>
      <c r="CI49" s="186" t="e">
        <f t="shared" si="39"/>
        <v>#N/A</v>
      </c>
      <c r="CJ49" s="187">
        <v>10</v>
      </c>
      <c r="CK49" s="188" t="e">
        <f t="shared" si="40"/>
        <v>#N/A</v>
      </c>
      <c r="CL49" s="189" t="e">
        <f t="shared" si="41"/>
        <v>#N/A</v>
      </c>
      <c r="CM49" s="185">
        <v>0</v>
      </c>
      <c r="CN49" s="185" t="e">
        <f t="shared" si="42"/>
        <v>#N/A</v>
      </c>
      <c r="CO49" s="193" t="s">
        <v>424</v>
      </c>
      <c r="CP49" s="193" t="s">
        <v>424</v>
      </c>
      <c r="CQ49" s="193" t="s">
        <v>424</v>
      </c>
    </row>
    <row r="50" spans="1:100" s="97" customFormat="1" ht="15" customHeight="1" x14ac:dyDescent="0.25">
      <c r="A50" s="174">
        <v>31</v>
      </c>
      <c r="B50" s="175" t="str">
        <f>VLOOKUP($A50,LISTADO!$C$4:$I$264,2,0)</f>
        <v>CARLOS</v>
      </c>
      <c r="C50" s="175" t="str">
        <f>VLOOKUP($A50,LISTADO!$C$4:$I$264,3,0)</f>
        <v>CABRERA</v>
      </c>
      <c r="D50" s="175" t="str">
        <f>VLOOKUP($A50,LISTADO!$C$4:$I$264,4,0)</f>
        <v>JUNIOR</v>
      </c>
      <c r="E50" s="175" t="str">
        <f>VLOOKUP($A50,LISTADO!$C$4:$I$264,5,0)</f>
        <v>E1</v>
      </c>
      <c r="F50" s="175">
        <f>VLOOKUP($A50,LISTADO!$C$4:$I$264,6,0)</f>
        <v>0</v>
      </c>
      <c r="G50" s="176">
        <f>VLOOKUP($A50,LISTADO!$C$4:$I$270,7,0)</f>
        <v>0.35902777777777778</v>
      </c>
      <c r="H50" s="177">
        <f t="shared" si="0"/>
        <v>0.35902777777777778</v>
      </c>
      <c r="I50" s="177">
        <f t="shared" si="0"/>
        <v>0.35902777777777778</v>
      </c>
      <c r="J50" s="177">
        <f t="shared" si="1"/>
        <v>0</v>
      </c>
      <c r="K50" s="177"/>
      <c r="L50" s="178">
        <f t="shared" si="2"/>
        <v>0.41111111111111109</v>
      </c>
      <c r="M50" s="178">
        <f>VLOOKUP($A50,Checks!$B$5:$C$250,2,0)</f>
        <v>0.41111111111111115</v>
      </c>
      <c r="N50" s="178">
        <f t="shared" si="3"/>
        <v>5.208333333333337E-2</v>
      </c>
      <c r="O50" s="177">
        <f t="shared" si="4"/>
        <v>5.5511151231257827E-17</v>
      </c>
      <c r="P50" s="179"/>
      <c r="Q50" s="178">
        <f t="shared" si="5"/>
        <v>0.48750000000000004</v>
      </c>
      <c r="R50" s="178">
        <f>VLOOKUP($A50,Checks!$E$5:$F$250,2,0)</f>
        <v>0.49027777777777781</v>
      </c>
      <c r="S50" s="178">
        <f t="shared" si="6"/>
        <v>7.9166666666666663E-2</v>
      </c>
      <c r="T50" s="177">
        <f t="shared" si="7"/>
        <v>2.7777777777777679E-3</v>
      </c>
      <c r="U50" s="179"/>
      <c r="V50" s="178">
        <f t="shared" si="8"/>
        <v>0.53888888888888897</v>
      </c>
      <c r="W50" s="178" t="e">
        <f>VLOOKUP($A50,Checks!$H$5:$I$250,2,0)</f>
        <v>#N/A</v>
      </c>
      <c r="X50" s="178" t="e">
        <f t="shared" si="9"/>
        <v>#N/A</v>
      </c>
      <c r="Y50" s="177" t="e">
        <f t="shared" si="10"/>
        <v>#N/A</v>
      </c>
      <c r="Z50" s="179"/>
      <c r="AA50" s="178" t="e">
        <f t="shared" si="11"/>
        <v>#N/A</v>
      </c>
      <c r="AB50" s="178">
        <f>VLOOKUP($A50,Checks!$K$5:$L$250,2,0)</f>
        <v>0.56597222222222221</v>
      </c>
      <c r="AC50" s="178" t="e">
        <f t="shared" si="12"/>
        <v>#N/A</v>
      </c>
      <c r="AD50" s="177" t="e">
        <f t="shared" si="13"/>
        <v>#N/A</v>
      </c>
      <c r="AE50" s="179"/>
      <c r="AF50" s="177">
        <f t="shared" si="14"/>
        <v>0.60763888888888884</v>
      </c>
      <c r="AG50" s="180" t="e">
        <f t="shared" si="15"/>
        <v>#N/A</v>
      </c>
      <c r="AH50" s="179" t="e">
        <f t="shared" si="16"/>
        <v>#N/A</v>
      </c>
      <c r="AI50" s="179"/>
      <c r="AJ50" s="180">
        <f>VLOOKUP($A50,LIBRES!$A$7:$B$250,2,0)</f>
        <v>0.36018518518518516</v>
      </c>
      <c r="AK50" s="180">
        <f>VLOOKUP($A50,LIBRES!$D$7:$E$250,2,0)</f>
        <v>0.36381944444444447</v>
      </c>
      <c r="AL50" s="180">
        <f t="shared" si="17"/>
        <v>3.6342592592593093E-3</v>
      </c>
      <c r="AM50" s="179"/>
      <c r="AN50" s="180">
        <f>VLOOKUP($A50,LIBRES!$G$7:$H$250,2,0)</f>
        <v>0.36996527777777777</v>
      </c>
      <c r="AO50" s="180">
        <f>VLOOKUP($A50,LIBRES!J$7:$K$250,2,0)</f>
        <v>0.37321759259259263</v>
      </c>
      <c r="AP50" s="181">
        <f t="shared" si="18"/>
        <v>3.2523148148148606E-3</v>
      </c>
      <c r="AQ50" s="179"/>
      <c r="AR50" s="180">
        <f>VLOOKUP($A50,LIBRES!$M$7:$N$250,2,0)</f>
        <v>0.39930555555555558</v>
      </c>
      <c r="AS50" s="180">
        <f>VLOOKUP($A50,LIBRES!$P$7:$Q$250,2,0)</f>
        <v>0.40186342592592594</v>
      </c>
      <c r="AT50" s="180">
        <f t="shared" si="19"/>
        <v>2.5578703703703631E-3</v>
      </c>
      <c r="AU50" s="182"/>
      <c r="AV50" s="180">
        <f>VLOOKUP($A50,LIBRES!$S$7:$T$250,2,0)</f>
        <v>0.46574074074074073</v>
      </c>
      <c r="AW50" s="180">
        <f>VLOOKUP($A50,LIBRES!$V$7:$W$250,2,0)</f>
        <v>0.4685185185185185</v>
      </c>
      <c r="AX50" s="180">
        <f t="shared" si="20"/>
        <v>2.7777777777777679E-3</v>
      </c>
      <c r="AY50" s="182"/>
      <c r="AZ50" s="180">
        <f>VLOOKUP($A50,LIBRES!$Y$7:$Z$250,2,0)</f>
        <v>0.49820601851851848</v>
      </c>
      <c r="BA50" s="180">
        <f>VLOOKUP($A50,LIBRES!$AB$7:$AC$2000,2,0)</f>
        <v>0.50145833333333334</v>
      </c>
      <c r="BB50" s="180">
        <f t="shared" si="21"/>
        <v>3.2523148148148606E-3</v>
      </c>
      <c r="BC50" s="182"/>
      <c r="BD50" s="180" t="e">
        <f>VLOOKUP($A50,LIBRES!$AE$7:$AF$250,2,0)</f>
        <v>#N/A</v>
      </c>
      <c r="BE50" s="180" t="e">
        <f>VLOOKUP($A50,LIBRES!$AH$7:$AI$2000,2,0)</f>
        <v>#N/A</v>
      </c>
      <c r="BF50" s="180" t="e">
        <f t="shared" si="22"/>
        <v>#N/A</v>
      </c>
      <c r="BG50" s="183"/>
      <c r="BH50" s="180" t="e">
        <f>VLOOKUP($A50,LIBRES!$AK$7:$AL$250,2,0)</f>
        <v>#N/A</v>
      </c>
      <c r="BI50" s="180" t="e">
        <f>VLOOKUP($A50,LIBRES!$AN$7:$AO$2000,2,0)</f>
        <v>#N/A</v>
      </c>
      <c r="BJ50" s="180" t="e">
        <f t="shared" si="23"/>
        <v>#N/A</v>
      </c>
      <c r="BK50" s="182"/>
      <c r="BL50" s="180" t="e">
        <f>VLOOKUP($A50,LIBRES!$AQ$7:$AR$250,2,0)</f>
        <v>#N/A</v>
      </c>
      <c r="BM50" s="180" t="e">
        <f>VLOOKUP($A50,LIBRES!$AT$7:$AU$2000,2,0)</f>
        <v>#N/A</v>
      </c>
      <c r="BN50" s="180" t="e">
        <f t="shared" si="24"/>
        <v>#N/A</v>
      </c>
      <c r="BO50" s="182"/>
      <c r="BP50" s="180" t="e">
        <f>VLOOKUP($A50,LIBRES!$AW$7:$AX$250,2,0)</f>
        <v>#N/A</v>
      </c>
      <c r="BQ50" s="180" t="e">
        <f>VLOOKUP($A50,LIBRES!$AZ$7:$BA$2000,2,0)</f>
        <v>#N/A</v>
      </c>
      <c r="BR50" s="180" t="e">
        <f t="shared" si="25"/>
        <v>#N/A</v>
      </c>
      <c r="BS50" s="183"/>
      <c r="BT50" s="184">
        <f t="shared" si="26"/>
        <v>31</v>
      </c>
      <c r="BU50" s="184" t="str">
        <f t="shared" si="27"/>
        <v>CARLOS</v>
      </c>
      <c r="BV50" s="184" t="str">
        <f t="shared" si="28"/>
        <v>CABRERA</v>
      </c>
      <c r="BW50" s="184" t="str">
        <f t="shared" si="29"/>
        <v>JUNIOR</v>
      </c>
      <c r="BX50" s="184" t="str">
        <f t="shared" si="30"/>
        <v>E1</v>
      </c>
      <c r="BY50" s="185"/>
      <c r="BZ50" s="186">
        <v>0</v>
      </c>
      <c r="CA50" s="186">
        <f t="shared" si="31"/>
        <v>3.2523148148148606E-3</v>
      </c>
      <c r="CB50" s="186">
        <f t="shared" si="32"/>
        <v>2.5578703703703631E-3</v>
      </c>
      <c r="CC50" s="186">
        <f t="shared" si="33"/>
        <v>2.7777777777777679E-3</v>
      </c>
      <c r="CD50" s="186">
        <f t="shared" si="34"/>
        <v>3.2523148148148606E-3</v>
      </c>
      <c r="CE50" s="186" t="e">
        <f t="shared" si="35"/>
        <v>#N/A</v>
      </c>
      <c r="CF50" s="186" t="e">
        <f t="shared" si="36"/>
        <v>#N/A</v>
      </c>
      <c r="CG50" s="186" t="e">
        <f t="shared" si="37"/>
        <v>#N/A</v>
      </c>
      <c r="CH50" s="186" t="e">
        <f t="shared" si="38"/>
        <v>#N/A</v>
      </c>
      <c r="CI50" s="186" t="e">
        <f t="shared" si="39"/>
        <v>#N/A</v>
      </c>
      <c r="CJ50" s="187">
        <v>10</v>
      </c>
      <c r="CK50" s="188" t="e">
        <f t="shared" si="40"/>
        <v>#N/A</v>
      </c>
      <c r="CL50" s="189" t="e">
        <f t="shared" si="41"/>
        <v>#N/A</v>
      </c>
      <c r="CM50" s="185">
        <v>0</v>
      </c>
      <c r="CN50" s="185" t="e">
        <f t="shared" si="42"/>
        <v>#N/A</v>
      </c>
      <c r="CO50" s="193" t="s">
        <v>424</v>
      </c>
      <c r="CP50" s="193" t="s">
        <v>424</v>
      </c>
      <c r="CQ50" s="193"/>
    </row>
    <row r="51" spans="1:100" s="97" customFormat="1" ht="15" customHeight="1" x14ac:dyDescent="0.25">
      <c r="A51" s="174">
        <v>69</v>
      </c>
      <c r="B51" s="175" t="str">
        <f>VLOOKUP($A51,LISTADO!$C$4:$I$264,2,0)</f>
        <v>FERNANDO JAVIER</v>
      </c>
      <c r="C51" s="175" t="str">
        <f>VLOOKUP($A51,LISTADO!$C$4:$I$264,3,0)</f>
        <v>ENRIQUEZ</v>
      </c>
      <c r="D51" s="175" t="str">
        <f>VLOOKUP($A51,LISTADO!$C$4:$I$264,4,0)</f>
        <v>UNICA</v>
      </c>
      <c r="E51" s="175" t="str">
        <f>VLOOKUP($A51,LISTADO!$C$4:$I$264,5,0)</f>
        <v>E2</v>
      </c>
      <c r="F51" s="175">
        <f>VLOOKUP($A51,LISTADO!$C$4:$I$264,6,0)</f>
        <v>0</v>
      </c>
      <c r="G51" s="176">
        <f>VLOOKUP($A51,LISTADO!$C$4:$I$270,7,0)</f>
        <v>0.36527777777777776</v>
      </c>
      <c r="H51" s="177">
        <f t="shared" si="0"/>
        <v>0.36527777777777776</v>
      </c>
      <c r="I51" s="177">
        <f t="shared" si="0"/>
        <v>0.36527777777777776</v>
      </c>
      <c r="J51" s="177">
        <f t="shared" si="1"/>
        <v>0</v>
      </c>
      <c r="K51" s="177"/>
      <c r="L51" s="178">
        <f t="shared" si="2"/>
        <v>0.41736111111111107</v>
      </c>
      <c r="M51" s="178">
        <f>VLOOKUP($A51,Checks!$B$5:$C$250,2,0)</f>
        <v>0.41875000000000001</v>
      </c>
      <c r="N51" s="178">
        <f t="shared" si="3"/>
        <v>5.3472222222222254E-2</v>
      </c>
      <c r="O51" s="177">
        <f t="shared" si="4"/>
        <v>1.3888888888889395E-3</v>
      </c>
      <c r="P51" s="179"/>
      <c r="Q51" s="178">
        <f t="shared" si="5"/>
        <v>0.49513888888888891</v>
      </c>
      <c r="R51" s="178">
        <f>VLOOKUP($A51,Checks!$E$5:$F$250,2,0)</f>
        <v>0.49444444444444446</v>
      </c>
      <c r="S51" s="178">
        <f t="shared" si="6"/>
        <v>7.5694444444444453E-2</v>
      </c>
      <c r="T51" s="177">
        <f t="shared" si="7"/>
        <v>6.9444444444444198E-4</v>
      </c>
      <c r="U51" s="179"/>
      <c r="V51" s="178">
        <f t="shared" si="8"/>
        <v>0.54305555555555562</v>
      </c>
      <c r="W51" s="178" t="e">
        <f>VLOOKUP($A51,Checks!$H$5:$I$250,2,0)</f>
        <v>#N/A</v>
      </c>
      <c r="X51" s="178" t="e">
        <f t="shared" si="9"/>
        <v>#N/A</v>
      </c>
      <c r="Y51" s="177" t="e">
        <f t="shared" si="10"/>
        <v>#N/A</v>
      </c>
      <c r="Z51" s="179"/>
      <c r="AA51" s="178" t="e">
        <f t="shared" si="11"/>
        <v>#N/A</v>
      </c>
      <c r="AB51" s="178" t="e">
        <f>VLOOKUP($A51,Checks!$K$5:$L$250,2,0)</f>
        <v>#N/A</v>
      </c>
      <c r="AC51" s="178" t="e">
        <f t="shared" si="12"/>
        <v>#N/A</v>
      </c>
      <c r="AD51" s="177" t="e">
        <f t="shared" si="13"/>
        <v>#N/A</v>
      </c>
      <c r="AE51" s="179"/>
      <c r="AF51" s="177" t="e">
        <f t="shared" si="14"/>
        <v>#N/A</v>
      </c>
      <c r="AG51" s="180" t="e">
        <f t="shared" si="15"/>
        <v>#N/A</v>
      </c>
      <c r="AH51" s="179" t="e">
        <f t="shared" si="16"/>
        <v>#N/A</v>
      </c>
      <c r="AI51" s="179"/>
      <c r="AJ51" s="180">
        <f>VLOOKUP($A51,LIBRES!$A$7:$B$250,2,0)</f>
        <v>0.36620370370370375</v>
      </c>
      <c r="AK51" s="180">
        <f>VLOOKUP($A51,LIBRES!$D$7:$E$250,2,0)</f>
        <v>0.36906250000000002</v>
      </c>
      <c r="AL51" s="180">
        <f t="shared" si="17"/>
        <v>2.8587962962962621E-3</v>
      </c>
      <c r="AM51" s="179"/>
      <c r="AN51" s="180">
        <f>VLOOKUP($A51,LIBRES!$G$7:$H$250,2,0)</f>
        <v>0.37650462962962966</v>
      </c>
      <c r="AO51" s="180">
        <f>VLOOKUP($A51,LIBRES!J$7:$K$250,2,0)</f>
        <v>0.37947916666666665</v>
      </c>
      <c r="AP51" s="181">
        <f t="shared" si="18"/>
        <v>2.9745370370369839E-3</v>
      </c>
      <c r="AQ51" s="179"/>
      <c r="AR51" s="180">
        <f>VLOOKUP($A51,LIBRES!$M$7:$N$250,2,0)</f>
        <v>0.40659722222222222</v>
      </c>
      <c r="AS51" s="180">
        <f>VLOOKUP($A51,LIBRES!$P$7:$Q$250,2,0)</f>
        <v>0.40885416666666669</v>
      </c>
      <c r="AT51" s="180">
        <f t="shared" si="19"/>
        <v>2.2569444444444642E-3</v>
      </c>
      <c r="AU51" s="182"/>
      <c r="AV51" s="180">
        <f>VLOOKUP($A51,LIBRES!$S$7:$T$250,2,0)</f>
        <v>0.46990740740740744</v>
      </c>
      <c r="AW51" s="180">
        <f>VLOOKUP($A51,LIBRES!$V$7:$W$250,2,0)</f>
        <v>0.47234953703703703</v>
      </c>
      <c r="AX51" s="180">
        <f t="shared" si="20"/>
        <v>2.4421296296295858E-3</v>
      </c>
      <c r="AY51" s="182"/>
      <c r="AZ51" s="180">
        <f>VLOOKUP($A51,LIBRES!$Y$7:$Z$250,2,0)</f>
        <v>0.49918981481481484</v>
      </c>
      <c r="BA51" s="180">
        <f>VLOOKUP($A51,LIBRES!$AB$7:$AC$2000,2,0)</f>
        <v>0.50217592592592586</v>
      </c>
      <c r="BB51" s="180">
        <f t="shared" si="21"/>
        <v>2.9861111111110228E-3</v>
      </c>
      <c r="BC51" s="182"/>
      <c r="BD51" s="180" t="e">
        <f>VLOOKUP($A51,LIBRES!$AE$7:$AF$250,2,0)</f>
        <v>#N/A</v>
      </c>
      <c r="BE51" s="180" t="e">
        <f>VLOOKUP($A51,LIBRES!$AH$7:$AI$2000,2,0)</f>
        <v>#N/A</v>
      </c>
      <c r="BF51" s="180" t="e">
        <f t="shared" si="22"/>
        <v>#N/A</v>
      </c>
      <c r="BG51" s="183"/>
      <c r="BH51" s="180" t="e">
        <f>VLOOKUP($A51,LIBRES!$AK$7:$AL$250,2,0)</f>
        <v>#N/A</v>
      </c>
      <c r="BI51" s="180" t="e">
        <f>VLOOKUP($A51,LIBRES!$AN$7:$AO$2000,2,0)</f>
        <v>#N/A</v>
      </c>
      <c r="BJ51" s="180" t="e">
        <f t="shared" si="23"/>
        <v>#N/A</v>
      </c>
      <c r="BK51" s="182"/>
      <c r="BL51" s="180" t="e">
        <f>VLOOKUP($A51,LIBRES!$AQ$7:$AR$250,2,0)</f>
        <v>#N/A</v>
      </c>
      <c r="BM51" s="180" t="e">
        <f>VLOOKUP($A51,LIBRES!$AT$7:$AU$2000,2,0)</f>
        <v>#N/A</v>
      </c>
      <c r="BN51" s="180" t="e">
        <f t="shared" si="24"/>
        <v>#N/A</v>
      </c>
      <c r="BO51" s="182"/>
      <c r="BP51" s="180" t="e">
        <f>VLOOKUP($A51,LIBRES!$AW$7:$AX$250,2,0)</f>
        <v>#N/A</v>
      </c>
      <c r="BQ51" s="180" t="e">
        <f>VLOOKUP($A51,LIBRES!$AZ$7:$BA$2000,2,0)</f>
        <v>#N/A</v>
      </c>
      <c r="BR51" s="180" t="e">
        <f t="shared" si="25"/>
        <v>#N/A</v>
      </c>
      <c r="BS51" s="183"/>
      <c r="BT51" s="184">
        <f t="shared" si="26"/>
        <v>69</v>
      </c>
      <c r="BU51" s="184" t="str">
        <f t="shared" si="27"/>
        <v>FERNANDO JAVIER</v>
      </c>
      <c r="BV51" s="184" t="str">
        <f t="shared" si="28"/>
        <v>ENRIQUEZ</v>
      </c>
      <c r="BW51" s="184" t="str">
        <f t="shared" si="29"/>
        <v>UNICA</v>
      </c>
      <c r="BX51" s="184" t="str">
        <f t="shared" si="30"/>
        <v>E2</v>
      </c>
      <c r="BY51" s="185"/>
      <c r="BZ51" s="186">
        <v>0</v>
      </c>
      <c r="CA51" s="186">
        <f t="shared" si="31"/>
        <v>2.9745370370369839E-3</v>
      </c>
      <c r="CB51" s="186">
        <f t="shared" si="32"/>
        <v>2.2569444444444642E-3</v>
      </c>
      <c r="CC51" s="186">
        <f t="shared" si="33"/>
        <v>2.4421296296295858E-3</v>
      </c>
      <c r="CD51" s="186">
        <f t="shared" si="34"/>
        <v>2.9861111111110228E-3</v>
      </c>
      <c r="CE51" s="186" t="e">
        <f t="shared" si="35"/>
        <v>#N/A</v>
      </c>
      <c r="CF51" s="186" t="e">
        <f t="shared" si="36"/>
        <v>#N/A</v>
      </c>
      <c r="CG51" s="186" t="e">
        <f t="shared" si="37"/>
        <v>#N/A</v>
      </c>
      <c r="CH51" s="186" t="e">
        <f t="shared" si="38"/>
        <v>#N/A</v>
      </c>
      <c r="CI51" s="186" t="e">
        <f t="shared" si="39"/>
        <v>#N/A</v>
      </c>
      <c r="CJ51" s="187">
        <v>10</v>
      </c>
      <c r="CK51" s="188" t="e">
        <f t="shared" si="40"/>
        <v>#N/A</v>
      </c>
      <c r="CL51" s="189" t="e">
        <f t="shared" si="41"/>
        <v>#N/A</v>
      </c>
      <c r="CM51" s="185">
        <v>120</v>
      </c>
      <c r="CN51" s="185" t="e">
        <f t="shared" si="42"/>
        <v>#N/A</v>
      </c>
      <c r="CO51" s="193" t="s">
        <v>424</v>
      </c>
      <c r="CP51" s="193" t="s">
        <v>424</v>
      </c>
      <c r="CQ51" s="193" t="s">
        <v>424</v>
      </c>
      <c r="CR51" s="97" t="s">
        <v>424</v>
      </c>
      <c r="CV51" s="97" t="s">
        <v>427</v>
      </c>
    </row>
    <row r="52" spans="1:100" s="97" customFormat="1" ht="15" customHeight="1" x14ac:dyDescent="0.25">
      <c r="A52" s="174">
        <v>77</v>
      </c>
      <c r="B52" s="175" t="str">
        <f>VLOOKUP($A52,LISTADO!$C$4:$I$264,2,0)</f>
        <v>CHRISTIAN</v>
      </c>
      <c r="C52" s="175" t="str">
        <f>VLOOKUP($A52,LISTADO!$C$4:$I$264,3,0)</f>
        <v>MASIS</v>
      </c>
      <c r="D52" s="175" t="str">
        <f>VLOOKUP($A52,LISTADO!$C$4:$I$264,4,0)</f>
        <v>UNICA</v>
      </c>
      <c r="E52" s="175" t="str">
        <f>VLOOKUP($A52,LISTADO!$C$4:$I$264,5,0)</f>
        <v>E1</v>
      </c>
      <c r="F52" s="175">
        <f>VLOOKUP($A52,LISTADO!$C$4:$I$264,6,0)</f>
        <v>0</v>
      </c>
      <c r="G52" s="176">
        <f>VLOOKUP($A52,LISTADO!$C$4:$I$270,7,0)</f>
        <v>0.35902777777777778</v>
      </c>
      <c r="H52" s="177">
        <f t="shared" si="0"/>
        <v>0.35902777777777778</v>
      </c>
      <c r="I52" s="177">
        <f t="shared" si="0"/>
        <v>0.35902777777777778</v>
      </c>
      <c r="J52" s="177">
        <f t="shared" si="1"/>
        <v>0</v>
      </c>
      <c r="K52" s="177"/>
      <c r="L52" s="178">
        <f t="shared" si="2"/>
        <v>0.41111111111111109</v>
      </c>
      <c r="M52" s="178">
        <f>VLOOKUP($A52,Checks!$B$5:$C$250,2,0)</f>
        <v>0.43333333333333335</v>
      </c>
      <c r="N52" s="178">
        <f t="shared" si="3"/>
        <v>7.4305555555555569E-2</v>
      </c>
      <c r="O52" s="177">
        <f t="shared" si="4"/>
        <v>2.2222222222222254E-2</v>
      </c>
      <c r="P52" s="179"/>
      <c r="Q52" s="178">
        <f t="shared" si="5"/>
        <v>0.50972222222222219</v>
      </c>
      <c r="R52" s="178" t="e">
        <f>VLOOKUP($A52,Checks!$E$5:$F$250,2,0)</f>
        <v>#N/A</v>
      </c>
      <c r="S52" s="178" t="e">
        <f t="shared" si="6"/>
        <v>#N/A</v>
      </c>
      <c r="T52" s="177" t="e">
        <f t="shared" si="7"/>
        <v>#N/A</v>
      </c>
      <c r="U52" s="179"/>
      <c r="V52" s="178" t="e">
        <f t="shared" si="8"/>
        <v>#N/A</v>
      </c>
      <c r="W52" s="178" t="e">
        <f>VLOOKUP($A52,Checks!$H$5:$I$250,2,0)</f>
        <v>#N/A</v>
      </c>
      <c r="X52" s="178" t="e">
        <f t="shared" si="9"/>
        <v>#N/A</v>
      </c>
      <c r="Y52" s="177" t="e">
        <f t="shared" si="10"/>
        <v>#N/A</v>
      </c>
      <c r="Z52" s="179"/>
      <c r="AA52" s="178" t="e">
        <f t="shared" si="11"/>
        <v>#N/A</v>
      </c>
      <c r="AB52" s="178" t="e">
        <f>VLOOKUP($A52,Checks!$K$5:$L$250,2,0)</f>
        <v>#N/A</v>
      </c>
      <c r="AC52" s="178" t="e">
        <f t="shared" si="12"/>
        <v>#N/A</v>
      </c>
      <c r="AD52" s="177" t="e">
        <f t="shared" si="13"/>
        <v>#N/A</v>
      </c>
      <c r="AE52" s="179"/>
      <c r="AF52" s="177" t="e">
        <f t="shared" si="14"/>
        <v>#N/A</v>
      </c>
      <c r="AG52" s="180" t="e">
        <f t="shared" si="15"/>
        <v>#N/A</v>
      </c>
      <c r="AH52" s="179" t="e">
        <f t="shared" si="16"/>
        <v>#N/A</v>
      </c>
      <c r="AI52" s="179"/>
      <c r="AJ52" s="180">
        <f>VLOOKUP($A52,LIBRES!$A$7:$B$250,2,0)</f>
        <v>0.35995370370370372</v>
      </c>
      <c r="AK52" s="180">
        <f>VLOOKUP($A52,LIBRES!$D$7:$E$250,2,0)</f>
        <v>0.36378472222222219</v>
      </c>
      <c r="AL52" s="180">
        <f t="shared" si="17"/>
        <v>3.8310185185184698E-3</v>
      </c>
      <c r="AM52" s="179"/>
      <c r="AN52" s="180">
        <f>VLOOKUP($A52,LIBRES!$G$7:$H$250,2,0)</f>
        <v>0.3769675925925926</v>
      </c>
      <c r="AO52" s="180">
        <f>VLOOKUP($A52,LIBRES!J$7:$K$250,2,0)</f>
        <v>0.3803125</v>
      </c>
      <c r="AP52" s="181">
        <f t="shared" si="18"/>
        <v>3.3449074074073937E-3</v>
      </c>
      <c r="AQ52" s="179"/>
      <c r="AR52" s="180">
        <f>VLOOKUP($A52,LIBRES!$M$7:$N$250,2,0)</f>
        <v>0.41319444444444442</v>
      </c>
      <c r="AS52" s="180">
        <f>VLOOKUP($A52,LIBRES!$P$7:$Q$250,2,0)</f>
        <v>0.4195949074074074</v>
      </c>
      <c r="AT52" s="180">
        <f t="shared" si="19"/>
        <v>6.4004629629629828E-3</v>
      </c>
      <c r="AU52" s="182"/>
      <c r="AV52" s="180" t="e">
        <f>VLOOKUP($A52,LIBRES!$S$7:$T$250,2,0)</f>
        <v>#N/A</v>
      </c>
      <c r="AW52" s="180" t="e">
        <f>VLOOKUP($A52,LIBRES!$V$7:$W$250,2,0)</f>
        <v>#N/A</v>
      </c>
      <c r="AX52" s="180" t="e">
        <f t="shared" si="20"/>
        <v>#N/A</v>
      </c>
      <c r="AY52" s="182"/>
      <c r="AZ52" s="180" t="e">
        <f>VLOOKUP($A52,LIBRES!$Y$7:$Z$250,2,0)</f>
        <v>#N/A</v>
      </c>
      <c r="BA52" s="180" t="e">
        <f>VLOOKUP($A52,LIBRES!$AB$7:$AC$2000,2,0)</f>
        <v>#N/A</v>
      </c>
      <c r="BB52" s="180" t="e">
        <f t="shared" si="21"/>
        <v>#N/A</v>
      </c>
      <c r="BC52" s="182"/>
      <c r="BD52" s="180">
        <f>VLOOKUP($A52,LIBRES!$AE$7:$AF$250,2,0)</f>
        <v>0.62899305555555551</v>
      </c>
      <c r="BE52" s="180">
        <f>VLOOKUP($A52,LIBRES!$AH$7:$AI$2000,2,0)</f>
        <v>0.63211805555555556</v>
      </c>
      <c r="BF52" s="180">
        <f t="shared" si="22"/>
        <v>3.1250000000000444E-3</v>
      </c>
      <c r="BG52" s="183"/>
      <c r="BH52" s="180" t="e">
        <f>VLOOKUP($A52,LIBRES!$AK$7:$AL$250,2,0)</f>
        <v>#N/A</v>
      </c>
      <c r="BI52" s="180" t="e">
        <f>VLOOKUP($A52,LIBRES!$AN$7:$AO$2000,2,0)</f>
        <v>#N/A</v>
      </c>
      <c r="BJ52" s="180" t="e">
        <f t="shared" si="23"/>
        <v>#N/A</v>
      </c>
      <c r="BK52" s="182"/>
      <c r="BL52" s="180">
        <f>VLOOKUP($A52,LIBRES!$AQ$7:$AR$250,2,0)</f>
        <v>0.58321759259259254</v>
      </c>
      <c r="BM52" s="180">
        <f>VLOOKUP($A52,LIBRES!$AT$7:$AU$2000,2,0)</f>
        <v>0.58744212962962961</v>
      </c>
      <c r="BN52" s="180">
        <f t="shared" si="24"/>
        <v>4.2245370370370683E-3</v>
      </c>
      <c r="BO52" s="182"/>
      <c r="BP52" s="180" t="e">
        <f>VLOOKUP($A52,LIBRES!$AW$7:$AX$250,2,0)</f>
        <v>#N/A</v>
      </c>
      <c r="BQ52" s="180" t="e">
        <f>VLOOKUP($A52,LIBRES!$AZ$7:$BA$2000,2,0)</f>
        <v>#N/A</v>
      </c>
      <c r="BR52" s="180" t="e">
        <f t="shared" si="25"/>
        <v>#N/A</v>
      </c>
      <c r="BS52" s="183"/>
      <c r="BT52" s="184">
        <f t="shared" si="26"/>
        <v>77</v>
      </c>
      <c r="BU52" s="184" t="str">
        <f t="shared" si="27"/>
        <v>CHRISTIAN</v>
      </c>
      <c r="BV52" s="184" t="str">
        <f t="shared" si="28"/>
        <v>MASIS</v>
      </c>
      <c r="BW52" s="184" t="str">
        <f t="shared" si="29"/>
        <v>UNICA</v>
      </c>
      <c r="BX52" s="184" t="str">
        <f t="shared" si="30"/>
        <v>E1</v>
      </c>
      <c r="BY52" s="185"/>
      <c r="BZ52" s="186">
        <v>0</v>
      </c>
      <c r="CA52" s="186">
        <f t="shared" si="31"/>
        <v>3.3449074074073937E-3</v>
      </c>
      <c r="CB52" s="186">
        <f t="shared" si="32"/>
        <v>6.4004629629629828E-3</v>
      </c>
      <c r="CC52" s="186" t="e">
        <f t="shared" si="33"/>
        <v>#N/A</v>
      </c>
      <c r="CD52" s="186" t="e">
        <f t="shared" si="34"/>
        <v>#N/A</v>
      </c>
      <c r="CE52" s="186">
        <f t="shared" si="35"/>
        <v>3.1250000000000444E-3</v>
      </c>
      <c r="CF52" s="186" t="e">
        <f t="shared" si="36"/>
        <v>#N/A</v>
      </c>
      <c r="CG52" s="186">
        <f t="shared" si="37"/>
        <v>4.2245370370370683E-3</v>
      </c>
      <c r="CH52" s="186" t="e">
        <f t="shared" si="38"/>
        <v>#N/A</v>
      </c>
      <c r="CI52" s="186" t="e">
        <f t="shared" si="39"/>
        <v>#N/A</v>
      </c>
      <c r="CJ52" s="187">
        <v>10</v>
      </c>
      <c r="CK52" s="188" t="e">
        <f t="shared" si="40"/>
        <v>#N/A</v>
      </c>
      <c r="CL52" s="189" t="e">
        <f t="shared" si="41"/>
        <v>#N/A</v>
      </c>
      <c r="CM52" s="185">
        <v>0</v>
      </c>
      <c r="CN52" s="185" t="e">
        <f t="shared" si="42"/>
        <v>#N/A</v>
      </c>
      <c r="CO52" s="193" t="s">
        <v>424</v>
      </c>
      <c r="CP52" s="193" t="s">
        <v>424</v>
      </c>
      <c r="CQ52" s="193"/>
    </row>
  </sheetData>
  <autoFilter ref="D22:E52"/>
  <sortState ref="A23:CU52">
    <sortCondition ref="CN23:CN52"/>
  </sortState>
  <pageMargins left="0.70866141732283472" right="0.70866141732283472" top="0.74803149606299213" bottom="0.74803149606299213" header="0.31496062992125984" footer="0.31496062992125984"/>
  <pageSetup scale="14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7"/>
  <sheetViews>
    <sheetView topLeftCell="A17" zoomScale="80" zoomScaleNormal="80" workbookViewId="0">
      <pane xSplit="5" ySplit="6" topLeftCell="BF23" activePane="bottomRight" state="frozen"/>
      <selection activeCell="A17" sqref="A17"/>
      <selection pane="topRight" activeCell="F17" sqref="F17"/>
      <selection pane="bottomLeft" activeCell="A23" sqref="A23"/>
      <selection pane="bottomRight" activeCell="C39" sqref="C39"/>
    </sheetView>
  </sheetViews>
  <sheetFormatPr defaultColWidth="11.5703125" defaultRowHeight="15" x14ac:dyDescent="0.25"/>
  <cols>
    <col min="1" max="1" width="9.42578125" customWidth="1"/>
    <col min="2" max="2" width="28.140625" customWidth="1"/>
    <col min="3" max="3" width="22.7109375" bestFit="1" customWidth="1"/>
    <col min="4" max="4" width="15.42578125" customWidth="1"/>
    <col min="5" max="5" width="14.42578125" bestFit="1" customWidth="1"/>
    <col min="6" max="6" width="11.5703125" customWidth="1"/>
    <col min="7" max="7" width="12.42578125" bestFit="1" customWidth="1"/>
    <col min="10" max="10" width="14.42578125" customWidth="1"/>
    <col min="15" max="15" width="13" customWidth="1"/>
    <col min="20" max="20" width="13.28515625" customWidth="1"/>
    <col min="22" max="22" width="13.28515625" customWidth="1"/>
    <col min="23" max="23" width="12.42578125" bestFit="1" customWidth="1"/>
    <col min="24" max="24" width="13.42578125" style="104" bestFit="1" customWidth="1"/>
    <col min="26" max="28" width="12.42578125" bestFit="1" customWidth="1"/>
    <col min="30" max="31" width="12.42578125" bestFit="1" customWidth="1"/>
    <col min="32" max="32" width="8.7109375" bestFit="1" customWidth="1"/>
    <col min="34" max="36" width="12.42578125" bestFit="1" customWidth="1"/>
    <col min="38" max="40" width="12.42578125" bestFit="1" customWidth="1"/>
    <col min="42" max="44" width="12.42578125" bestFit="1" customWidth="1"/>
    <col min="46" max="48" width="12.42578125" bestFit="1" customWidth="1"/>
    <col min="50" max="50" width="7" bestFit="1" customWidth="1"/>
    <col min="51" max="51" width="17.28515625" bestFit="1" customWidth="1"/>
    <col min="52" max="52" width="22.28515625" bestFit="1" customWidth="1"/>
    <col min="53" max="53" width="29.140625" bestFit="1" customWidth="1"/>
    <col min="54" max="54" width="8.5703125" bestFit="1" customWidth="1"/>
    <col min="56" max="62" width="10.28515625" bestFit="1" customWidth="1"/>
    <col min="63" max="63" width="13.42578125" style="98" bestFit="1" customWidth="1"/>
    <col min="64" max="64" width="9.5703125" bestFit="1" customWidth="1"/>
    <col min="65" max="65" width="13.5703125" bestFit="1" customWidth="1"/>
    <col min="66" max="66" width="12.85546875" bestFit="1" customWidth="1"/>
    <col min="67" max="67" width="8" bestFit="1" customWidth="1"/>
  </cols>
  <sheetData>
    <row r="1" spans="1:68" x14ac:dyDescent="0.25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4"/>
      <c r="N1" s="4"/>
      <c r="O1" s="5"/>
      <c r="P1" s="6"/>
      <c r="Q1" s="6"/>
      <c r="R1" s="6"/>
      <c r="S1" s="6"/>
      <c r="T1" s="7"/>
      <c r="U1" s="6"/>
      <c r="V1" s="6"/>
      <c r="W1" s="6"/>
      <c r="X1" s="146"/>
      <c r="Y1" s="6"/>
      <c r="Z1" s="8"/>
      <c r="AA1" s="8"/>
      <c r="AB1" s="8"/>
      <c r="AC1" s="6"/>
      <c r="AD1" s="8"/>
      <c r="AE1" s="8"/>
      <c r="AF1" s="6"/>
      <c r="AG1" s="6"/>
      <c r="AH1" s="8"/>
      <c r="AI1" s="8"/>
      <c r="AJ1" s="8"/>
      <c r="AK1" s="6"/>
      <c r="AL1" s="8"/>
      <c r="AM1" s="8"/>
      <c r="AN1" s="8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8"/>
      <c r="BE1" s="8"/>
      <c r="BF1" s="8"/>
      <c r="BG1" s="8"/>
      <c r="BH1" s="8"/>
      <c r="BI1" s="8"/>
      <c r="BJ1" s="8"/>
      <c r="BK1" s="9"/>
      <c r="BL1" s="10"/>
      <c r="BM1" s="11"/>
      <c r="BN1" s="6"/>
      <c r="BO1" s="6"/>
      <c r="BP1" s="6"/>
    </row>
    <row r="2" spans="1:68" ht="15.75" thickBot="1" x14ac:dyDescent="0.3">
      <c r="A2" s="12" t="s">
        <v>1</v>
      </c>
      <c r="B2" s="13" t="s">
        <v>70</v>
      </c>
      <c r="C2" s="13"/>
      <c r="D2" s="13"/>
      <c r="E2" s="14" t="s">
        <v>2</v>
      </c>
      <c r="F2" s="14"/>
      <c r="G2" s="14"/>
      <c r="H2" s="15"/>
      <c r="I2" s="15"/>
      <c r="J2" s="15"/>
      <c r="K2" s="15"/>
      <c r="L2" s="15"/>
      <c r="M2" s="125"/>
      <c r="N2" s="126"/>
      <c r="O2" s="5"/>
      <c r="P2" s="6"/>
      <c r="Q2" s="6"/>
      <c r="R2" s="6"/>
      <c r="S2" s="6"/>
      <c r="T2" s="7"/>
      <c r="U2" s="6"/>
      <c r="V2" s="6"/>
      <c r="W2" s="6"/>
      <c r="X2" s="146"/>
      <c r="Y2" s="6"/>
      <c r="Z2" s="8"/>
      <c r="AA2" s="8"/>
      <c r="AB2" s="8"/>
      <c r="AC2" s="6"/>
      <c r="AD2" s="8"/>
      <c r="AE2" s="8"/>
      <c r="AF2" s="6"/>
      <c r="AG2" s="6"/>
      <c r="AH2" s="8"/>
      <c r="AI2" s="8"/>
      <c r="AJ2" s="8"/>
      <c r="AK2" s="6"/>
      <c r="AL2" s="8"/>
      <c r="AM2" s="8"/>
      <c r="AN2" s="8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8"/>
      <c r="BE2" s="8"/>
      <c r="BF2" s="8"/>
      <c r="BG2" s="8"/>
      <c r="BH2" s="8"/>
      <c r="BI2" s="8"/>
      <c r="BJ2" s="8"/>
      <c r="BK2" s="9"/>
      <c r="BL2" s="10"/>
      <c r="BM2" s="11"/>
      <c r="BN2" s="6"/>
      <c r="BO2" s="6"/>
      <c r="BP2" s="6"/>
    </row>
    <row r="3" spans="1:68" x14ac:dyDescent="0.25">
      <c r="A3" s="13" t="s">
        <v>4</v>
      </c>
      <c r="B3" s="13" t="s">
        <v>417</v>
      </c>
      <c r="C3" s="15"/>
      <c r="D3" s="15"/>
      <c r="E3" s="16"/>
      <c r="F3" s="3"/>
      <c r="G3" s="3"/>
      <c r="H3" s="17" t="s">
        <v>5</v>
      </c>
      <c r="I3" s="18"/>
      <c r="J3" s="15"/>
      <c r="K3" s="4"/>
      <c r="L3" s="19"/>
      <c r="M3" s="19"/>
      <c r="N3" s="15"/>
      <c r="O3" s="5"/>
      <c r="P3" s="6"/>
      <c r="Q3" s="6"/>
      <c r="R3" s="6"/>
      <c r="S3" s="6"/>
      <c r="T3" s="7"/>
      <c r="U3" s="6"/>
      <c r="V3" s="6"/>
      <c r="W3" s="6"/>
      <c r="X3" s="146"/>
      <c r="Y3" s="6"/>
      <c r="Z3" s="8"/>
      <c r="AA3" s="8"/>
      <c r="AB3" s="8"/>
      <c r="AC3" s="6"/>
      <c r="AD3" s="8"/>
      <c r="AE3" s="8"/>
      <c r="AF3" s="6"/>
      <c r="AG3" s="6"/>
      <c r="AH3" s="8"/>
      <c r="AI3" s="8"/>
      <c r="AJ3" s="8"/>
      <c r="AK3" s="6"/>
      <c r="AL3" s="8"/>
      <c r="AM3" s="8"/>
      <c r="AN3" s="8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8"/>
      <c r="BE3" s="8"/>
      <c r="BF3" s="8"/>
      <c r="BG3" s="8"/>
      <c r="BH3" s="8"/>
      <c r="BI3" s="8"/>
      <c r="BJ3" s="8"/>
      <c r="BK3" s="9"/>
      <c r="BL3" s="10"/>
      <c r="BM3" s="11"/>
      <c r="BN3" s="6"/>
      <c r="BO3" s="6"/>
      <c r="BP3" s="6"/>
    </row>
    <row r="4" spans="1:68" ht="15.75" thickBot="1" x14ac:dyDescent="0.3">
      <c r="A4" s="15"/>
      <c r="B4" s="13" t="s">
        <v>6</v>
      </c>
      <c r="C4" s="15"/>
      <c r="D4" s="19" t="s">
        <v>6</v>
      </c>
      <c r="E4" s="20" t="s">
        <v>7</v>
      </c>
      <c r="F4" s="101"/>
      <c r="G4" s="101"/>
      <c r="H4" s="21" t="s">
        <v>8</v>
      </c>
      <c r="I4" s="22" t="s">
        <v>9</v>
      </c>
      <c r="J4" s="4"/>
      <c r="K4" s="4"/>
      <c r="L4" s="15"/>
      <c r="M4" s="15"/>
      <c r="N4" s="127"/>
      <c r="O4" s="5"/>
      <c r="P4" s="6"/>
      <c r="Q4" s="6"/>
      <c r="R4" s="6"/>
      <c r="S4" s="6"/>
      <c r="T4" s="7"/>
      <c r="U4" s="6"/>
      <c r="V4" s="6"/>
      <c r="W4" s="6"/>
      <c r="X4" s="146"/>
      <c r="Y4" s="6"/>
      <c r="Z4" s="8"/>
      <c r="AA4" s="8"/>
      <c r="AB4" s="8"/>
      <c r="AC4" s="6"/>
      <c r="AD4" s="8"/>
      <c r="AE4" s="8"/>
      <c r="AF4" s="6"/>
      <c r="AG4" s="6"/>
      <c r="AH4" s="8"/>
      <c r="AI4" s="8"/>
      <c r="AJ4" s="8"/>
      <c r="AK4" s="6"/>
      <c r="AL4" s="8"/>
      <c r="AM4" s="8"/>
      <c r="AN4" s="8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8"/>
      <c r="BE4" s="8"/>
      <c r="BF4" s="8"/>
      <c r="BG4" s="8"/>
      <c r="BH4" s="8"/>
      <c r="BI4" s="8"/>
      <c r="BJ4" s="8"/>
      <c r="BK4" s="9"/>
      <c r="BL4" s="10"/>
      <c r="BM4" s="11"/>
      <c r="BN4" s="6"/>
      <c r="BO4" s="6"/>
      <c r="BP4" s="6"/>
    </row>
    <row r="5" spans="1:68" x14ac:dyDescent="0.25">
      <c r="A5" s="15"/>
      <c r="B5" s="15"/>
      <c r="C5" s="15"/>
      <c r="D5" s="15">
        <v>1</v>
      </c>
      <c r="E5" s="132" t="s">
        <v>21</v>
      </c>
      <c r="F5" s="25"/>
      <c r="G5" s="25"/>
      <c r="H5" s="133">
        <v>5.2083333333333336E-2</v>
      </c>
      <c r="I5" s="24"/>
      <c r="J5" s="4"/>
      <c r="K5" s="4"/>
      <c r="L5" s="15"/>
      <c r="M5" s="15"/>
      <c r="N5" s="127"/>
      <c r="O5" s="5"/>
      <c r="P5" s="6"/>
      <c r="Q5" s="6"/>
      <c r="R5" s="6"/>
      <c r="S5" s="6"/>
      <c r="T5" s="7"/>
      <c r="U5" s="6"/>
      <c r="V5" s="6"/>
      <c r="W5" s="6"/>
      <c r="X5" s="146"/>
      <c r="Y5" s="6"/>
      <c r="Z5" s="8"/>
      <c r="AA5" s="8"/>
      <c r="AB5" s="8"/>
      <c r="AC5" s="6"/>
      <c r="AD5" s="8"/>
      <c r="AE5" s="8"/>
      <c r="AF5" s="6"/>
      <c r="AG5" s="6"/>
      <c r="AH5" s="8"/>
      <c r="AI5" s="8"/>
      <c r="AJ5" s="8"/>
      <c r="AK5" s="6"/>
      <c r="AL5" s="8"/>
      <c r="AM5" s="8"/>
      <c r="AN5" s="8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8"/>
      <c r="BE5" s="8"/>
      <c r="BF5" s="8"/>
      <c r="BG5" s="8"/>
      <c r="BH5" s="8"/>
      <c r="BI5" s="8"/>
      <c r="BJ5" s="8"/>
      <c r="BK5" s="9"/>
      <c r="BL5" s="10"/>
      <c r="BM5" s="11"/>
      <c r="BN5" s="6"/>
      <c r="BO5" s="6"/>
      <c r="BP5" s="6"/>
    </row>
    <row r="6" spans="1:68" x14ac:dyDescent="0.25">
      <c r="A6" s="15"/>
      <c r="B6" s="15"/>
      <c r="C6" s="15"/>
      <c r="D6" s="15">
        <v>2</v>
      </c>
      <c r="E6" s="132" t="s">
        <v>80</v>
      </c>
      <c r="F6" s="26"/>
      <c r="G6" s="26"/>
      <c r="H6" s="133">
        <v>7.6388888888888895E-2</v>
      </c>
      <c r="I6" s="27"/>
      <c r="J6" s="4"/>
      <c r="K6" s="4"/>
      <c r="L6" s="15"/>
      <c r="M6" s="15"/>
      <c r="N6" s="127"/>
      <c r="O6" s="5"/>
      <c r="P6" s="6"/>
      <c r="Q6" s="6"/>
      <c r="R6" s="6"/>
      <c r="S6" s="6"/>
      <c r="T6" s="7"/>
      <c r="U6" s="6"/>
      <c r="V6" s="6"/>
      <c r="W6" s="6"/>
      <c r="X6" s="146"/>
      <c r="Y6" s="6"/>
      <c r="Z6" s="8"/>
      <c r="AA6" s="8"/>
      <c r="AB6" s="8"/>
      <c r="AC6" s="6"/>
      <c r="AD6" s="8"/>
      <c r="AE6" s="8"/>
      <c r="AF6" s="6"/>
      <c r="AG6" s="6"/>
      <c r="AH6" s="8"/>
      <c r="AI6" s="8"/>
      <c r="AJ6" s="8"/>
      <c r="AK6" s="6"/>
      <c r="AL6" s="8"/>
      <c r="AM6" s="8"/>
      <c r="AN6" s="8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8"/>
      <c r="BE6" s="8"/>
      <c r="BF6" s="8"/>
      <c r="BG6" s="8"/>
      <c r="BH6" s="8"/>
      <c r="BI6" s="8"/>
      <c r="BJ6" s="8"/>
      <c r="BK6" s="9"/>
      <c r="BL6" s="10"/>
      <c r="BM6" s="11"/>
      <c r="BN6" s="6"/>
      <c r="BO6" s="6"/>
      <c r="BP6" s="6"/>
    </row>
    <row r="7" spans="1:68" x14ac:dyDescent="0.25">
      <c r="A7" s="15"/>
      <c r="B7" s="15"/>
      <c r="C7" s="15"/>
      <c r="D7" s="15">
        <v>3</v>
      </c>
      <c r="E7" s="132" t="s">
        <v>21</v>
      </c>
      <c r="F7" s="26"/>
      <c r="G7" s="26"/>
      <c r="H7" s="133">
        <v>0</v>
      </c>
      <c r="I7" s="24" t="s">
        <v>6</v>
      </c>
      <c r="J7" s="4"/>
      <c r="K7" s="4"/>
      <c r="L7" s="15"/>
      <c r="M7" s="15"/>
      <c r="N7" s="127"/>
      <c r="O7" s="5"/>
      <c r="P7" s="6"/>
      <c r="Q7" s="6"/>
      <c r="R7" s="6"/>
      <c r="S7" s="6"/>
      <c r="T7" s="7"/>
      <c r="U7" s="6"/>
      <c r="V7" s="6"/>
      <c r="W7" s="6"/>
      <c r="X7" s="146"/>
      <c r="Y7" s="6"/>
      <c r="Z7" s="8"/>
      <c r="AA7" s="8"/>
      <c r="AB7" s="8"/>
      <c r="AC7" s="6"/>
      <c r="AD7" s="8"/>
      <c r="AE7" s="8"/>
      <c r="AF7" s="6"/>
      <c r="AG7" s="6"/>
      <c r="AH7" s="8"/>
      <c r="AI7" s="8"/>
      <c r="AJ7" s="8"/>
      <c r="AK7" s="6"/>
      <c r="AL7" s="8"/>
      <c r="AM7" s="8"/>
      <c r="AN7" s="8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8"/>
      <c r="BE7" s="8"/>
      <c r="BF7" s="8"/>
      <c r="BG7" s="8"/>
      <c r="BH7" s="8"/>
      <c r="BI7" s="8"/>
      <c r="BJ7" s="8"/>
      <c r="BK7" s="9"/>
      <c r="BL7" s="10"/>
      <c r="BM7" s="11"/>
      <c r="BN7" s="6"/>
      <c r="BO7" s="6"/>
      <c r="BP7" s="6"/>
    </row>
    <row r="8" spans="1:68" x14ac:dyDescent="0.25">
      <c r="A8" s="15"/>
      <c r="B8" s="15"/>
      <c r="C8" s="15"/>
      <c r="D8" s="15">
        <v>4</v>
      </c>
      <c r="E8" s="132" t="s">
        <v>80</v>
      </c>
      <c r="F8" s="26"/>
      <c r="G8" s="26"/>
      <c r="H8" s="133">
        <v>0</v>
      </c>
      <c r="I8" s="24" t="s">
        <v>6</v>
      </c>
      <c r="J8" s="4"/>
      <c r="K8" s="4"/>
      <c r="L8" s="15"/>
      <c r="M8" s="15"/>
      <c r="N8" s="15"/>
      <c r="O8" s="5"/>
      <c r="P8" s="6"/>
      <c r="Q8" s="6"/>
      <c r="R8" s="6"/>
      <c r="S8" s="6"/>
      <c r="T8" s="7"/>
      <c r="U8" s="6"/>
      <c r="V8" s="6"/>
      <c r="W8" s="6"/>
      <c r="X8" s="146"/>
      <c r="Y8" s="6"/>
      <c r="Z8" s="8"/>
      <c r="AA8" s="8"/>
      <c r="AB8" s="8"/>
      <c r="AC8" s="6"/>
      <c r="AD8" s="8"/>
      <c r="AE8" s="8"/>
      <c r="AF8" s="6"/>
      <c r="AG8" s="6"/>
      <c r="AH8" s="8"/>
      <c r="AI8" s="8"/>
      <c r="AJ8" s="8"/>
      <c r="AK8" s="6"/>
      <c r="AL8" s="8"/>
      <c r="AM8" s="8"/>
      <c r="AN8" s="8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8"/>
      <c r="BE8" s="8"/>
      <c r="BF8" s="8"/>
      <c r="BG8" s="8"/>
      <c r="BH8" s="8"/>
      <c r="BI8" s="8"/>
      <c r="BJ8" s="8"/>
      <c r="BK8" s="9"/>
      <c r="BL8" s="10"/>
      <c r="BM8" s="11"/>
      <c r="BN8" s="6"/>
      <c r="BO8" s="6"/>
      <c r="BP8" s="6"/>
    </row>
    <row r="9" spans="1:68" x14ac:dyDescent="0.25">
      <c r="A9" s="15"/>
      <c r="B9" s="15"/>
      <c r="C9" s="15"/>
      <c r="D9" s="15">
        <v>5</v>
      </c>
      <c r="E9" s="132" t="s">
        <v>419</v>
      </c>
      <c r="F9" s="26"/>
      <c r="G9" s="26"/>
      <c r="H9" s="133">
        <v>4.1666666666666664E-2</v>
      </c>
      <c r="I9" s="24" t="s">
        <v>6</v>
      </c>
      <c r="J9" s="4"/>
      <c r="K9" s="4"/>
      <c r="L9" s="15"/>
      <c r="M9" s="15"/>
      <c r="N9" s="15"/>
      <c r="O9" s="5"/>
      <c r="P9" s="6"/>
      <c r="Q9" s="6"/>
      <c r="R9" s="6"/>
      <c r="S9" s="6"/>
      <c r="T9" s="7"/>
      <c r="U9" s="6"/>
      <c r="V9" s="6"/>
      <c r="W9" s="6"/>
      <c r="X9" s="146"/>
      <c r="Y9" s="6"/>
      <c r="Z9" s="8"/>
      <c r="AA9" s="8"/>
      <c r="AB9" s="8"/>
      <c r="AC9" s="6"/>
      <c r="AD9" s="8"/>
      <c r="AE9" s="8"/>
      <c r="AF9" s="6"/>
      <c r="AG9" s="6"/>
      <c r="AH9" s="8"/>
      <c r="AI9" s="8"/>
      <c r="AJ9" s="8"/>
      <c r="AK9" s="6"/>
      <c r="AL9" s="8"/>
      <c r="AM9" s="8"/>
      <c r="AN9" s="8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8"/>
      <c r="BE9" s="8"/>
      <c r="BF9" s="8"/>
      <c r="BG9" s="8"/>
      <c r="BH9" s="8"/>
      <c r="BI9" s="8"/>
      <c r="BJ9" s="8"/>
      <c r="BK9" s="9"/>
      <c r="BL9" s="10"/>
      <c r="BM9" s="11"/>
      <c r="BN9" s="6"/>
      <c r="BO9" s="6"/>
      <c r="BP9" s="6"/>
    </row>
    <row r="10" spans="1:68" x14ac:dyDescent="0.25">
      <c r="A10" s="15"/>
      <c r="B10" s="15"/>
      <c r="C10" s="15"/>
      <c r="D10" s="15">
        <v>6</v>
      </c>
      <c r="E10" s="132"/>
      <c r="F10" s="26"/>
      <c r="G10" s="26"/>
      <c r="H10" s="133"/>
      <c r="I10" s="23" t="s">
        <v>6</v>
      </c>
      <c r="J10" s="4"/>
      <c r="K10" s="4"/>
      <c r="L10" s="15"/>
      <c r="M10" s="15"/>
      <c r="N10" s="15"/>
      <c r="O10" s="5"/>
      <c r="P10" s="6"/>
      <c r="Q10" s="6"/>
      <c r="R10" s="6"/>
      <c r="S10" s="6"/>
      <c r="T10" s="7"/>
      <c r="U10" s="6"/>
      <c r="V10" s="6"/>
      <c r="W10" s="6"/>
      <c r="X10" s="146"/>
      <c r="Y10" s="6"/>
      <c r="Z10" s="8"/>
      <c r="AA10" s="8"/>
      <c r="AB10" s="8"/>
      <c r="AC10" s="6"/>
      <c r="AD10" s="8"/>
      <c r="AE10" s="8"/>
      <c r="AF10" s="6"/>
      <c r="AG10" s="6"/>
      <c r="AH10" s="8"/>
      <c r="AI10" s="8"/>
      <c r="AJ10" s="8"/>
      <c r="AK10" s="6"/>
      <c r="AL10" s="8"/>
      <c r="AM10" s="8"/>
      <c r="AN10" s="8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8"/>
      <c r="BE10" s="8"/>
      <c r="BF10" s="8"/>
      <c r="BG10" s="8"/>
      <c r="BH10" s="8"/>
      <c r="BI10" s="8"/>
      <c r="BJ10" s="8"/>
      <c r="BK10" s="9"/>
      <c r="BL10" s="10"/>
      <c r="BM10" s="11"/>
      <c r="BN10" s="6"/>
      <c r="BO10" s="6"/>
      <c r="BP10" s="6"/>
    </row>
    <row r="11" spans="1:68" x14ac:dyDescent="0.25">
      <c r="A11" s="15"/>
      <c r="B11" s="15"/>
      <c r="C11" s="15"/>
      <c r="D11" s="15">
        <v>7</v>
      </c>
      <c r="E11" s="132"/>
      <c r="F11" s="26"/>
      <c r="G11" s="26"/>
      <c r="H11" s="133"/>
      <c r="I11" s="23"/>
      <c r="J11" s="4"/>
      <c r="K11" s="4"/>
      <c r="L11" s="15"/>
      <c r="M11" s="15"/>
      <c r="N11" s="15"/>
      <c r="O11" s="5"/>
      <c r="P11" s="6"/>
      <c r="Q11" s="6"/>
      <c r="R11" s="6"/>
      <c r="S11" s="6"/>
      <c r="T11" s="7"/>
      <c r="U11" s="6"/>
      <c r="V11" s="6"/>
      <c r="W11" s="6"/>
      <c r="X11" s="146"/>
      <c r="Y11" s="6"/>
      <c r="Z11" s="8"/>
      <c r="AA11" s="8"/>
      <c r="AB11" s="8"/>
      <c r="AC11" s="6"/>
      <c r="AD11" s="8"/>
      <c r="AE11" s="8"/>
      <c r="AF11" s="6"/>
      <c r="AG11" s="6"/>
      <c r="AH11" s="8"/>
      <c r="AI11" s="8"/>
      <c r="AJ11" s="8"/>
      <c r="AK11" s="6"/>
      <c r="AL11" s="8"/>
      <c r="AM11" s="8"/>
      <c r="AN11" s="8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8"/>
      <c r="BE11" s="8"/>
      <c r="BF11" s="8"/>
      <c r="BG11" s="8"/>
      <c r="BH11" s="8"/>
      <c r="BI11" s="8"/>
      <c r="BJ11" s="8"/>
      <c r="BK11" s="9"/>
      <c r="BL11" s="10"/>
      <c r="BM11" s="11"/>
      <c r="BN11" s="6"/>
      <c r="BO11" s="6"/>
      <c r="BP11" s="6"/>
    </row>
    <row r="12" spans="1:68" x14ac:dyDescent="0.25">
      <c r="A12" s="15"/>
      <c r="B12" s="15"/>
      <c r="C12" s="15"/>
      <c r="D12" s="15">
        <v>8</v>
      </c>
      <c r="E12" s="132"/>
      <c r="F12" s="26"/>
      <c r="G12" s="26"/>
      <c r="H12" s="133"/>
      <c r="I12" s="23"/>
      <c r="J12" s="4"/>
      <c r="K12" s="15"/>
      <c r="L12" s="126"/>
      <c r="M12" s="128"/>
      <c r="N12" s="128"/>
      <c r="O12" s="5"/>
      <c r="P12" s="6"/>
      <c r="Q12" s="6"/>
      <c r="R12" s="6"/>
      <c r="S12" s="6"/>
      <c r="T12" s="7"/>
      <c r="U12" s="6"/>
      <c r="V12" s="6"/>
      <c r="W12" s="6"/>
      <c r="X12" s="146"/>
      <c r="Y12" s="6"/>
      <c r="Z12" s="8"/>
      <c r="AA12" s="8"/>
      <c r="AB12" s="8"/>
      <c r="AC12" s="6"/>
      <c r="AD12" s="8"/>
      <c r="AE12" s="8"/>
      <c r="AF12" s="6"/>
      <c r="AG12" s="6"/>
      <c r="AH12" s="8"/>
      <c r="AI12" s="8"/>
      <c r="AJ12" s="8"/>
      <c r="AK12" s="6"/>
      <c r="AL12" s="8"/>
      <c r="AM12" s="8"/>
      <c r="AN12" s="8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8"/>
      <c r="BE12" s="8"/>
      <c r="BF12" s="8"/>
      <c r="BG12" s="8"/>
      <c r="BH12" s="8"/>
      <c r="BI12" s="8"/>
      <c r="BJ12" s="8"/>
      <c r="BK12" s="9"/>
      <c r="BL12" s="10"/>
      <c r="BM12" s="11"/>
      <c r="BN12" s="6"/>
      <c r="BO12" s="6"/>
      <c r="BP12" s="6"/>
    </row>
    <row r="13" spans="1:68" x14ac:dyDescent="0.25">
      <c r="A13" s="15"/>
      <c r="B13" s="15"/>
      <c r="C13" s="15"/>
      <c r="D13" s="15">
        <v>9</v>
      </c>
      <c r="E13" s="132"/>
      <c r="F13" s="26"/>
      <c r="G13" s="26"/>
      <c r="H13" s="133"/>
      <c r="I13" s="23"/>
      <c r="J13" s="15"/>
      <c r="K13" s="15"/>
      <c r="L13" s="4"/>
      <c r="M13" s="4"/>
      <c r="N13" s="4"/>
      <c r="O13" s="5"/>
      <c r="P13" s="6"/>
      <c r="Q13" s="6"/>
      <c r="R13" s="6"/>
      <c r="S13" s="6"/>
      <c r="T13" s="7"/>
      <c r="U13" s="6"/>
      <c r="V13" s="6"/>
      <c r="W13" s="6"/>
      <c r="X13" s="146"/>
      <c r="Y13" s="6"/>
      <c r="Z13" s="8"/>
      <c r="AA13" s="8"/>
      <c r="AB13" s="8"/>
      <c r="AC13" s="6"/>
      <c r="AD13" s="8"/>
      <c r="AE13" s="8"/>
      <c r="AF13" s="6"/>
      <c r="AG13" s="6"/>
      <c r="AH13" s="8"/>
      <c r="AI13" s="8"/>
      <c r="AJ13" s="8"/>
      <c r="AK13" s="6"/>
      <c r="AL13" s="8"/>
      <c r="AM13" s="8"/>
      <c r="AN13" s="8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8"/>
      <c r="BE13" s="8"/>
      <c r="BF13" s="8"/>
      <c r="BG13" s="8"/>
      <c r="BH13" s="8"/>
      <c r="BI13" s="8"/>
      <c r="BJ13" s="8"/>
      <c r="BK13" s="9"/>
      <c r="BL13" s="10"/>
      <c r="BM13" s="11"/>
      <c r="BN13" s="6"/>
      <c r="BO13" s="6"/>
      <c r="BP13" s="6"/>
    </row>
    <row r="14" spans="1:68" x14ac:dyDescent="0.25">
      <c r="A14" s="6"/>
      <c r="B14" s="6"/>
      <c r="C14" s="6"/>
      <c r="D14" s="6"/>
      <c r="E14" s="172" t="s">
        <v>420</v>
      </c>
      <c r="F14" s="172"/>
      <c r="G14" s="172"/>
      <c r="H14" s="173">
        <f>SUM(H5:H9)</f>
        <v>0.1701388888888889</v>
      </c>
      <c r="I14" s="6"/>
      <c r="J14" s="6"/>
      <c r="K14" s="6"/>
      <c r="L14" s="6"/>
      <c r="M14" s="6"/>
      <c r="N14" s="6"/>
      <c r="O14" s="7"/>
      <c r="P14" s="6"/>
      <c r="Q14" s="6"/>
      <c r="R14" s="6"/>
      <c r="S14" s="6"/>
      <c r="T14" s="7"/>
      <c r="U14" s="6"/>
      <c r="V14" s="6"/>
      <c r="W14" s="6"/>
      <c r="X14" s="146"/>
      <c r="Y14" s="6"/>
      <c r="Z14" s="8"/>
      <c r="AA14" s="8"/>
      <c r="AB14" s="8"/>
      <c r="AC14" s="6"/>
      <c r="AD14" s="8"/>
      <c r="AE14" s="8"/>
      <c r="AF14" s="6"/>
      <c r="AG14" s="6"/>
      <c r="AH14" s="8"/>
      <c r="AI14" s="8"/>
      <c r="AJ14" s="8"/>
      <c r="AK14" s="6"/>
      <c r="AL14" s="8"/>
      <c r="AM14" s="8"/>
      <c r="AN14" s="8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8"/>
      <c r="BE14" s="8"/>
      <c r="BF14" s="8"/>
      <c r="BG14" s="8"/>
      <c r="BH14" s="8"/>
      <c r="BI14" s="8"/>
      <c r="BJ14" s="8"/>
      <c r="BK14" s="9"/>
      <c r="BL14" s="10"/>
      <c r="BM14" s="11"/>
      <c r="BN14" s="6"/>
      <c r="BO14" s="6"/>
      <c r="BP14" s="6"/>
    </row>
    <row r="15" spans="1:68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7"/>
      <c r="P15" s="6"/>
      <c r="Q15" s="6"/>
      <c r="R15" s="6"/>
      <c r="S15" s="6"/>
      <c r="T15" s="7"/>
      <c r="U15" s="6"/>
      <c r="V15" s="6"/>
      <c r="W15" s="6"/>
      <c r="X15" s="146"/>
      <c r="Y15" s="6"/>
      <c r="Z15" s="8"/>
      <c r="AA15" s="8"/>
      <c r="AB15" s="8"/>
      <c r="AC15" s="6"/>
      <c r="AD15" s="8"/>
      <c r="AE15" s="8"/>
      <c r="AF15" s="6"/>
      <c r="AG15" s="6"/>
      <c r="AH15" s="8"/>
      <c r="AI15" s="8"/>
      <c r="AJ15" s="8"/>
      <c r="AK15" s="6"/>
      <c r="AL15" s="8"/>
      <c r="AM15" s="8"/>
      <c r="AN15" s="8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8"/>
      <c r="BE15" s="8"/>
      <c r="BF15" s="8"/>
      <c r="BG15" s="8"/>
      <c r="BH15" s="8"/>
      <c r="BI15" s="8"/>
      <c r="BJ15" s="8"/>
      <c r="BK15" s="9"/>
      <c r="BL15" s="10"/>
      <c r="BM15" s="11"/>
      <c r="BN15" s="6"/>
      <c r="BO15" s="6"/>
      <c r="BP15" s="6"/>
    </row>
    <row r="16" spans="1:68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7"/>
      <c r="P16" s="6"/>
      <c r="Q16" s="6"/>
      <c r="R16" s="6"/>
      <c r="S16" s="6"/>
      <c r="T16" s="7"/>
      <c r="U16" s="6"/>
      <c r="V16" s="6"/>
      <c r="W16" s="6"/>
      <c r="X16" s="146"/>
      <c r="Y16" s="6"/>
      <c r="Z16" s="8"/>
      <c r="AA16" s="8"/>
      <c r="AB16" s="8"/>
      <c r="AC16" s="6"/>
      <c r="AD16" s="8"/>
      <c r="AE16" s="8"/>
      <c r="AF16" s="6"/>
      <c r="AG16" s="6"/>
      <c r="AH16" s="8"/>
      <c r="AI16" s="8"/>
      <c r="AJ16" s="8"/>
      <c r="AK16" s="6"/>
      <c r="AL16" s="8"/>
      <c r="AM16" s="8"/>
      <c r="AN16" s="8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8"/>
      <c r="BE16" s="8"/>
      <c r="BF16" s="8"/>
      <c r="BG16" s="8"/>
      <c r="BH16" s="8"/>
      <c r="BI16" s="8"/>
      <c r="BJ16" s="8"/>
      <c r="BK16" s="9"/>
      <c r="BL16" s="10"/>
      <c r="BM16" s="11"/>
      <c r="BN16" s="6"/>
      <c r="BO16" s="6"/>
      <c r="BP16" s="6"/>
    </row>
    <row r="17" spans="1:70" ht="15.75" thickBo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7"/>
      <c r="P17" s="6"/>
      <c r="Q17" s="6"/>
      <c r="R17" s="6"/>
      <c r="S17" s="6"/>
      <c r="T17" s="7"/>
      <c r="U17" s="6"/>
      <c r="V17" s="6"/>
      <c r="W17" s="6"/>
      <c r="X17" s="146"/>
      <c r="Y17" s="6"/>
      <c r="Z17" s="8"/>
      <c r="AA17" s="8"/>
      <c r="AB17" s="8"/>
      <c r="AC17" s="6"/>
      <c r="AD17" s="28"/>
      <c r="AE17" s="28"/>
      <c r="AF17" s="29"/>
      <c r="AG17" s="6"/>
      <c r="AH17" s="8"/>
      <c r="AI17" s="8"/>
      <c r="AJ17" s="8"/>
      <c r="AK17" s="6"/>
      <c r="AL17" s="8"/>
      <c r="AM17" s="8"/>
      <c r="AN17" s="8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8"/>
      <c r="BE17" s="8"/>
      <c r="BF17" s="8"/>
      <c r="BG17" s="8"/>
      <c r="BH17" s="8"/>
      <c r="BI17" s="8"/>
      <c r="BJ17" s="8"/>
      <c r="BK17" s="9"/>
      <c r="BL17" s="10"/>
      <c r="BM17" s="11"/>
      <c r="BN17" s="6"/>
      <c r="BO17" s="6"/>
      <c r="BP17" s="6"/>
    </row>
    <row r="18" spans="1:70" ht="20.25" x14ac:dyDescent="0.3">
      <c r="A18" s="6"/>
      <c r="B18" s="6"/>
      <c r="C18" s="6"/>
      <c r="D18" s="6"/>
      <c r="E18" s="6"/>
      <c r="F18" s="6"/>
      <c r="G18" s="6"/>
      <c r="H18" s="30"/>
      <c r="I18" s="32" t="s">
        <v>19</v>
      </c>
      <c r="J18" s="31"/>
      <c r="K18" s="6"/>
      <c r="L18" s="30"/>
      <c r="M18" s="32" t="s">
        <v>10</v>
      </c>
      <c r="N18" s="32"/>
      <c r="O18" s="33"/>
      <c r="P18" s="6"/>
      <c r="Q18" s="30"/>
      <c r="R18" s="32" t="s">
        <v>11</v>
      </c>
      <c r="S18" s="32"/>
      <c r="T18" s="33"/>
      <c r="U18" s="6"/>
      <c r="V18" s="142" t="s">
        <v>78</v>
      </c>
      <c r="W18" s="31"/>
      <c r="X18" s="146"/>
      <c r="Y18" s="6"/>
      <c r="Z18" s="34"/>
      <c r="AA18" s="35" t="s">
        <v>12</v>
      </c>
      <c r="AB18" s="36"/>
      <c r="AC18" s="6"/>
      <c r="AD18" s="34"/>
      <c r="AE18" s="35" t="s">
        <v>13</v>
      </c>
      <c r="AF18" s="31"/>
      <c r="AG18" s="6"/>
      <c r="AH18" s="34"/>
      <c r="AI18" s="35" t="s">
        <v>14</v>
      </c>
      <c r="AJ18" s="36"/>
      <c r="AK18" s="6"/>
      <c r="AL18" s="34"/>
      <c r="AM18" s="35" t="s">
        <v>15</v>
      </c>
      <c r="AN18" s="36"/>
      <c r="AO18" s="6"/>
      <c r="AP18" s="34"/>
      <c r="AQ18" s="35" t="s">
        <v>16</v>
      </c>
      <c r="AR18" s="36"/>
      <c r="AS18" s="6"/>
      <c r="AT18" s="34"/>
      <c r="AU18" s="35" t="s">
        <v>64</v>
      </c>
      <c r="AV18" s="36"/>
      <c r="AW18" s="52"/>
      <c r="AX18" s="6"/>
      <c r="AY18" s="37" t="s">
        <v>70</v>
      </c>
      <c r="AZ18" s="6"/>
      <c r="BA18" s="38" t="s">
        <v>173</v>
      </c>
      <c r="BB18" s="6"/>
      <c r="BC18" s="6"/>
      <c r="BD18" s="8"/>
      <c r="BE18" s="8"/>
      <c r="BF18" s="8"/>
      <c r="BG18" s="8"/>
      <c r="BH18" s="8"/>
      <c r="BI18" s="8"/>
      <c r="BJ18" s="8"/>
      <c r="BK18" s="9"/>
      <c r="BL18" s="10"/>
      <c r="BM18" s="11"/>
      <c r="BN18" s="6" t="s">
        <v>6</v>
      </c>
      <c r="BO18" s="6"/>
      <c r="BP18" s="6"/>
    </row>
    <row r="19" spans="1:70" x14ac:dyDescent="0.25">
      <c r="A19" s="6"/>
      <c r="B19" s="6"/>
      <c r="C19" s="6"/>
      <c r="D19" s="6"/>
      <c r="E19" s="6"/>
      <c r="F19" s="6"/>
      <c r="G19" s="6"/>
      <c r="H19" s="39"/>
      <c r="I19" s="40"/>
      <c r="J19" s="41"/>
      <c r="K19" s="6"/>
      <c r="L19" s="39"/>
      <c r="M19" s="42" t="s">
        <v>17</v>
      </c>
      <c r="N19" s="43"/>
      <c r="O19" s="44"/>
      <c r="P19" s="6"/>
      <c r="Q19" s="39"/>
      <c r="R19" s="42" t="s">
        <v>17</v>
      </c>
      <c r="S19" s="43"/>
      <c r="T19" s="44"/>
      <c r="U19" s="6"/>
      <c r="V19" s="44"/>
      <c r="W19" s="129" t="s">
        <v>17</v>
      </c>
      <c r="X19" s="146"/>
      <c r="Y19" s="6"/>
      <c r="Z19" s="47"/>
      <c r="AA19" s="48" t="s">
        <v>80</v>
      </c>
      <c r="AB19" s="49"/>
      <c r="AC19" s="6"/>
      <c r="AD19" s="47"/>
      <c r="AE19" s="48" t="s">
        <v>418</v>
      </c>
      <c r="AF19" s="41"/>
      <c r="AG19" s="6"/>
      <c r="AH19" s="47"/>
      <c r="AI19" s="45" t="s">
        <v>168</v>
      </c>
      <c r="AJ19" s="46"/>
      <c r="AK19" s="6"/>
      <c r="AL19" s="47"/>
      <c r="AM19" s="48" t="s">
        <v>80</v>
      </c>
      <c r="AN19" s="49"/>
      <c r="AO19" s="6"/>
      <c r="AP19" s="47"/>
      <c r="AQ19" s="48" t="s">
        <v>418</v>
      </c>
      <c r="AR19" s="41"/>
      <c r="AS19" s="6"/>
      <c r="AT19" s="47"/>
      <c r="AU19" s="48" t="s">
        <v>80</v>
      </c>
      <c r="AV19" s="41"/>
      <c r="AW19" s="40"/>
      <c r="AX19" s="6"/>
      <c r="AY19" s="37"/>
      <c r="AZ19" s="6"/>
      <c r="BA19" s="6"/>
      <c r="BB19" s="6"/>
      <c r="BC19" s="6"/>
      <c r="BD19" s="8"/>
      <c r="BE19" s="8"/>
      <c r="BF19" s="8"/>
      <c r="BG19" s="8"/>
      <c r="BH19" s="8"/>
      <c r="BI19" s="8"/>
      <c r="BJ19" s="8"/>
      <c r="BK19" s="9"/>
      <c r="BL19" s="10"/>
      <c r="BM19" s="11"/>
      <c r="BN19" s="6"/>
      <c r="BO19" s="6"/>
      <c r="BP19" s="6"/>
    </row>
    <row r="20" spans="1:70" ht="15.75" thickBot="1" x14ac:dyDescent="0.3">
      <c r="A20" s="6"/>
      <c r="B20" s="6"/>
      <c r="C20" s="6"/>
      <c r="D20" s="6"/>
      <c r="E20" s="6"/>
      <c r="F20" s="6"/>
      <c r="G20" s="6"/>
      <c r="H20" s="39"/>
      <c r="I20" s="40"/>
      <c r="J20" s="41"/>
      <c r="K20" s="6"/>
      <c r="L20" s="39"/>
      <c r="M20" s="50">
        <f>H5</f>
        <v>5.2083333333333336E-2</v>
      </c>
      <c r="N20" s="51" t="s">
        <v>21</v>
      </c>
      <c r="O20" s="44"/>
      <c r="P20" s="6"/>
      <c r="Q20" s="39"/>
      <c r="R20" s="50">
        <f>H6</f>
        <v>7.6388888888888895E-2</v>
      </c>
      <c r="S20" s="51" t="s">
        <v>77</v>
      </c>
      <c r="T20" s="44"/>
      <c r="U20" s="6"/>
      <c r="V20" s="44"/>
      <c r="W20" s="130">
        <f>H9</f>
        <v>4.1666666666666664E-2</v>
      </c>
      <c r="X20" s="146"/>
      <c r="Y20" s="6"/>
      <c r="Z20" s="47"/>
      <c r="AA20" s="52"/>
      <c r="AB20" s="49"/>
      <c r="AC20" s="6"/>
      <c r="AD20" s="47"/>
      <c r="AE20" s="52"/>
      <c r="AF20" s="41"/>
      <c r="AG20" s="6"/>
      <c r="AH20" s="47"/>
      <c r="AI20" s="52"/>
      <c r="AJ20" s="49"/>
      <c r="AK20" s="6"/>
      <c r="AL20" s="47"/>
      <c r="AM20" s="52"/>
      <c r="AN20" s="49"/>
      <c r="AO20" s="6"/>
      <c r="AP20" s="47"/>
      <c r="AQ20" s="52"/>
      <c r="AR20" s="49"/>
      <c r="AS20" s="6"/>
      <c r="AT20" s="47"/>
      <c r="AU20" s="52"/>
      <c r="AV20" s="49"/>
      <c r="AW20" s="52"/>
      <c r="AX20" s="6"/>
      <c r="AY20" s="6"/>
      <c r="AZ20" s="6"/>
      <c r="BA20" s="6"/>
      <c r="BB20" s="6"/>
      <c r="BC20" s="6"/>
      <c r="BD20" s="8"/>
      <c r="BE20" s="8"/>
      <c r="BF20" s="8"/>
      <c r="BG20" s="8"/>
      <c r="BH20" s="8"/>
      <c r="BI20" s="8"/>
      <c r="BJ20" s="8"/>
      <c r="BK20" s="9"/>
      <c r="BL20" s="10"/>
      <c r="BM20" s="11"/>
      <c r="BN20" s="6"/>
      <c r="BO20" s="6"/>
      <c r="BP20" s="6"/>
    </row>
    <row r="21" spans="1:70" ht="15.75" thickBot="1" x14ac:dyDescent="0.3">
      <c r="A21" s="6"/>
      <c r="B21" s="6"/>
      <c r="C21" s="6"/>
      <c r="D21" s="6"/>
      <c r="E21" s="6"/>
      <c r="F21" s="6"/>
      <c r="G21" s="6"/>
      <c r="H21" s="53" t="s">
        <v>19</v>
      </c>
      <c r="I21" s="54" t="s">
        <v>19</v>
      </c>
      <c r="J21" s="55" t="s">
        <v>20</v>
      </c>
      <c r="K21" s="56"/>
      <c r="L21" s="53" t="s">
        <v>21</v>
      </c>
      <c r="M21" s="54" t="s">
        <v>21</v>
      </c>
      <c r="N21" s="57"/>
      <c r="O21" s="58"/>
      <c r="P21" s="6"/>
      <c r="Q21" s="53" t="s">
        <v>22</v>
      </c>
      <c r="R21" s="54" t="s">
        <v>23</v>
      </c>
      <c r="S21" s="57"/>
      <c r="T21" s="58"/>
      <c r="U21" s="6"/>
      <c r="V21" s="140" t="s">
        <v>63</v>
      </c>
      <c r="W21" s="143" t="s">
        <v>63</v>
      </c>
      <c r="X21" s="145"/>
      <c r="Y21" s="6"/>
      <c r="Z21" s="59" t="s">
        <v>24</v>
      </c>
      <c r="AA21" s="60" t="s">
        <v>25</v>
      </c>
      <c r="AB21" s="61"/>
      <c r="AC21" s="6"/>
      <c r="AD21" s="59" t="s">
        <v>24</v>
      </c>
      <c r="AE21" s="60" t="s">
        <v>25</v>
      </c>
      <c r="AF21" s="62"/>
      <c r="AG21" s="6"/>
      <c r="AH21" s="59" t="s">
        <v>24</v>
      </c>
      <c r="AI21" s="60" t="s">
        <v>25</v>
      </c>
      <c r="AJ21" s="61"/>
      <c r="AK21" s="6"/>
      <c r="AL21" s="59" t="s">
        <v>24</v>
      </c>
      <c r="AM21" s="60" t="s">
        <v>25</v>
      </c>
      <c r="AN21" s="61"/>
      <c r="AO21" s="6"/>
      <c r="AP21" s="59" t="s">
        <v>24</v>
      </c>
      <c r="AQ21" s="60" t="s">
        <v>25</v>
      </c>
      <c r="AR21" s="61"/>
      <c r="AS21" s="6"/>
      <c r="AT21" s="59" t="s">
        <v>24</v>
      </c>
      <c r="AU21" s="60" t="s">
        <v>25</v>
      </c>
      <c r="AV21" s="61"/>
      <c r="AW21" s="150"/>
      <c r="AX21" s="63"/>
      <c r="AY21" s="64"/>
      <c r="AZ21" s="64"/>
      <c r="BA21" s="64"/>
      <c r="BB21" s="65"/>
      <c r="BC21" s="66"/>
      <c r="BD21" s="67"/>
      <c r="BE21" s="67"/>
      <c r="BF21" s="67"/>
      <c r="BG21" s="67"/>
      <c r="BH21" s="67"/>
      <c r="BI21" s="67"/>
      <c r="BJ21" s="68" t="s">
        <v>26</v>
      </c>
      <c r="BK21" s="69"/>
      <c r="BL21" s="70" t="s">
        <v>27</v>
      </c>
      <c r="BM21" s="71" t="s">
        <v>27</v>
      </c>
      <c r="BN21" s="72" t="s">
        <v>6</v>
      </c>
      <c r="BO21" s="73"/>
      <c r="BP21" s="6"/>
    </row>
    <row r="22" spans="1:70" ht="15.75" thickBot="1" x14ac:dyDescent="0.3">
      <c r="A22" s="74" t="s">
        <v>28</v>
      </c>
      <c r="B22" s="32" t="s">
        <v>29</v>
      </c>
      <c r="C22" s="32" t="s">
        <v>30</v>
      </c>
      <c r="D22" s="32" t="s">
        <v>31</v>
      </c>
      <c r="E22" s="32" t="s">
        <v>32</v>
      </c>
      <c r="F22" s="103" t="s">
        <v>57</v>
      </c>
      <c r="G22" s="109"/>
      <c r="H22" s="102" t="s">
        <v>33</v>
      </c>
      <c r="I22" s="54" t="s">
        <v>34</v>
      </c>
      <c r="J22" s="55" t="s">
        <v>19</v>
      </c>
      <c r="K22" s="56"/>
      <c r="L22" s="53" t="s">
        <v>35</v>
      </c>
      <c r="M22" s="54" t="s">
        <v>34</v>
      </c>
      <c r="N22" s="57" t="s">
        <v>17</v>
      </c>
      <c r="O22" s="75" t="s">
        <v>20</v>
      </c>
      <c r="P22" s="6"/>
      <c r="Q22" s="53" t="s">
        <v>35</v>
      </c>
      <c r="R22" s="54" t="s">
        <v>34</v>
      </c>
      <c r="S22" s="57" t="s">
        <v>17</v>
      </c>
      <c r="T22" s="75" t="s">
        <v>20</v>
      </c>
      <c r="U22" s="6"/>
      <c r="V22" s="141" t="s">
        <v>35</v>
      </c>
      <c r="W22" s="144" t="s">
        <v>34</v>
      </c>
      <c r="X22" s="75" t="s">
        <v>20</v>
      </c>
      <c r="Y22" s="6"/>
      <c r="Z22" s="59" t="s">
        <v>36</v>
      </c>
      <c r="AA22" s="60" t="s">
        <v>36</v>
      </c>
      <c r="AB22" s="61" t="s">
        <v>17</v>
      </c>
      <c r="AC22" s="6"/>
      <c r="AD22" s="59" t="s">
        <v>36</v>
      </c>
      <c r="AE22" s="60" t="s">
        <v>36</v>
      </c>
      <c r="AF22" s="62" t="s">
        <v>17</v>
      </c>
      <c r="AG22" s="6"/>
      <c r="AH22" s="59" t="s">
        <v>36</v>
      </c>
      <c r="AI22" s="60" t="s">
        <v>36</v>
      </c>
      <c r="AJ22" s="61" t="s">
        <v>17</v>
      </c>
      <c r="AK22" s="6"/>
      <c r="AL22" s="59" t="s">
        <v>36</v>
      </c>
      <c r="AM22" s="60" t="s">
        <v>36</v>
      </c>
      <c r="AN22" s="61" t="s">
        <v>17</v>
      </c>
      <c r="AO22" s="6"/>
      <c r="AP22" s="59" t="s">
        <v>36</v>
      </c>
      <c r="AQ22" s="60" t="s">
        <v>36</v>
      </c>
      <c r="AR22" s="61" t="s">
        <v>17</v>
      </c>
      <c r="AS22" s="6"/>
      <c r="AT22" s="59" t="s">
        <v>36</v>
      </c>
      <c r="AU22" s="60" t="s">
        <v>36</v>
      </c>
      <c r="AV22" s="61" t="s">
        <v>17</v>
      </c>
      <c r="AW22" s="150"/>
      <c r="AX22" s="76" t="s">
        <v>28</v>
      </c>
      <c r="AY22" s="77" t="s">
        <v>29</v>
      </c>
      <c r="AZ22" s="77" t="s">
        <v>30</v>
      </c>
      <c r="BA22" s="77" t="s">
        <v>31</v>
      </c>
      <c r="BB22" s="78" t="s">
        <v>32</v>
      </c>
      <c r="BC22" s="66"/>
      <c r="BD22" s="79" t="s">
        <v>37</v>
      </c>
      <c r="BE22" s="79" t="s">
        <v>38</v>
      </c>
      <c r="BF22" s="79" t="s">
        <v>39</v>
      </c>
      <c r="BG22" s="79" t="s">
        <v>40</v>
      </c>
      <c r="BH22" s="79" t="s">
        <v>60</v>
      </c>
      <c r="BI22" s="79" t="s">
        <v>119</v>
      </c>
      <c r="BJ22" s="80" t="s">
        <v>3</v>
      </c>
      <c r="BK22" s="81" t="s">
        <v>41</v>
      </c>
      <c r="BL22" s="82" t="s">
        <v>3</v>
      </c>
      <c r="BM22" s="83" t="s">
        <v>2</v>
      </c>
      <c r="BN22" s="84" t="s">
        <v>42</v>
      </c>
      <c r="BO22" s="84" t="s">
        <v>43</v>
      </c>
      <c r="BP22" s="84" t="s">
        <v>421</v>
      </c>
      <c r="BQ22" s="84" t="s">
        <v>422</v>
      </c>
      <c r="BR22" s="84" t="s">
        <v>423</v>
      </c>
    </row>
    <row r="23" spans="1:70" s="97" customFormat="1" ht="15" customHeight="1" x14ac:dyDescent="0.25">
      <c r="A23" s="131">
        <v>83</v>
      </c>
      <c r="B23" s="111" t="str">
        <f>VLOOKUP($A23,LISTADO!$C$4:$I$264,2,0)</f>
        <v>GUILLERMO JAVIER</v>
      </c>
      <c r="C23" s="111" t="str">
        <f>VLOOKUP($A23,LISTADO!$C$4:$I$264,3,0)</f>
        <v>AGUIRRE RODRIGUEZ</v>
      </c>
      <c r="D23" s="111" t="str">
        <f>VLOOKUP($A23,LISTADO!$C$4:$I$264,4,0)</f>
        <v>UNICA</v>
      </c>
      <c r="E23" s="111" t="str">
        <f>VLOOKUP($A23,LISTADO!$C$4:$I$264,5,0)</f>
        <v>VINTAGE</v>
      </c>
      <c r="F23" s="111">
        <f>VLOOKUP($A23,LISTADO!$C$4:$I$264,6,0)</f>
        <v>0</v>
      </c>
      <c r="G23" s="113">
        <f>VLOOKUP($A23,LISTADO!$C$4:$I$270,7,0)</f>
        <v>0.36805555555555552</v>
      </c>
      <c r="H23" s="85">
        <f t="shared" ref="H23:I27" si="0">G23</f>
        <v>0.36805555555555552</v>
      </c>
      <c r="I23" s="85">
        <f t="shared" si="0"/>
        <v>0.36805555555555552</v>
      </c>
      <c r="J23" s="85">
        <f>ABS(I23-H23)</f>
        <v>0</v>
      </c>
      <c r="K23" s="85"/>
      <c r="L23" s="86">
        <f>I23+$M$20</f>
        <v>0.42013888888888884</v>
      </c>
      <c r="M23" s="86">
        <f>VLOOKUP($A23,Checks!$B$5:$C$250,2,0)</f>
        <v>0.42777777777777781</v>
      </c>
      <c r="N23" s="86">
        <f>M23-I23</f>
        <v>5.9722222222222288E-2</v>
      </c>
      <c r="O23" s="85">
        <f>ABS(M23-L23)</f>
        <v>7.6388888888889728E-3</v>
      </c>
      <c r="P23" s="87"/>
      <c r="Q23" s="86">
        <f>M23+$R$20</f>
        <v>0.50416666666666665</v>
      </c>
      <c r="R23" s="86">
        <f>VLOOKUP($A23,Checks!$E$5:$F$250,2,0)</f>
        <v>0.50486111111111109</v>
      </c>
      <c r="S23" s="86">
        <f>R23-M23</f>
        <v>7.7083333333333282E-2</v>
      </c>
      <c r="T23" s="85">
        <f>ABS(R23-Q23)</f>
        <v>6.9444444444444198E-4</v>
      </c>
      <c r="U23" s="87"/>
      <c r="V23" s="85">
        <f>R23+$W$20</f>
        <v>0.54652777777777772</v>
      </c>
      <c r="W23" s="88">
        <f>AU23</f>
        <v>0.5566550925925926</v>
      </c>
      <c r="X23" s="87">
        <f>IF(W23&lt;V23,0,(ABS(W23-V23)*86400))</f>
        <v>875.00000000000568</v>
      </c>
      <c r="Y23" s="87"/>
      <c r="Z23" s="88">
        <f>VLOOKUP($A23,LIBRES!$A$7:$B$250,2,0)</f>
        <v>0.36857638888888888</v>
      </c>
      <c r="AA23" s="88">
        <f>VLOOKUP($A23,LIBRES!$D$7:$E$250,2,0)</f>
        <v>0.37190972222222224</v>
      </c>
      <c r="AB23" s="88">
        <f>AA23-Z23</f>
        <v>3.3333333333333548E-3</v>
      </c>
      <c r="AC23" s="87"/>
      <c r="AD23" s="88">
        <f>VLOOKUP($A23,LIBRES!$G$7:$H$250,2,0)</f>
        <v>0.37951388888888887</v>
      </c>
      <c r="AE23" s="88">
        <f>VLOOKUP($A23,LIBRES!J$7:$K$250,2,0)</f>
        <v>0.38260416666666663</v>
      </c>
      <c r="AF23" s="151">
        <f>AE23-AD23</f>
        <v>3.0902777777777612E-3</v>
      </c>
      <c r="AG23" s="87"/>
      <c r="AH23" s="88">
        <f>VLOOKUP($A23,LIBRES!$M$7:$N$250,2,0)</f>
        <v>0.41562499999999997</v>
      </c>
      <c r="AI23" s="88">
        <f>VLOOKUP($A23,LIBRES!$P$7:$Q$250,2,0)</f>
        <v>0.41944444444444445</v>
      </c>
      <c r="AJ23" s="88">
        <f>AI23-AH23</f>
        <v>3.8194444444444864E-3</v>
      </c>
      <c r="AK23" s="112"/>
      <c r="AL23" s="88">
        <f>VLOOKUP($A23,LIBRES!$S$7:$T$250,2,0)</f>
        <v>0.48379629629629628</v>
      </c>
      <c r="AM23" s="88">
        <f>VLOOKUP($A23,LIBRES!$V$7:$W$250,2,0)</f>
        <v>0.48657407407407405</v>
      </c>
      <c r="AN23" s="88">
        <f>AM23-AL23</f>
        <v>2.7777777777777679E-3</v>
      </c>
      <c r="AO23" s="112"/>
      <c r="AP23" s="88">
        <f>VLOOKUP($A23,LIBRES!$Y$7:$Z$250,2,0)</f>
        <v>0.51053240740740746</v>
      </c>
      <c r="AQ23" s="88">
        <f>VLOOKUP($A23,LIBRES!$AB$7:$AC$2000,2,0)</f>
        <v>0.51394675925925926</v>
      </c>
      <c r="AR23" s="88">
        <f>AQ23-AP23</f>
        <v>3.4143518518517935E-3</v>
      </c>
      <c r="AS23" s="112"/>
      <c r="AT23" s="88">
        <f>VLOOKUP($A23,LIBRES!$AK$7:$AL$250,2,0)</f>
        <v>0.55387731481481484</v>
      </c>
      <c r="AU23" s="88">
        <f>VLOOKUP($A23,LIBRES!$AN$7:$AO$2000,2,0)</f>
        <v>0.5566550925925926</v>
      </c>
      <c r="AV23" s="88">
        <f>AU23-AT23</f>
        <v>2.7777777777777679E-3</v>
      </c>
      <c r="AW23" s="148"/>
      <c r="AX23" s="90">
        <f t="shared" ref="AX23:BB27" si="1">A23</f>
        <v>83</v>
      </c>
      <c r="AY23" s="90" t="str">
        <f t="shared" si="1"/>
        <v>GUILLERMO JAVIER</v>
      </c>
      <c r="AZ23" s="90" t="str">
        <f t="shared" si="1"/>
        <v>AGUIRRE RODRIGUEZ</v>
      </c>
      <c r="BA23" s="90" t="str">
        <f t="shared" si="1"/>
        <v>UNICA</v>
      </c>
      <c r="BB23" s="90" t="str">
        <f t="shared" si="1"/>
        <v>VINTAGE</v>
      </c>
      <c r="BC23" s="91"/>
      <c r="BD23" s="92">
        <v>0</v>
      </c>
      <c r="BE23" s="92">
        <f>AF23</f>
        <v>3.0902777777777612E-3</v>
      </c>
      <c r="BF23" s="92">
        <f>AJ23</f>
        <v>3.8194444444444864E-3</v>
      </c>
      <c r="BG23" s="92">
        <f>AN23</f>
        <v>2.7777777777777679E-3</v>
      </c>
      <c r="BH23" s="92">
        <f>AR23</f>
        <v>3.4143518518517935E-3</v>
      </c>
      <c r="BI23" s="92">
        <f>AV23</f>
        <v>2.7777777777777679E-3</v>
      </c>
      <c r="BJ23" s="92">
        <f>SUM(BD23:BI23)</f>
        <v>1.5879629629629577E-2</v>
      </c>
      <c r="BK23" s="93"/>
      <c r="BL23" s="94">
        <f>BJ23*86400</f>
        <v>1371.9999999999955</v>
      </c>
      <c r="BM23" s="95">
        <v>0</v>
      </c>
      <c r="BN23" s="91">
        <v>0</v>
      </c>
      <c r="BO23" s="196">
        <f>BN23+BM23+BL23+BK23</f>
        <v>1371.9999999999955</v>
      </c>
      <c r="BP23" s="96" t="s">
        <v>424</v>
      </c>
      <c r="BQ23" s="97" t="s">
        <v>424</v>
      </c>
      <c r="BR23" s="97" t="s">
        <v>424</v>
      </c>
    </row>
    <row r="24" spans="1:70" s="97" customFormat="1" ht="15" customHeight="1" x14ac:dyDescent="0.25">
      <c r="A24" s="131">
        <v>81</v>
      </c>
      <c r="B24" s="111" t="str">
        <f>VLOOKUP($A24,LISTADO!$C$4:$I$264,2,0)</f>
        <v>SALVADOR</v>
      </c>
      <c r="C24" s="111" t="str">
        <f>VLOOKUP($A24,LISTADO!$C$4:$I$264,3,0)</f>
        <v>HERNANDEZ</v>
      </c>
      <c r="D24" s="111" t="str">
        <f>VLOOKUP($A24,LISTADO!$C$4:$I$264,4,0)</f>
        <v>UNICA</v>
      </c>
      <c r="E24" s="111" t="str">
        <f>VLOOKUP($A24,LISTADO!$C$4:$I$264,5,0)</f>
        <v>VINTAGE</v>
      </c>
      <c r="F24" s="111">
        <f>VLOOKUP($A24,LISTADO!$C$4:$I$264,6,0)</f>
        <v>0</v>
      </c>
      <c r="G24" s="113">
        <f>VLOOKUP($A24,LISTADO!$C$4:$I$270,7,0)</f>
        <v>0.36736111111111108</v>
      </c>
      <c r="H24" s="85">
        <f t="shared" si="0"/>
        <v>0.36736111111111108</v>
      </c>
      <c r="I24" s="85">
        <f t="shared" si="0"/>
        <v>0.36736111111111108</v>
      </c>
      <c r="J24" s="85">
        <f>ABS(I24-H24)</f>
        <v>0</v>
      </c>
      <c r="K24" s="85"/>
      <c r="L24" s="86">
        <f>I24+$M$20</f>
        <v>0.4194444444444444</v>
      </c>
      <c r="M24" s="86">
        <f>VLOOKUP($A24,Checks!$B$5:$C$250,2,0)</f>
        <v>0.4284722222222222</v>
      </c>
      <c r="N24" s="86">
        <f>M24-I24</f>
        <v>6.1111111111111116E-2</v>
      </c>
      <c r="O24" s="85">
        <f>ABS(M24-L24)</f>
        <v>9.0277777777778012E-3</v>
      </c>
      <c r="P24" s="87"/>
      <c r="Q24" s="86">
        <f>M24+$R$20</f>
        <v>0.50486111111111109</v>
      </c>
      <c r="R24" s="86">
        <f>VLOOKUP($A24,Checks!$E$5:$F$250,2,0)</f>
        <v>0.50555555555555554</v>
      </c>
      <c r="S24" s="86">
        <f>R24-M24</f>
        <v>7.7083333333333337E-2</v>
      </c>
      <c r="T24" s="85">
        <f>ABS(R24-Q24)</f>
        <v>6.9444444444444198E-4</v>
      </c>
      <c r="U24" s="87"/>
      <c r="V24" s="85">
        <f>R24+$W$20</f>
        <v>0.54722222222222217</v>
      </c>
      <c r="W24" s="88">
        <f>AU24</f>
        <v>0.55731481481481482</v>
      </c>
      <c r="X24" s="87">
        <f>IF(W24&lt;V24,0,(ABS(W24-V24)*86400))</f>
        <v>872.00000000000523</v>
      </c>
      <c r="Y24" s="87"/>
      <c r="Z24" s="88">
        <f>VLOOKUP($A24,LIBRES!$A$7:$B$250,2,0)</f>
        <v>0.36782407407407408</v>
      </c>
      <c r="AA24" s="88">
        <f>VLOOKUP($A24,LIBRES!$D$7:$E$250,2,0)</f>
        <v>0.37126157407407406</v>
      </c>
      <c r="AB24" s="88">
        <f>AA24-Z24</f>
        <v>3.4374999999999822E-3</v>
      </c>
      <c r="AC24" s="87"/>
      <c r="AD24" s="88">
        <f>VLOOKUP($A24,LIBRES!$G$7:$H$250,2,0)</f>
        <v>0.37986111111111115</v>
      </c>
      <c r="AE24" s="88">
        <f>VLOOKUP($A24,LIBRES!J$7:$K$250,2,0)</f>
        <v>0.38339120370370372</v>
      </c>
      <c r="AF24" s="151">
        <f>AE24-AD24</f>
        <v>3.5300925925925708E-3</v>
      </c>
      <c r="AG24" s="87"/>
      <c r="AH24" s="88">
        <f>VLOOKUP($A24,LIBRES!$M$7:$N$250,2,0)</f>
        <v>0.41597222222222219</v>
      </c>
      <c r="AI24" s="88">
        <f>VLOOKUP($A24,LIBRES!$P$7:$Q$250,2,0)</f>
        <v>0.41940972222222223</v>
      </c>
      <c r="AJ24" s="88">
        <f>AI24-AH24</f>
        <v>3.4375000000000377E-3</v>
      </c>
      <c r="AK24" s="112"/>
      <c r="AL24" s="88">
        <f>VLOOKUP($A24,LIBRES!$S$7:$T$250,2,0)</f>
        <v>0.48396990740740736</v>
      </c>
      <c r="AM24" s="88">
        <f>VLOOKUP($A24,LIBRES!$V$7:$W$250,2,0)</f>
        <v>0.48706018518518518</v>
      </c>
      <c r="AN24" s="88">
        <f>AM24-AL24</f>
        <v>3.0902777777778168E-3</v>
      </c>
      <c r="AO24" s="112"/>
      <c r="AP24" s="88">
        <f>VLOOKUP($A24,LIBRES!$Y$7:$Z$250,2,0)</f>
        <v>0.51076388888888891</v>
      </c>
      <c r="AQ24" s="88">
        <f>VLOOKUP($A24,LIBRES!$AB$7:$AC$2000,2,0)</f>
        <v>0.51487268518518514</v>
      </c>
      <c r="AR24" s="88">
        <f>AQ24-AP24</f>
        <v>4.1087962962962354E-3</v>
      </c>
      <c r="AS24" s="112"/>
      <c r="AT24" s="88">
        <f>VLOOKUP($A24,LIBRES!$AK$7:$AL$250,2,0)</f>
        <v>0.55428240740740742</v>
      </c>
      <c r="AU24" s="88">
        <f>VLOOKUP($A24,LIBRES!$AN$7:$AO$2000,2,0)</f>
        <v>0.55731481481481482</v>
      </c>
      <c r="AV24" s="88">
        <f>AU24-AT24</f>
        <v>3.0324074074074003E-3</v>
      </c>
      <c r="AW24" s="148"/>
      <c r="AX24" s="90">
        <f t="shared" si="1"/>
        <v>81</v>
      </c>
      <c r="AY24" s="90" t="str">
        <f t="shared" si="1"/>
        <v>SALVADOR</v>
      </c>
      <c r="AZ24" s="90" t="str">
        <f t="shared" si="1"/>
        <v>HERNANDEZ</v>
      </c>
      <c r="BA24" s="90" t="str">
        <f t="shared" si="1"/>
        <v>UNICA</v>
      </c>
      <c r="BB24" s="90" t="str">
        <f t="shared" si="1"/>
        <v>VINTAGE</v>
      </c>
      <c r="BC24" s="91"/>
      <c r="BD24" s="92">
        <v>0</v>
      </c>
      <c r="BE24" s="92">
        <f>AF24</f>
        <v>3.5300925925925708E-3</v>
      </c>
      <c r="BF24" s="92">
        <f>AJ24</f>
        <v>3.4375000000000377E-3</v>
      </c>
      <c r="BG24" s="92">
        <f>AN24</f>
        <v>3.0902777777778168E-3</v>
      </c>
      <c r="BH24" s="92">
        <f>AR24</f>
        <v>4.1087962962962354E-3</v>
      </c>
      <c r="BI24" s="92">
        <f>AV24</f>
        <v>3.0324074074074003E-3</v>
      </c>
      <c r="BJ24" s="92">
        <f>SUM(BD24:BI24)</f>
        <v>1.7199074074074061E-2</v>
      </c>
      <c r="BK24" s="93"/>
      <c r="BL24" s="94">
        <f>BJ24*86400</f>
        <v>1485.9999999999989</v>
      </c>
      <c r="BM24" s="95">
        <v>0</v>
      </c>
      <c r="BN24" s="91">
        <v>0</v>
      </c>
      <c r="BO24" s="91">
        <f t="shared" ref="BO24:BO27" si="2">BN24+BM24+BL24+BK24</f>
        <v>1485.9999999999989</v>
      </c>
      <c r="BP24" s="96" t="s">
        <v>424</v>
      </c>
      <c r="BQ24" s="97" t="s">
        <v>424</v>
      </c>
      <c r="BR24" s="97" t="s">
        <v>424</v>
      </c>
    </row>
    <row r="25" spans="1:70" s="97" customFormat="1" ht="15" customHeight="1" x14ac:dyDescent="0.25">
      <c r="A25" s="131">
        <v>80</v>
      </c>
      <c r="B25" s="111" t="str">
        <f>VLOOKUP($A25,LISTADO!$C$4:$I$264,2,0)</f>
        <v>ESTUARDO</v>
      </c>
      <c r="C25" s="111" t="str">
        <f>VLOOKUP($A25,LISTADO!$C$4:$I$264,3,0)</f>
        <v>MORAN</v>
      </c>
      <c r="D25" s="111" t="str">
        <f>VLOOKUP($A25,LISTADO!$C$4:$I$264,4,0)</f>
        <v>UNICA</v>
      </c>
      <c r="E25" s="111" t="str">
        <f>VLOOKUP($A25,LISTADO!$C$4:$I$264,5,0)</f>
        <v>VINTAGE</v>
      </c>
      <c r="F25" s="111">
        <f>VLOOKUP($A25,LISTADO!$C$4:$I$264,6,0)</f>
        <v>0</v>
      </c>
      <c r="G25" s="113">
        <f>VLOOKUP($A25,LISTADO!$C$4:$I$270,7,0)</f>
        <v>0.36736111111111108</v>
      </c>
      <c r="H25" s="85">
        <f t="shared" si="0"/>
        <v>0.36736111111111108</v>
      </c>
      <c r="I25" s="85">
        <f t="shared" si="0"/>
        <v>0.36736111111111108</v>
      </c>
      <c r="J25" s="85">
        <f>ABS(I25-H25)</f>
        <v>0</v>
      </c>
      <c r="K25" s="85"/>
      <c r="L25" s="86">
        <f>I25+$M$20</f>
        <v>0.4194444444444444</v>
      </c>
      <c r="M25" s="86">
        <f>VLOOKUP($A25,Checks!$B$5:$C$250,2,0)</f>
        <v>0.44305555555555554</v>
      </c>
      <c r="N25" s="86">
        <f>M25-I25</f>
        <v>7.5694444444444453E-2</v>
      </c>
      <c r="O25" s="85">
        <f>ABS(M25-L25)</f>
        <v>2.3611111111111138E-2</v>
      </c>
      <c r="P25" s="87"/>
      <c r="Q25" s="86">
        <f>M25+$R$20</f>
        <v>0.51944444444444438</v>
      </c>
      <c r="R25" s="86">
        <f>VLOOKUP($A25,Checks!$E$5:$F$250,2,0)</f>
        <v>0.52013888888888882</v>
      </c>
      <c r="S25" s="86">
        <f>R25-M25</f>
        <v>7.7083333333333282E-2</v>
      </c>
      <c r="T25" s="85">
        <f>ABS(R25-Q25)</f>
        <v>6.9444444444444198E-4</v>
      </c>
      <c r="U25" s="87"/>
      <c r="V25" s="85">
        <f>R25+$W$20</f>
        <v>0.56180555555555545</v>
      </c>
      <c r="W25" s="88">
        <f>AU25</f>
        <v>0.59737268518518516</v>
      </c>
      <c r="X25" s="87">
        <f>IF(W25&lt;V25,0,(ABS(W25-V25)*86400))</f>
        <v>3073.0000000000073</v>
      </c>
      <c r="Y25" s="87"/>
      <c r="Z25" s="88">
        <f>VLOOKUP($A25,LIBRES!$A$7:$B$250,2,0)</f>
        <v>0.36805555555555558</v>
      </c>
      <c r="AA25" s="88">
        <f>VLOOKUP($A25,LIBRES!$D$7:$E$250,2,0)</f>
        <v>0.37222222222222223</v>
      </c>
      <c r="AB25" s="88">
        <f>AA25-Z25</f>
        <v>4.1666666666666519E-3</v>
      </c>
      <c r="AC25" s="87"/>
      <c r="AD25" s="88">
        <f>VLOOKUP($A25,LIBRES!$G$7:$H$250,2,0)</f>
        <v>0.38015046296296301</v>
      </c>
      <c r="AE25" s="88">
        <f>VLOOKUP($A25,LIBRES!J$7:$K$250,2,0)</f>
        <v>0.38429398148148147</v>
      </c>
      <c r="AF25" s="151">
        <f>AE25-AD25</f>
        <v>4.1435185185184631E-3</v>
      </c>
      <c r="AG25" s="87"/>
      <c r="AH25" s="88">
        <f>VLOOKUP($A25,LIBRES!$M$7:$N$250,2,0)</f>
        <v>0.42881944444444442</v>
      </c>
      <c r="AI25" s="88">
        <f>VLOOKUP($A25,LIBRES!$P$7:$Q$250,2,0)</f>
        <v>0.43217592592592591</v>
      </c>
      <c r="AJ25" s="88">
        <f>AI25-AH25</f>
        <v>3.3564814814814881E-3</v>
      </c>
      <c r="AK25" s="112"/>
      <c r="AL25" s="88">
        <f>VLOOKUP($A25,LIBRES!$S$7:$T$250,2,0)</f>
        <v>0.51232638888888882</v>
      </c>
      <c r="AM25" s="88">
        <f>VLOOKUP($A25,LIBRES!$V$7:$W$250,2,0)</f>
        <v>0.5157870370370371</v>
      </c>
      <c r="AN25" s="88">
        <f>AM25-AL25</f>
        <v>3.460648148148282E-3</v>
      </c>
      <c r="AO25" s="112"/>
      <c r="AP25" s="88">
        <f>VLOOKUP($A25,LIBRES!$Y$7:$Z$250,2,0)</f>
        <v>0.52748842592592593</v>
      </c>
      <c r="AQ25" s="88">
        <f>VLOOKUP($A25,LIBRES!$AB$7:$AC$2000,2,0)</f>
        <v>0.53228009259259257</v>
      </c>
      <c r="AR25" s="88">
        <f>AQ25-AP25</f>
        <v>4.7916666666666385E-3</v>
      </c>
      <c r="AS25" s="112"/>
      <c r="AT25" s="88">
        <f>VLOOKUP($A25,LIBRES!$AK$7:$AL$250,2,0)</f>
        <v>0.59363425925925928</v>
      </c>
      <c r="AU25" s="88">
        <f>VLOOKUP($A25,LIBRES!$AN$7:$AO$2000,2,0)</f>
        <v>0.59737268518518516</v>
      </c>
      <c r="AV25" s="88">
        <f>AU25-AT25</f>
        <v>3.7384259259258812E-3</v>
      </c>
      <c r="AW25" s="148"/>
      <c r="AX25" s="90">
        <f t="shared" si="1"/>
        <v>80</v>
      </c>
      <c r="AY25" s="90" t="str">
        <f t="shared" si="1"/>
        <v>ESTUARDO</v>
      </c>
      <c r="AZ25" s="90" t="str">
        <f t="shared" si="1"/>
        <v>MORAN</v>
      </c>
      <c r="BA25" s="90" t="str">
        <f t="shared" si="1"/>
        <v>UNICA</v>
      </c>
      <c r="BB25" s="90" t="str">
        <f t="shared" si="1"/>
        <v>VINTAGE</v>
      </c>
      <c r="BC25" s="91"/>
      <c r="BD25" s="92">
        <v>0</v>
      </c>
      <c r="BE25" s="92">
        <f>AF25</f>
        <v>4.1435185185184631E-3</v>
      </c>
      <c r="BF25" s="92">
        <f>AJ25</f>
        <v>3.3564814814814881E-3</v>
      </c>
      <c r="BG25" s="92">
        <f>AN25</f>
        <v>3.460648148148282E-3</v>
      </c>
      <c r="BH25" s="92">
        <f>AR25</f>
        <v>4.7916666666666385E-3</v>
      </c>
      <c r="BI25" s="92">
        <f>AV25</f>
        <v>3.7384259259258812E-3</v>
      </c>
      <c r="BJ25" s="92">
        <f>SUM(BD25:BI25)</f>
        <v>1.9490740740740753E-2</v>
      </c>
      <c r="BK25" s="93">
        <v>10</v>
      </c>
      <c r="BL25" s="94">
        <f>BJ25*86400</f>
        <v>1684.0000000000011</v>
      </c>
      <c r="BM25" s="95">
        <v>0</v>
      </c>
      <c r="BN25" s="91">
        <v>0</v>
      </c>
      <c r="BO25" s="91">
        <f t="shared" si="2"/>
        <v>1694.0000000000011</v>
      </c>
      <c r="BP25" s="96" t="s">
        <v>424</v>
      </c>
      <c r="BQ25" s="97" t="s">
        <v>424</v>
      </c>
      <c r="BR25" s="97" t="s">
        <v>424</v>
      </c>
    </row>
    <row r="26" spans="1:70" s="97" customFormat="1" ht="15" customHeight="1" x14ac:dyDescent="0.25">
      <c r="A26" s="174">
        <v>84</v>
      </c>
      <c r="B26" s="175" t="str">
        <f>VLOOKUP($A26,LISTADO!$C$4:$I$264,2,0)</f>
        <v>FEREDICO</v>
      </c>
      <c r="C26" s="175" t="str">
        <f>VLOOKUP($A26,LISTADO!$C$4:$I$264,3,0)</f>
        <v>SARAVIA ALTOLAGUIRRE</v>
      </c>
      <c r="D26" s="175" t="str">
        <f>VLOOKUP($A26,LISTADO!$C$4:$I$264,4,0)</f>
        <v>UNICA</v>
      </c>
      <c r="E26" s="175" t="str">
        <f>VLOOKUP($A26,LISTADO!$C$4:$I$264,5,0)</f>
        <v>VINTAGE</v>
      </c>
      <c r="F26" s="175">
        <f>VLOOKUP($A26,LISTADO!$C$4:$I$264,6,0)</f>
        <v>0</v>
      </c>
      <c r="G26" s="176">
        <f>VLOOKUP($A26,LISTADO!$C$4:$I$270,7,0)</f>
        <v>0.36666666666666664</v>
      </c>
      <c r="H26" s="177">
        <f t="shared" si="0"/>
        <v>0.36666666666666664</v>
      </c>
      <c r="I26" s="177">
        <f t="shared" si="0"/>
        <v>0.36666666666666664</v>
      </c>
      <c r="J26" s="177">
        <f>ABS(I26-H26)</f>
        <v>0</v>
      </c>
      <c r="K26" s="177"/>
      <c r="L26" s="178">
        <f>I26+$M$20</f>
        <v>0.41874999999999996</v>
      </c>
      <c r="M26" s="178">
        <f>VLOOKUP($A26,Checks!$B$5:$C$250,2,0)</f>
        <v>0.4284722222222222</v>
      </c>
      <c r="N26" s="178">
        <f>M26-I26</f>
        <v>6.1805555555555558E-2</v>
      </c>
      <c r="O26" s="177">
        <f>ABS(M26-L26)</f>
        <v>9.7222222222222432E-3</v>
      </c>
      <c r="P26" s="179"/>
      <c r="Q26" s="178">
        <f>M26+$R$20</f>
        <v>0.50486111111111109</v>
      </c>
      <c r="R26" s="178" t="e">
        <f>VLOOKUP($A26,Checks!$E$5:$F$250,2,0)</f>
        <v>#N/A</v>
      </c>
      <c r="S26" s="178" t="e">
        <f>R26-M26</f>
        <v>#N/A</v>
      </c>
      <c r="T26" s="177" t="e">
        <f>ABS(R26-Q26)</f>
        <v>#N/A</v>
      </c>
      <c r="U26" s="179"/>
      <c r="V26" s="177" t="e">
        <f>R26+$W$20</f>
        <v>#N/A</v>
      </c>
      <c r="W26" s="180" t="e">
        <f>AU26</f>
        <v>#N/A</v>
      </c>
      <c r="X26" s="179" t="e">
        <f>IF(W26&lt;V26,0,(ABS(W26-V26)*86400))</f>
        <v>#N/A</v>
      </c>
      <c r="Y26" s="179"/>
      <c r="Z26" s="180">
        <f>VLOOKUP($A26,LIBRES!$A$7:$B$250,2,0)</f>
        <v>0.36736111111111108</v>
      </c>
      <c r="AA26" s="180">
        <f>VLOOKUP($A26,LIBRES!$D$7:$E$250,2,0)</f>
        <v>0.37065972222222227</v>
      </c>
      <c r="AB26" s="180">
        <f>AA26-Z26</f>
        <v>3.2986111111111827E-3</v>
      </c>
      <c r="AC26" s="179"/>
      <c r="AD26" s="180">
        <f>VLOOKUP($A26,LIBRES!$G$7:$H$250,2,0)</f>
        <v>0.37795138888888885</v>
      </c>
      <c r="AE26" s="180">
        <f>VLOOKUP($A26,LIBRES!J$7:$K$250,2,0)</f>
        <v>0.38114583333333335</v>
      </c>
      <c r="AF26" s="181">
        <f>AE26-AD26</f>
        <v>3.1944444444444997E-3</v>
      </c>
      <c r="AG26" s="179"/>
      <c r="AH26" s="180">
        <f>VLOOKUP($A26,LIBRES!$M$7:$N$250,2,0)</f>
        <v>0.41631944444444446</v>
      </c>
      <c r="AI26" s="180">
        <f>VLOOKUP($A26,LIBRES!$P$7:$Q$250,2,0)</f>
        <v>0.4191319444444444</v>
      </c>
      <c r="AJ26" s="180">
        <f>AI26-AH26</f>
        <v>2.81249999999994E-3</v>
      </c>
      <c r="AK26" s="182"/>
      <c r="AL26" s="180">
        <f>VLOOKUP($A26,LIBRES!$S$7:$T$250,2,0)</f>
        <v>0.4928819444444445</v>
      </c>
      <c r="AM26" s="180">
        <f>VLOOKUP($A26,LIBRES!$V$7:$W$250,2,0)</f>
        <v>0.4956712962962963</v>
      </c>
      <c r="AN26" s="180">
        <f>AM26-AL26</f>
        <v>2.7893518518518068E-3</v>
      </c>
      <c r="AO26" s="182"/>
      <c r="AP26" s="180" t="e">
        <f>VLOOKUP($A26,LIBRES!$Y$7:$Z$250,2,0)</f>
        <v>#N/A</v>
      </c>
      <c r="AQ26" s="180" t="e">
        <f>VLOOKUP($A26,LIBRES!$AB$7:$AC$2000,2,0)</f>
        <v>#N/A</v>
      </c>
      <c r="AR26" s="180" t="e">
        <f>AQ26-AP26</f>
        <v>#N/A</v>
      </c>
      <c r="AS26" s="182"/>
      <c r="AT26" s="180" t="e">
        <f>VLOOKUP($A26,LIBRES!$AK$7:$AL$250,2,0)</f>
        <v>#N/A</v>
      </c>
      <c r="AU26" s="180" t="e">
        <f>VLOOKUP($A26,LIBRES!$AN$7:$AO$2000,2,0)</f>
        <v>#N/A</v>
      </c>
      <c r="AV26" s="180" t="e">
        <f>AU26-AT26</f>
        <v>#N/A</v>
      </c>
      <c r="AW26" s="183"/>
      <c r="AX26" s="184">
        <f t="shared" si="1"/>
        <v>84</v>
      </c>
      <c r="AY26" s="184" t="str">
        <f t="shared" si="1"/>
        <v>FEREDICO</v>
      </c>
      <c r="AZ26" s="184" t="str">
        <f t="shared" si="1"/>
        <v>SARAVIA ALTOLAGUIRRE</v>
      </c>
      <c r="BA26" s="184" t="str">
        <f t="shared" si="1"/>
        <v>UNICA</v>
      </c>
      <c r="BB26" s="184" t="str">
        <f t="shared" si="1"/>
        <v>VINTAGE</v>
      </c>
      <c r="BC26" s="185"/>
      <c r="BD26" s="186">
        <v>0</v>
      </c>
      <c r="BE26" s="186">
        <f>AF26</f>
        <v>3.1944444444444997E-3</v>
      </c>
      <c r="BF26" s="186">
        <f>AJ26</f>
        <v>2.81249999999994E-3</v>
      </c>
      <c r="BG26" s="186">
        <f>AN26</f>
        <v>2.7893518518518068E-3</v>
      </c>
      <c r="BH26" s="186" t="e">
        <f>AR26</f>
        <v>#N/A</v>
      </c>
      <c r="BI26" s="186" t="e">
        <f>AV26</f>
        <v>#N/A</v>
      </c>
      <c r="BJ26" s="186" t="e">
        <f>SUM(BD26:BI26)</f>
        <v>#N/A</v>
      </c>
      <c r="BK26" s="187"/>
      <c r="BL26" s="188" t="e">
        <f>BJ26*86400</f>
        <v>#N/A</v>
      </c>
      <c r="BM26" s="189" t="e">
        <f>(( J26+O26+T26)*86400)+X26</f>
        <v>#N/A</v>
      </c>
      <c r="BN26" s="185">
        <v>0</v>
      </c>
      <c r="BO26" s="185" t="e">
        <f t="shared" si="2"/>
        <v>#N/A</v>
      </c>
      <c r="BP26" s="96" t="s">
        <v>424</v>
      </c>
      <c r="BQ26" s="97" t="s">
        <v>424</v>
      </c>
      <c r="BR26" s="97" t="s">
        <v>424</v>
      </c>
    </row>
    <row r="27" spans="1:70" s="97" customFormat="1" ht="15" customHeight="1" x14ac:dyDescent="0.25">
      <c r="A27" s="174">
        <v>82</v>
      </c>
      <c r="B27" s="175" t="str">
        <f>VLOOKUP($A27,LISTADO!$C$4:$I$264,2,0)</f>
        <v>LUIS PEDRO</v>
      </c>
      <c r="C27" s="175" t="str">
        <f>VLOOKUP($A27,LISTADO!$C$4:$I$264,3,0)</f>
        <v>SALAZAR</v>
      </c>
      <c r="D27" s="175" t="str">
        <f>VLOOKUP($A27,LISTADO!$C$4:$I$264,4,0)</f>
        <v>UNICA</v>
      </c>
      <c r="E27" s="175" t="str">
        <f>VLOOKUP($A27,LISTADO!$C$4:$I$264,5,0)</f>
        <v>VINTAGE</v>
      </c>
      <c r="F27" s="175">
        <f>VLOOKUP($A27,LISTADO!$C$4:$I$264,6,0)</f>
        <v>0</v>
      </c>
      <c r="G27" s="176">
        <f>VLOOKUP($A27,LISTADO!$C$4:$I$270,7,0)</f>
        <v>0.36666666666666664</v>
      </c>
      <c r="H27" s="177">
        <f t="shared" si="0"/>
        <v>0.36666666666666664</v>
      </c>
      <c r="I27" s="177">
        <f t="shared" si="0"/>
        <v>0.36666666666666664</v>
      </c>
      <c r="J27" s="177">
        <f>ABS(I27-H27)</f>
        <v>0</v>
      </c>
      <c r="K27" s="177"/>
      <c r="L27" s="178">
        <f>I27+$M$20</f>
        <v>0.41874999999999996</v>
      </c>
      <c r="M27" s="178">
        <f>VLOOKUP($A27,Checks!$B$5:$C$250,2,0)</f>
        <v>0.44375000000000003</v>
      </c>
      <c r="N27" s="178">
        <f>M27-I27</f>
        <v>7.7083333333333393E-2</v>
      </c>
      <c r="O27" s="177">
        <f>ABS(M27-L27)</f>
        <v>2.5000000000000078E-2</v>
      </c>
      <c r="P27" s="179"/>
      <c r="Q27" s="178">
        <f>M27+$R$20</f>
        <v>0.52013888888888893</v>
      </c>
      <c r="R27" s="178" t="e">
        <f>VLOOKUP($A27,Checks!$E$5:$F$250,2,0)</f>
        <v>#N/A</v>
      </c>
      <c r="S27" s="178" t="e">
        <f>R27-M27</f>
        <v>#N/A</v>
      </c>
      <c r="T27" s="177" t="e">
        <f>ABS(R27-Q27)</f>
        <v>#N/A</v>
      </c>
      <c r="U27" s="179"/>
      <c r="V27" s="177" t="e">
        <f>R27+$W$20</f>
        <v>#N/A</v>
      </c>
      <c r="W27" s="180" t="e">
        <f>AU27</f>
        <v>#N/A</v>
      </c>
      <c r="X27" s="179" t="e">
        <f>IF(W27&lt;V27,0,(ABS(W27-V27)*86400))</f>
        <v>#N/A</v>
      </c>
      <c r="Y27" s="179"/>
      <c r="Z27" s="180">
        <f>VLOOKUP($A27,LIBRES!$A$7:$B$250,2,0)</f>
        <v>0.36759259259259264</v>
      </c>
      <c r="AA27" s="180">
        <f>VLOOKUP($A27,LIBRES!$D$7:$E$250,2,0)</f>
        <v>0.37104166666666666</v>
      </c>
      <c r="AB27" s="180">
        <f>AA27-Z27</f>
        <v>3.4490740740740211E-3</v>
      </c>
      <c r="AC27" s="179"/>
      <c r="AD27" s="180">
        <f>VLOOKUP($A27,LIBRES!$G$7:$H$250,2,0)</f>
        <v>0.37899305555555557</v>
      </c>
      <c r="AE27" s="180">
        <f>VLOOKUP($A27,LIBRES!J$7:$K$250,2,0)</f>
        <v>0.38246527777777778</v>
      </c>
      <c r="AF27" s="181">
        <f>AE27-AD27</f>
        <v>3.4722222222222099E-3</v>
      </c>
      <c r="AG27" s="179"/>
      <c r="AH27" s="180">
        <f>VLOOKUP($A27,LIBRES!$M$7:$N$250,2,0)</f>
        <v>0.4309027777777778</v>
      </c>
      <c r="AI27" s="180">
        <f>VLOOKUP($A27,LIBRES!$P$7:$Q$250,2,0)</f>
        <v>0.43366898148148153</v>
      </c>
      <c r="AJ27" s="180">
        <f>AI27-AH27</f>
        <v>2.766203703703729E-3</v>
      </c>
      <c r="AK27" s="182"/>
      <c r="AL27" s="180">
        <f>VLOOKUP($A27,LIBRES!$S$7:$T$250,2,0)</f>
        <v>0.49774305555555554</v>
      </c>
      <c r="AM27" s="180">
        <f>VLOOKUP($A27,LIBRES!$V$7:$W$250,2,0)</f>
        <v>0.50063657407407403</v>
      </c>
      <c r="AN27" s="180">
        <f>AM27-AL27</f>
        <v>2.8935185185184897E-3</v>
      </c>
      <c r="AO27" s="182"/>
      <c r="AP27" s="180" t="e">
        <f>VLOOKUP($A27,LIBRES!$Y$7:$Z$250,2,0)</f>
        <v>#N/A</v>
      </c>
      <c r="AQ27" s="180" t="e">
        <f>VLOOKUP($A27,LIBRES!$AB$7:$AC$2000,2,0)</f>
        <v>#N/A</v>
      </c>
      <c r="AR27" s="180" t="e">
        <f>AQ27-AP27</f>
        <v>#N/A</v>
      </c>
      <c r="AS27" s="182"/>
      <c r="AT27" s="180" t="e">
        <f>VLOOKUP($A27,LIBRES!$AK$7:$AL$250,2,0)</f>
        <v>#N/A</v>
      </c>
      <c r="AU27" s="180" t="e">
        <f>VLOOKUP($A27,LIBRES!$AN$7:$AO$2000,2,0)</f>
        <v>#N/A</v>
      </c>
      <c r="AV27" s="180" t="e">
        <f>AU27-AT27</f>
        <v>#N/A</v>
      </c>
      <c r="AW27" s="183"/>
      <c r="AX27" s="184">
        <f t="shared" si="1"/>
        <v>82</v>
      </c>
      <c r="AY27" s="184" t="str">
        <f t="shared" si="1"/>
        <v>LUIS PEDRO</v>
      </c>
      <c r="AZ27" s="184" t="str">
        <f t="shared" si="1"/>
        <v>SALAZAR</v>
      </c>
      <c r="BA27" s="184" t="str">
        <f t="shared" si="1"/>
        <v>UNICA</v>
      </c>
      <c r="BB27" s="184" t="str">
        <f t="shared" si="1"/>
        <v>VINTAGE</v>
      </c>
      <c r="BC27" s="185"/>
      <c r="BD27" s="186">
        <v>0</v>
      </c>
      <c r="BE27" s="186">
        <f>AF27</f>
        <v>3.4722222222222099E-3</v>
      </c>
      <c r="BF27" s="186">
        <f>AJ27</f>
        <v>2.766203703703729E-3</v>
      </c>
      <c r="BG27" s="186">
        <f>AN27</f>
        <v>2.8935185185184897E-3</v>
      </c>
      <c r="BH27" s="186" t="e">
        <f>AR27</f>
        <v>#N/A</v>
      </c>
      <c r="BI27" s="186" t="e">
        <f>AV27</f>
        <v>#N/A</v>
      </c>
      <c r="BJ27" s="186" t="e">
        <f>SUM(BD27:BI27)</f>
        <v>#N/A</v>
      </c>
      <c r="BK27" s="187"/>
      <c r="BL27" s="188" t="e">
        <f>BJ27*86400</f>
        <v>#N/A</v>
      </c>
      <c r="BM27" s="189" t="e">
        <f>(( J27+O27+T27)*86400)+X27</f>
        <v>#N/A</v>
      </c>
      <c r="BN27" s="185">
        <v>0</v>
      </c>
      <c r="BO27" s="185" t="e">
        <f t="shared" si="2"/>
        <v>#N/A</v>
      </c>
      <c r="BP27" s="96" t="s">
        <v>424</v>
      </c>
      <c r="BQ27" s="97" t="s">
        <v>424</v>
      </c>
      <c r="BR27" s="97" t="s">
        <v>424</v>
      </c>
    </row>
  </sheetData>
  <sortState ref="A23:BO27">
    <sortCondition ref="BO23:BO27"/>
  </sortState>
  <pageMargins left="0.70866141732283472" right="0.70866141732283472" top="0.74803149606299213" bottom="0.74803149606299213" header="0.31496062992125984" footer="0.31496062992125984"/>
  <pageSetup scale="14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63"/>
  <sheetViews>
    <sheetView topLeftCell="A17" zoomScaleNormal="100" workbookViewId="0">
      <pane xSplit="5" ySplit="6" topLeftCell="BU23" activePane="bottomRight" state="frozen"/>
      <selection activeCell="A17" sqref="A17"/>
      <selection pane="topRight" activeCell="F17" sqref="F17"/>
      <selection pane="bottomLeft" activeCell="A23" sqref="A23"/>
      <selection pane="bottomRight" activeCell="D26" sqref="D26"/>
    </sheetView>
  </sheetViews>
  <sheetFormatPr defaultColWidth="11.5703125" defaultRowHeight="15" x14ac:dyDescent="0.25"/>
  <cols>
    <col min="1" max="1" width="9.42578125" customWidth="1"/>
    <col min="2" max="2" width="28.140625" customWidth="1"/>
    <col min="3" max="3" width="22.7109375" bestFit="1" customWidth="1"/>
    <col min="4" max="4" width="15.42578125" customWidth="1"/>
    <col min="5" max="5" width="14.42578125" bestFit="1" customWidth="1"/>
    <col min="6" max="6" width="11.5703125" customWidth="1"/>
    <col min="7" max="7" width="12.42578125" bestFit="1" customWidth="1"/>
    <col min="10" max="10" width="14.42578125" customWidth="1"/>
    <col min="12" max="12" width="9.5703125" bestFit="1" customWidth="1"/>
    <col min="13" max="13" width="9.28515625" bestFit="1" customWidth="1"/>
    <col min="14" max="14" width="9" bestFit="1" customWidth="1"/>
    <col min="15" max="15" width="13.42578125" bestFit="1" customWidth="1"/>
    <col min="17" max="17" width="9.5703125" bestFit="1" customWidth="1"/>
    <col min="18" max="18" width="9.85546875" bestFit="1" customWidth="1"/>
    <col min="19" max="19" width="18.85546875" bestFit="1" customWidth="1"/>
    <col min="20" max="20" width="13.42578125" bestFit="1" customWidth="1"/>
    <col min="22" max="22" width="9.5703125" bestFit="1" customWidth="1"/>
    <col min="23" max="23" width="9.28515625" bestFit="1" customWidth="1"/>
    <col min="24" max="24" width="18.85546875" bestFit="1" customWidth="1"/>
    <col min="25" max="25" width="13.42578125" bestFit="1" customWidth="1"/>
    <col min="27" max="27" width="12.140625" bestFit="1" customWidth="1"/>
    <col min="28" max="28" width="12.42578125" bestFit="1" customWidth="1"/>
    <col min="29" max="29" width="13.42578125" style="104" bestFit="1" customWidth="1"/>
    <col min="31" max="33" width="12.42578125" bestFit="1" customWidth="1"/>
    <col min="35" max="36" width="12.42578125" bestFit="1" customWidth="1"/>
    <col min="37" max="37" width="8.7109375" bestFit="1" customWidth="1"/>
    <col min="39" max="41" width="12.42578125" bestFit="1" customWidth="1"/>
    <col min="43" max="45" width="12.42578125" bestFit="1" customWidth="1"/>
    <col min="47" max="49" width="12.42578125" bestFit="1" customWidth="1"/>
    <col min="51" max="53" width="12.42578125" bestFit="1" customWidth="1"/>
    <col min="55" max="57" width="12.42578125" bestFit="1" customWidth="1"/>
    <col min="59" max="59" width="7" bestFit="1" customWidth="1"/>
    <col min="60" max="60" width="18.7109375" bestFit="1" customWidth="1"/>
    <col min="61" max="61" width="23.5703125" bestFit="1" customWidth="1"/>
    <col min="62" max="62" width="29.140625" bestFit="1" customWidth="1"/>
    <col min="63" max="63" width="5.5703125" bestFit="1" customWidth="1"/>
    <col min="65" max="72" width="10.28515625" bestFit="1" customWidth="1"/>
    <col min="73" max="73" width="13.42578125" style="98" bestFit="1" customWidth="1"/>
    <col min="74" max="74" width="9.5703125" bestFit="1" customWidth="1"/>
    <col min="75" max="75" width="13.5703125" bestFit="1" customWidth="1"/>
    <col min="76" max="76" width="12.85546875" bestFit="1" customWidth="1"/>
    <col min="77" max="77" width="8" bestFit="1" customWidth="1"/>
  </cols>
  <sheetData>
    <row r="1" spans="1:78" s="104" customFormat="1" x14ac:dyDescent="0.25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4"/>
      <c r="N1" s="4"/>
      <c r="O1" s="5"/>
      <c r="P1" s="6"/>
      <c r="Q1" s="6"/>
      <c r="R1" s="6"/>
      <c r="S1" s="6"/>
      <c r="T1" s="7"/>
      <c r="U1" s="6"/>
      <c r="V1" s="6"/>
      <c r="W1" s="6"/>
      <c r="X1" s="6"/>
      <c r="Y1" s="6"/>
      <c r="Z1" s="6"/>
      <c r="AA1" s="6"/>
      <c r="AB1" s="6"/>
      <c r="AC1" s="99"/>
      <c r="AD1" s="6"/>
      <c r="AE1" s="8"/>
      <c r="AF1" s="8"/>
      <c r="AG1" s="8"/>
      <c r="AH1" s="6"/>
      <c r="AI1" s="8"/>
      <c r="AJ1" s="8"/>
      <c r="AK1" s="6"/>
      <c r="AL1" s="6"/>
      <c r="AM1" s="8"/>
      <c r="AN1" s="8"/>
      <c r="AO1" s="8"/>
      <c r="AP1" s="6"/>
      <c r="AQ1" s="8"/>
      <c r="AR1" s="8"/>
      <c r="AS1" s="8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8"/>
      <c r="BN1" s="8"/>
      <c r="BO1" s="8"/>
      <c r="BP1" s="8"/>
      <c r="BQ1" s="8"/>
      <c r="BR1" s="8"/>
      <c r="BS1" s="8"/>
      <c r="BT1" s="8"/>
      <c r="BU1" s="9"/>
      <c r="BV1" s="10"/>
      <c r="BW1" s="11"/>
      <c r="BX1" s="6"/>
      <c r="BY1" s="6"/>
      <c r="BZ1" s="146"/>
    </row>
    <row r="2" spans="1:78" s="104" customFormat="1" ht="15.75" thickBot="1" x14ac:dyDescent="0.3">
      <c r="A2" s="12" t="s">
        <v>1</v>
      </c>
      <c r="B2" s="13" t="s">
        <v>70</v>
      </c>
      <c r="C2" s="13"/>
      <c r="D2" s="13"/>
      <c r="E2" s="14" t="s">
        <v>2</v>
      </c>
      <c r="F2" s="14"/>
      <c r="G2" s="14"/>
      <c r="H2" s="15"/>
      <c r="I2" s="15"/>
      <c r="J2" s="15"/>
      <c r="K2" s="15"/>
      <c r="L2" s="15"/>
      <c r="M2" s="125"/>
      <c r="N2" s="126"/>
      <c r="O2" s="5"/>
      <c r="P2" s="6"/>
      <c r="Q2" s="6"/>
      <c r="R2" s="6"/>
      <c r="S2" s="6"/>
      <c r="T2" s="7"/>
      <c r="U2" s="6"/>
      <c r="V2" s="6"/>
      <c r="W2" s="6"/>
      <c r="X2" s="6"/>
      <c r="Y2" s="6"/>
      <c r="Z2" s="6"/>
      <c r="AA2" s="6"/>
      <c r="AB2" s="6"/>
      <c r="AC2" s="99"/>
      <c r="AD2" s="6"/>
      <c r="AE2" s="8"/>
      <c r="AF2" s="8"/>
      <c r="AG2" s="8"/>
      <c r="AH2" s="6"/>
      <c r="AI2" s="8"/>
      <c r="AJ2" s="8"/>
      <c r="AK2" s="6"/>
      <c r="AL2" s="6"/>
      <c r="AM2" s="8"/>
      <c r="AN2" s="8"/>
      <c r="AO2" s="8"/>
      <c r="AP2" s="6"/>
      <c r="AQ2" s="8"/>
      <c r="AR2" s="8"/>
      <c r="AS2" s="8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8"/>
      <c r="BN2" s="8"/>
      <c r="BO2" s="8"/>
      <c r="BP2" s="8"/>
      <c r="BQ2" s="8"/>
      <c r="BR2" s="8"/>
      <c r="BS2" s="8"/>
      <c r="BT2" s="8"/>
      <c r="BU2" s="9"/>
      <c r="BV2" s="10"/>
      <c r="BW2" s="11"/>
      <c r="BX2" s="6"/>
      <c r="BY2" s="6"/>
      <c r="BZ2" s="146"/>
    </row>
    <row r="3" spans="1:78" s="104" customFormat="1" x14ac:dyDescent="0.25">
      <c r="A3" s="13" t="s">
        <v>4</v>
      </c>
      <c r="B3" s="13" t="s">
        <v>417</v>
      </c>
      <c r="C3" s="15"/>
      <c r="D3" s="15"/>
      <c r="E3" s="16"/>
      <c r="F3" s="3"/>
      <c r="G3" s="3"/>
      <c r="H3" s="17" t="s">
        <v>5</v>
      </c>
      <c r="I3" s="18"/>
      <c r="J3" s="15"/>
      <c r="K3" s="4"/>
      <c r="L3" s="19"/>
      <c r="M3" s="19"/>
      <c r="N3" s="15"/>
      <c r="O3" s="5"/>
      <c r="P3" s="6"/>
      <c r="Q3" s="6"/>
      <c r="R3" s="6"/>
      <c r="S3" s="6"/>
      <c r="T3" s="7"/>
      <c r="U3" s="6"/>
      <c r="V3" s="6"/>
      <c r="W3" s="6"/>
      <c r="X3" s="6"/>
      <c r="Y3" s="6"/>
      <c r="Z3" s="6"/>
      <c r="AA3" s="6"/>
      <c r="AB3" s="6"/>
      <c r="AC3" s="99"/>
      <c r="AD3" s="6"/>
      <c r="AE3" s="8"/>
      <c r="AF3" s="8"/>
      <c r="AG3" s="8"/>
      <c r="AH3" s="6"/>
      <c r="AI3" s="8"/>
      <c r="AJ3" s="8"/>
      <c r="AK3" s="6"/>
      <c r="AL3" s="6"/>
      <c r="AM3" s="8"/>
      <c r="AN3" s="8"/>
      <c r="AO3" s="8"/>
      <c r="AP3" s="6"/>
      <c r="AQ3" s="8"/>
      <c r="AR3" s="8"/>
      <c r="AS3" s="8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8"/>
      <c r="BN3" s="8"/>
      <c r="BO3" s="8"/>
      <c r="BP3" s="8"/>
      <c r="BQ3" s="8"/>
      <c r="BR3" s="8"/>
      <c r="BS3" s="8"/>
      <c r="BT3" s="8"/>
      <c r="BU3" s="9"/>
      <c r="BV3" s="10"/>
      <c r="BW3" s="11"/>
      <c r="BX3" s="6"/>
      <c r="BY3" s="6"/>
      <c r="BZ3" s="146"/>
    </row>
    <row r="4" spans="1:78" s="104" customFormat="1" ht="15.75" thickBot="1" x14ac:dyDescent="0.3">
      <c r="A4" s="15"/>
      <c r="B4" s="13" t="s">
        <v>6</v>
      </c>
      <c r="C4" s="15"/>
      <c r="D4" s="19" t="s">
        <v>6</v>
      </c>
      <c r="E4" s="20" t="s">
        <v>7</v>
      </c>
      <c r="F4" s="101"/>
      <c r="G4" s="101"/>
      <c r="H4" s="21" t="s">
        <v>8</v>
      </c>
      <c r="I4" s="22" t="s">
        <v>9</v>
      </c>
      <c r="J4" s="4"/>
      <c r="K4" s="4"/>
      <c r="L4" s="15"/>
      <c r="M4" s="15"/>
      <c r="N4" s="127"/>
      <c r="O4" s="5"/>
      <c r="P4" s="6"/>
      <c r="Q4" s="6"/>
      <c r="R4" s="6"/>
      <c r="S4" s="6"/>
      <c r="T4" s="7"/>
      <c r="U4" s="6"/>
      <c r="V4" s="6"/>
      <c r="W4" s="6"/>
      <c r="X4" s="6"/>
      <c r="Y4" s="6"/>
      <c r="Z4" s="6"/>
      <c r="AA4" s="6"/>
      <c r="AB4" s="6"/>
      <c r="AC4" s="99"/>
      <c r="AD4" s="6"/>
      <c r="AE4" s="8"/>
      <c r="AF4" s="8"/>
      <c r="AG4" s="8"/>
      <c r="AH4" s="6"/>
      <c r="AI4" s="8"/>
      <c r="AJ4" s="8"/>
      <c r="AK4" s="6"/>
      <c r="AL4" s="6"/>
      <c r="AM4" s="8"/>
      <c r="AN4" s="8"/>
      <c r="AO4" s="8"/>
      <c r="AP4" s="6"/>
      <c r="AQ4" s="8"/>
      <c r="AR4" s="8"/>
      <c r="AS4" s="8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8"/>
      <c r="BN4" s="8"/>
      <c r="BO4" s="8"/>
      <c r="BP4" s="8"/>
      <c r="BQ4" s="8"/>
      <c r="BR4" s="8"/>
      <c r="BS4" s="8"/>
      <c r="BT4" s="8"/>
      <c r="BU4" s="9"/>
      <c r="BV4" s="10"/>
      <c r="BW4" s="11"/>
      <c r="BX4" s="6"/>
      <c r="BY4" s="6"/>
      <c r="BZ4" s="146"/>
    </row>
    <row r="5" spans="1:78" s="104" customFormat="1" x14ac:dyDescent="0.25">
      <c r="A5" s="15"/>
      <c r="B5" s="15"/>
      <c r="C5" s="15"/>
      <c r="D5" s="15">
        <v>1</v>
      </c>
      <c r="E5" s="132" t="s">
        <v>21</v>
      </c>
      <c r="F5" s="25"/>
      <c r="G5" s="25"/>
      <c r="H5" s="133">
        <v>5.9027777777777783E-2</v>
      </c>
      <c r="I5" s="24"/>
      <c r="J5" s="4"/>
      <c r="K5" s="4"/>
      <c r="L5" s="15"/>
      <c r="M5" s="15"/>
      <c r="N5" s="127"/>
      <c r="O5" s="5"/>
      <c r="P5" s="6"/>
      <c r="Q5" s="6"/>
      <c r="R5" s="6"/>
      <c r="S5" s="6"/>
      <c r="T5" s="7"/>
      <c r="U5" s="6"/>
      <c r="V5" s="6"/>
      <c r="W5" s="6"/>
      <c r="X5" s="6"/>
      <c r="Y5" s="6"/>
      <c r="Z5" s="6"/>
      <c r="AA5" s="6"/>
      <c r="AB5" s="6"/>
      <c r="AC5" s="99"/>
      <c r="AD5" s="6"/>
      <c r="AE5" s="8"/>
      <c r="AF5" s="8"/>
      <c r="AG5" s="8"/>
      <c r="AH5" s="6"/>
      <c r="AI5" s="8"/>
      <c r="AJ5" s="8"/>
      <c r="AK5" s="6"/>
      <c r="AL5" s="6"/>
      <c r="AM5" s="8"/>
      <c r="AN5" s="8"/>
      <c r="AO5" s="8"/>
      <c r="AP5" s="6"/>
      <c r="AQ5" s="8"/>
      <c r="AR5" s="8"/>
      <c r="AS5" s="8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8"/>
      <c r="BN5" s="8"/>
      <c r="BO5" s="8"/>
      <c r="BP5" s="8"/>
      <c r="BQ5" s="8"/>
      <c r="BR5" s="8"/>
      <c r="BS5" s="8"/>
      <c r="BT5" s="8"/>
      <c r="BU5" s="9"/>
      <c r="BV5" s="10"/>
      <c r="BW5" s="11"/>
      <c r="BX5" s="6"/>
      <c r="BY5" s="6"/>
      <c r="BZ5" s="146"/>
    </row>
    <row r="6" spans="1:78" s="104" customFormat="1" x14ac:dyDescent="0.25">
      <c r="A6" s="15"/>
      <c r="B6" s="15"/>
      <c r="C6" s="15"/>
      <c r="D6" s="15">
        <v>2</v>
      </c>
      <c r="E6" s="132" t="s">
        <v>80</v>
      </c>
      <c r="F6" s="26"/>
      <c r="G6" s="26"/>
      <c r="H6" s="133">
        <v>8.3333333333333329E-2</v>
      </c>
      <c r="I6" s="27"/>
      <c r="J6" s="4"/>
      <c r="K6" s="4"/>
      <c r="L6" s="15"/>
      <c r="M6" s="15"/>
      <c r="N6" s="127"/>
      <c r="O6" s="5"/>
      <c r="P6" s="6"/>
      <c r="Q6" s="6"/>
      <c r="R6" s="6"/>
      <c r="S6" s="6"/>
      <c r="T6" s="7"/>
      <c r="U6" s="6"/>
      <c r="V6" s="6"/>
      <c r="W6" s="6"/>
      <c r="X6" s="6"/>
      <c r="Y6" s="6"/>
      <c r="Z6" s="6"/>
      <c r="AA6" s="6"/>
      <c r="AB6" s="6"/>
      <c r="AC6" s="99"/>
      <c r="AD6" s="6"/>
      <c r="AE6" s="8"/>
      <c r="AF6" s="8"/>
      <c r="AG6" s="8"/>
      <c r="AH6" s="6"/>
      <c r="AI6" s="8"/>
      <c r="AJ6" s="8"/>
      <c r="AK6" s="6"/>
      <c r="AL6" s="6"/>
      <c r="AM6" s="8"/>
      <c r="AN6" s="8"/>
      <c r="AO6" s="8"/>
      <c r="AP6" s="6"/>
      <c r="AQ6" s="8"/>
      <c r="AR6" s="8"/>
      <c r="AS6" s="8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8"/>
      <c r="BN6" s="8"/>
      <c r="BO6" s="8"/>
      <c r="BP6" s="8"/>
      <c r="BQ6" s="8"/>
      <c r="BR6" s="8"/>
      <c r="BS6" s="8"/>
      <c r="BT6" s="8"/>
      <c r="BU6" s="9"/>
      <c r="BV6" s="10"/>
      <c r="BW6" s="11"/>
      <c r="BX6" s="6"/>
      <c r="BY6" s="6"/>
      <c r="BZ6" s="146"/>
    </row>
    <row r="7" spans="1:78" s="104" customFormat="1" x14ac:dyDescent="0.25">
      <c r="A7" s="15"/>
      <c r="B7" s="15"/>
      <c r="C7" s="15"/>
      <c r="D7" s="15">
        <v>3</v>
      </c>
      <c r="E7" s="132" t="s">
        <v>21</v>
      </c>
      <c r="F7" s="26"/>
      <c r="G7" s="26"/>
      <c r="H7" s="133">
        <v>5.5555555555555552E-2</v>
      </c>
      <c r="I7" s="24" t="s">
        <v>6</v>
      </c>
      <c r="J7" s="4"/>
      <c r="K7" s="4"/>
      <c r="L7" s="15"/>
      <c r="M7" s="15"/>
      <c r="N7" s="127"/>
      <c r="O7" s="5"/>
      <c r="P7" s="6"/>
      <c r="Q7" s="6"/>
      <c r="R7" s="6"/>
      <c r="S7" s="6"/>
      <c r="T7" s="7"/>
      <c r="U7" s="6"/>
      <c r="V7" s="6"/>
      <c r="W7" s="6"/>
      <c r="X7" s="6"/>
      <c r="Y7" s="6"/>
      <c r="Z7" s="6"/>
      <c r="AA7" s="6"/>
      <c r="AB7" s="6"/>
      <c r="AC7" s="99"/>
      <c r="AD7" s="6"/>
      <c r="AE7" s="8"/>
      <c r="AF7" s="8"/>
      <c r="AG7" s="8"/>
      <c r="AH7" s="6"/>
      <c r="AI7" s="8"/>
      <c r="AJ7" s="8"/>
      <c r="AK7" s="6"/>
      <c r="AL7" s="6"/>
      <c r="AM7" s="8"/>
      <c r="AN7" s="8"/>
      <c r="AO7" s="8"/>
      <c r="AP7" s="6"/>
      <c r="AQ7" s="8"/>
      <c r="AR7" s="8"/>
      <c r="AS7" s="8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8"/>
      <c r="BN7" s="8"/>
      <c r="BO7" s="8"/>
      <c r="BP7" s="8"/>
      <c r="BQ7" s="8"/>
      <c r="BR7" s="8"/>
      <c r="BS7" s="8"/>
      <c r="BT7" s="8"/>
      <c r="BU7" s="9"/>
      <c r="BV7" s="10"/>
      <c r="BW7" s="11"/>
      <c r="BX7" s="6"/>
      <c r="BY7" s="6"/>
      <c r="BZ7" s="146"/>
    </row>
    <row r="8" spans="1:78" s="104" customFormat="1" x14ac:dyDescent="0.25">
      <c r="A8" s="15"/>
      <c r="B8" s="15"/>
      <c r="C8" s="15"/>
      <c r="D8" s="15">
        <v>4</v>
      </c>
      <c r="E8" s="132" t="s">
        <v>80</v>
      </c>
      <c r="F8" s="26"/>
      <c r="G8" s="26"/>
      <c r="H8" s="133"/>
      <c r="I8" s="24" t="s">
        <v>6</v>
      </c>
      <c r="J8" s="4"/>
      <c r="K8" s="4"/>
      <c r="L8" s="15"/>
      <c r="M8" s="15"/>
      <c r="N8" s="15"/>
      <c r="O8" s="5"/>
      <c r="P8" s="6"/>
      <c r="Q8" s="6"/>
      <c r="R8" s="6"/>
      <c r="S8" s="6"/>
      <c r="T8" s="7"/>
      <c r="U8" s="6"/>
      <c r="V8" s="6"/>
      <c r="W8" s="6"/>
      <c r="X8" s="6"/>
      <c r="Y8" s="6"/>
      <c r="Z8" s="6"/>
      <c r="AA8" s="6"/>
      <c r="AB8" s="6"/>
      <c r="AC8" s="99"/>
      <c r="AD8" s="6"/>
      <c r="AE8" s="8"/>
      <c r="AF8" s="8"/>
      <c r="AG8" s="8"/>
      <c r="AH8" s="6"/>
      <c r="AI8" s="8"/>
      <c r="AJ8" s="8"/>
      <c r="AK8" s="6"/>
      <c r="AL8" s="6"/>
      <c r="AM8" s="8"/>
      <c r="AN8" s="8"/>
      <c r="AO8" s="8"/>
      <c r="AP8" s="6"/>
      <c r="AQ8" s="8"/>
      <c r="AR8" s="8"/>
      <c r="AS8" s="8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8"/>
      <c r="BN8" s="8"/>
      <c r="BO8" s="8"/>
      <c r="BP8" s="8"/>
      <c r="BQ8" s="8"/>
      <c r="BR8" s="8"/>
      <c r="BS8" s="8"/>
      <c r="BT8" s="8"/>
      <c r="BU8" s="9"/>
      <c r="BV8" s="10"/>
      <c r="BW8" s="11"/>
      <c r="BX8" s="6"/>
      <c r="BY8" s="6"/>
      <c r="BZ8" s="146"/>
    </row>
    <row r="9" spans="1:78" s="104" customFormat="1" x14ac:dyDescent="0.25">
      <c r="A9" s="15"/>
      <c r="B9" s="15"/>
      <c r="C9" s="15"/>
      <c r="D9" s="15">
        <v>5</v>
      </c>
      <c r="E9" s="132" t="s">
        <v>419</v>
      </c>
      <c r="F9" s="26"/>
      <c r="G9" s="26"/>
      <c r="H9" s="133">
        <v>7.6388888888888895E-2</v>
      </c>
      <c r="I9" s="24" t="s">
        <v>6</v>
      </c>
      <c r="J9" s="4"/>
      <c r="K9" s="4"/>
      <c r="L9" s="15"/>
      <c r="M9" s="15"/>
      <c r="N9" s="15"/>
      <c r="O9" s="5"/>
      <c r="P9" s="6"/>
      <c r="Q9" s="6"/>
      <c r="R9" s="6"/>
      <c r="S9" s="6"/>
      <c r="T9" s="7"/>
      <c r="U9" s="6"/>
      <c r="V9" s="6"/>
      <c r="W9" s="6"/>
      <c r="X9" s="6"/>
      <c r="Y9" s="6"/>
      <c r="Z9" s="6"/>
      <c r="AA9" s="6"/>
      <c r="AB9" s="6"/>
      <c r="AC9" s="99"/>
      <c r="AD9" s="6"/>
      <c r="AE9" s="8"/>
      <c r="AF9" s="8"/>
      <c r="AG9" s="8"/>
      <c r="AH9" s="6"/>
      <c r="AI9" s="8"/>
      <c r="AJ9" s="8"/>
      <c r="AK9" s="6"/>
      <c r="AL9" s="6"/>
      <c r="AM9" s="8"/>
      <c r="AN9" s="8"/>
      <c r="AO9" s="8"/>
      <c r="AP9" s="6"/>
      <c r="AQ9" s="8"/>
      <c r="AR9" s="8"/>
      <c r="AS9" s="8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8"/>
      <c r="BN9" s="8"/>
      <c r="BO9" s="8"/>
      <c r="BP9" s="8"/>
      <c r="BQ9" s="8"/>
      <c r="BR9" s="8"/>
      <c r="BS9" s="8"/>
      <c r="BT9" s="8"/>
      <c r="BU9" s="9"/>
      <c r="BV9" s="10"/>
      <c r="BW9" s="11"/>
      <c r="BX9" s="6"/>
      <c r="BY9" s="6"/>
      <c r="BZ9" s="146"/>
    </row>
    <row r="10" spans="1:78" s="104" customFormat="1" x14ac:dyDescent="0.25">
      <c r="A10" s="15"/>
      <c r="B10" s="15"/>
      <c r="C10" s="15"/>
      <c r="D10" s="15">
        <v>6</v>
      </c>
      <c r="E10" s="132"/>
      <c r="F10" s="26"/>
      <c r="G10" s="26"/>
      <c r="H10" s="133"/>
      <c r="I10" s="23" t="s">
        <v>6</v>
      </c>
      <c r="J10" s="4"/>
      <c r="K10" s="4"/>
      <c r="L10" s="15"/>
      <c r="M10" s="15"/>
      <c r="N10" s="15"/>
      <c r="O10" s="5"/>
      <c r="P10" s="6"/>
      <c r="Q10" s="6"/>
      <c r="R10" s="6"/>
      <c r="S10" s="6"/>
      <c r="T10" s="7"/>
      <c r="U10" s="6"/>
      <c r="V10" s="6"/>
      <c r="W10" s="6"/>
      <c r="X10" s="6"/>
      <c r="Y10" s="6"/>
      <c r="Z10" s="6"/>
      <c r="AA10" s="6"/>
      <c r="AB10" s="6"/>
      <c r="AC10" s="99"/>
      <c r="AD10" s="6"/>
      <c r="AE10" s="8"/>
      <c r="AF10" s="8"/>
      <c r="AG10" s="8"/>
      <c r="AH10" s="6"/>
      <c r="AI10" s="8"/>
      <c r="AJ10" s="8"/>
      <c r="AK10" s="6"/>
      <c r="AL10" s="6"/>
      <c r="AM10" s="8"/>
      <c r="AN10" s="8"/>
      <c r="AO10" s="8"/>
      <c r="AP10" s="6"/>
      <c r="AQ10" s="8"/>
      <c r="AR10" s="8"/>
      <c r="AS10" s="8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8"/>
      <c r="BN10" s="8"/>
      <c r="BO10" s="8"/>
      <c r="BP10" s="8"/>
      <c r="BQ10" s="8"/>
      <c r="BR10" s="8"/>
      <c r="BS10" s="8"/>
      <c r="BT10" s="8"/>
      <c r="BU10" s="9"/>
      <c r="BV10" s="10"/>
      <c r="BW10" s="11"/>
      <c r="BX10" s="6"/>
      <c r="BY10" s="6"/>
      <c r="BZ10" s="146"/>
    </row>
    <row r="11" spans="1:78" s="104" customFormat="1" x14ac:dyDescent="0.25">
      <c r="A11" s="15"/>
      <c r="B11" s="15"/>
      <c r="C11" s="15"/>
      <c r="D11" s="15">
        <v>7</v>
      </c>
      <c r="E11" s="132"/>
      <c r="F11" s="26"/>
      <c r="G11" s="26"/>
      <c r="H11" s="133"/>
      <c r="I11" s="23"/>
      <c r="J11" s="4"/>
      <c r="K11" s="4"/>
      <c r="L11" s="15"/>
      <c r="M11" s="15"/>
      <c r="N11" s="15"/>
      <c r="O11" s="5"/>
      <c r="P11" s="6"/>
      <c r="Q11" s="6"/>
      <c r="R11" s="6"/>
      <c r="S11" s="6"/>
      <c r="T11" s="7"/>
      <c r="U11" s="6"/>
      <c r="V11" s="6"/>
      <c r="W11" s="6"/>
      <c r="X11" s="6"/>
      <c r="Y11" s="6"/>
      <c r="Z11" s="6"/>
      <c r="AA11" s="6"/>
      <c r="AB11" s="6"/>
      <c r="AC11" s="99"/>
      <c r="AD11" s="6"/>
      <c r="AE11" s="8"/>
      <c r="AF11" s="8"/>
      <c r="AG11" s="8"/>
      <c r="AH11" s="6"/>
      <c r="AI11" s="8"/>
      <c r="AJ11" s="8"/>
      <c r="AK11" s="6"/>
      <c r="AL11" s="6"/>
      <c r="AM11" s="8"/>
      <c r="AN11" s="8"/>
      <c r="AO11" s="8"/>
      <c r="AP11" s="6"/>
      <c r="AQ11" s="8"/>
      <c r="AR11" s="8"/>
      <c r="AS11" s="8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8"/>
      <c r="BN11" s="8"/>
      <c r="BO11" s="8"/>
      <c r="BP11" s="8"/>
      <c r="BQ11" s="8"/>
      <c r="BR11" s="8"/>
      <c r="BS11" s="8"/>
      <c r="BT11" s="8"/>
      <c r="BU11" s="9"/>
      <c r="BV11" s="10"/>
      <c r="BW11" s="11"/>
      <c r="BX11" s="6"/>
      <c r="BY11" s="6"/>
      <c r="BZ11" s="146"/>
    </row>
    <row r="12" spans="1:78" s="104" customFormat="1" x14ac:dyDescent="0.25">
      <c r="A12" s="15"/>
      <c r="B12" s="15"/>
      <c r="C12" s="15"/>
      <c r="D12" s="15">
        <v>8</v>
      </c>
      <c r="E12" s="132"/>
      <c r="F12" s="26"/>
      <c r="G12" s="26"/>
      <c r="H12" s="133"/>
      <c r="I12" s="23"/>
      <c r="J12" s="4"/>
      <c r="K12" s="15"/>
      <c r="L12" s="126"/>
      <c r="M12" s="128"/>
      <c r="N12" s="128"/>
      <c r="O12" s="5"/>
      <c r="P12" s="6"/>
      <c r="Q12" s="6"/>
      <c r="R12" s="6"/>
      <c r="S12" s="6"/>
      <c r="T12" s="7"/>
      <c r="U12" s="6"/>
      <c r="V12" s="6"/>
      <c r="W12" s="6"/>
      <c r="X12" s="6"/>
      <c r="Y12" s="6"/>
      <c r="Z12" s="6"/>
      <c r="AA12" s="6"/>
      <c r="AB12" s="6"/>
      <c r="AC12" s="99"/>
      <c r="AD12" s="6"/>
      <c r="AE12" s="8"/>
      <c r="AF12" s="8"/>
      <c r="AG12" s="8"/>
      <c r="AH12" s="6"/>
      <c r="AI12" s="8"/>
      <c r="AJ12" s="8"/>
      <c r="AK12" s="6"/>
      <c r="AL12" s="6"/>
      <c r="AM12" s="8"/>
      <c r="AN12" s="8"/>
      <c r="AO12" s="8"/>
      <c r="AP12" s="6"/>
      <c r="AQ12" s="8"/>
      <c r="AR12" s="8"/>
      <c r="AS12" s="8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8"/>
      <c r="BN12" s="8"/>
      <c r="BO12" s="8"/>
      <c r="BP12" s="8"/>
      <c r="BQ12" s="8"/>
      <c r="BR12" s="8"/>
      <c r="BS12" s="8"/>
      <c r="BT12" s="8"/>
      <c r="BU12" s="9"/>
      <c r="BV12" s="10"/>
      <c r="BW12" s="11"/>
      <c r="BX12" s="6"/>
      <c r="BY12" s="6"/>
      <c r="BZ12" s="146"/>
    </row>
    <row r="13" spans="1:78" s="104" customFormat="1" x14ac:dyDescent="0.25">
      <c r="A13" s="15"/>
      <c r="B13" s="15"/>
      <c r="C13" s="15"/>
      <c r="D13" s="15">
        <v>9</v>
      </c>
      <c r="E13" s="132"/>
      <c r="F13" s="26"/>
      <c r="G13" s="26"/>
      <c r="H13" s="133"/>
      <c r="I13" s="23"/>
      <c r="J13" s="15"/>
      <c r="K13" s="15"/>
      <c r="L13" s="4"/>
      <c r="M13" s="4"/>
      <c r="N13" s="4"/>
      <c r="O13" s="5"/>
      <c r="P13" s="6"/>
      <c r="Q13" s="6"/>
      <c r="R13" s="6"/>
      <c r="S13" s="6"/>
      <c r="T13" s="7"/>
      <c r="U13" s="6"/>
      <c r="V13" s="6"/>
      <c r="W13" s="6"/>
      <c r="X13" s="6"/>
      <c r="Y13" s="6"/>
      <c r="Z13" s="6"/>
      <c r="AA13" s="6"/>
      <c r="AB13" s="6"/>
      <c r="AC13" s="99"/>
      <c r="AD13" s="6"/>
      <c r="AE13" s="8"/>
      <c r="AF13" s="8"/>
      <c r="AG13" s="8"/>
      <c r="AH13" s="6"/>
      <c r="AI13" s="8"/>
      <c r="AJ13" s="8"/>
      <c r="AK13" s="6"/>
      <c r="AL13" s="6"/>
      <c r="AM13" s="8"/>
      <c r="AN13" s="8"/>
      <c r="AO13" s="8"/>
      <c r="AP13" s="6"/>
      <c r="AQ13" s="8"/>
      <c r="AR13" s="8"/>
      <c r="AS13" s="8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8"/>
      <c r="BN13" s="8"/>
      <c r="BO13" s="8"/>
      <c r="BP13" s="8"/>
      <c r="BQ13" s="8"/>
      <c r="BR13" s="8"/>
      <c r="BS13" s="8"/>
      <c r="BT13" s="8"/>
      <c r="BU13" s="9"/>
      <c r="BV13" s="10"/>
      <c r="BW13" s="11"/>
      <c r="BX13" s="6"/>
      <c r="BY13" s="6"/>
      <c r="BZ13" s="146"/>
    </row>
    <row r="14" spans="1:78" s="104" customFormat="1" x14ac:dyDescent="0.25">
      <c r="A14" s="6"/>
      <c r="B14" s="6"/>
      <c r="C14" s="6"/>
      <c r="D14" s="6"/>
      <c r="E14" s="172" t="s">
        <v>420</v>
      </c>
      <c r="F14" s="172"/>
      <c r="G14" s="172"/>
      <c r="H14" s="173">
        <f>SUM(H5:H9)</f>
        <v>0.27430555555555558</v>
      </c>
      <c r="I14" s="6"/>
      <c r="J14" s="6"/>
      <c r="K14" s="6"/>
      <c r="L14" s="6"/>
      <c r="M14" s="6"/>
      <c r="N14" s="6"/>
      <c r="O14" s="7"/>
      <c r="P14" s="6"/>
      <c r="Q14" s="6"/>
      <c r="R14" s="6"/>
      <c r="S14" s="6"/>
      <c r="T14" s="7"/>
      <c r="U14" s="6"/>
      <c r="V14" s="6"/>
      <c r="W14" s="6"/>
      <c r="X14" s="6"/>
      <c r="Y14" s="6"/>
      <c r="Z14" s="6"/>
      <c r="AA14" s="6"/>
      <c r="AB14" s="6"/>
      <c r="AC14" s="99"/>
      <c r="AD14" s="6"/>
      <c r="AE14" s="8"/>
      <c r="AF14" s="8"/>
      <c r="AG14" s="8"/>
      <c r="AH14" s="6"/>
      <c r="AI14" s="8"/>
      <c r="AJ14" s="8"/>
      <c r="AK14" s="6"/>
      <c r="AL14" s="6"/>
      <c r="AM14" s="8"/>
      <c r="AN14" s="8"/>
      <c r="AO14" s="8"/>
      <c r="AP14" s="6"/>
      <c r="AQ14" s="8"/>
      <c r="AR14" s="8"/>
      <c r="AS14" s="8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8"/>
      <c r="BN14" s="8"/>
      <c r="BO14" s="8"/>
      <c r="BP14" s="8"/>
      <c r="BQ14" s="8"/>
      <c r="BR14" s="8"/>
      <c r="BS14" s="8"/>
      <c r="BT14" s="8"/>
      <c r="BU14" s="9"/>
      <c r="BV14" s="10"/>
      <c r="BW14" s="11"/>
      <c r="BX14" s="6"/>
      <c r="BY14" s="6"/>
      <c r="BZ14" s="146"/>
    </row>
    <row r="15" spans="1:78" s="104" customForma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7"/>
      <c r="P15" s="6"/>
      <c r="Q15" s="6"/>
      <c r="R15" s="6"/>
      <c r="S15" s="6"/>
      <c r="T15" s="7"/>
      <c r="U15" s="6"/>
      <c r="V15" s="6"/>
      <c r="W15" s="6"/>
      <c r="X15" s="6"/>
      <c r="Y15" s="6"/>
      <c r="Z15" s="6"/>
      <c r="AA15" s="6"/>
      <c r="AB15" s="6"/>
      <c r="AC15" s="146"/>
      <c r="AD15" s="6"/>
      <c r="AE15" s="8"/>
      <c r="AF15" s="8"/>
      <c r="AG15" s="8"/>
      <c r="AH15" s="6"/>
      <c r="AI15" s="8"/>
      <c r="AJ15" s="8"/>
      <c r="AK15" s="6"/>
      <c r="AL15" s="6"/>
      <c r="AM15" s="8"/>
      <c r="AN15" s="8"/>
      <c r="AO15" s="8"/>
      <c r="AP15" s="6"/>
      <c r="AQ15" s="8"/>
      <c r="AR15" s="8"/>
      <c r="AS15" s="8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8"/>
      <c r="BN15" s="8"/>
      <c r="BO15" s="8"/>
      <c r="BP15" s="8"/>
      <c r="BQ15" s="8"/>
      <c r="BR15" s="8"/>
      <c r="BS15" s="8"/>
      <c r="BT15" s="8"/>
      <c r="BU15" s="9"/>
      <c r="BV15" s="10"/>
      <c r="BW15" s="11"/>
      <c r="BX15" s="6"/>
      <c r="BY15" s="6"/>
      <c r="BZ15" s="146"/>
    </row>
    <row r="16" spans="1:78" s="104" customForma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7"/>
      <c r="P16" s="6"/>
      <c r="Q16" s="6"/>
      <c r="R16" s="6"/>
      <c r="S16" s="6"/>
      <c r="T16" s="7"/>
      <c r="U16" s="6"/>
      <c r="V16" s="6"/>
      <c r="W16" s="6"/>
      <c r="X16" s="6"/>
      <c r="Y16" s="6"/>
      <c r="Z16" s="6"/>
      <c r="AA16" s="6"/>
      <c r="AB16" s="6"/>
      <c r="AC16" s="146"/>
      <c r="AD16" s="6"/>
      <c r="AE16" s="8"/>
      <c r="AF16" s="8"/>
      <c r="AG16" s="8"/>
      <c r="AH16" s="6"/>
      <c r="AI16" s="8"/>
      <c r="AJ16" s="8"/>
      <c r="AK16" s="6"/>
      <c r="AL16" s="6"/>
      <c r="AM16" s="8"/>
      <c r="AN16" s="8"/>
      <c r="AO16" s="8"/>
      <c r="AP16" s="6"/>
      <c r="AQ16" s="8"/>
      <c r="AR16" s="8"/>
      <c r="AS16" s="8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8"/>
      <c r="BN16" s="8"/>
      <c r="BO16" s="8"/>
      <c r="BP16" s="8"/>
      <c r="BQ16" s="8"/>
      <c r="BR16" s="8"/>
      <c r="BS16" s="8"/>
      <c r="BT16" s="8"/>
      <c r="BU16" s="9"/>
      <c r="BV16" s="10"/>
      <c r="BW16" s="11"/>
      <c r="BX16" s="6"/>
      <c r="BY16" s="6"/>
      <c r="BZ16" s="146"/>
    </row>
    <row r="17" spans="1:83" s="104" customFormat="1" ht="15.75" thickBo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7"/>
      <c r="P17" s="6"/>
      <c r="Q17" s="6"/>
      <c r="R17" s="6"/>
      <c r="S17" s="6"/>
      <c r="T17" s="7"/>
      <c r="U17" s="6"/>
      <c r="V17" s="6"/>
      <c r="W17" s="6"/>
      <c r="X17" s="6"/>
      <c r="Y17" s="6"/>
      <c r="Z17" s="6"/>
      <c r="AA17" s="6"/>
      <c r="AB17" s="6"/>
      <c r="AC17" s="146"/>
      <c r="AD17" s="6"/>
      <c r="AE17" s="8"/>
      <c r="AF17" s="8"/>
      <c r="AG17" s="8"/>
      <c r="AH17" s="6"/>
      <c r="AI17" s="28"/>
      <c r="AJ17" s="28"/>
      <c r="AK17" s="29"/>
      <c r="AL17" s="6"/>
      <c r="AM17" s="8"/>
      <c r="AN17" s="8"/>
      <c r="AO17" s="8"/>
      <c r="AP17" s="6"/>
      <c r="AQ17" s="8"/>
      <c r="AR17" s="8"/>
      <c r="AS17" s="8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8"/>
      <c r="BN17" s="8"/>
      <c r="BO17" s="8"/>
      <c r="BP17" s="8"/>
      <c r="BQ17" s="8"/>
      <c r="BR17" s="8"/>
      <c r="BS17" s="8"/>
      <c r="BT17" s="8"/>
      <c r="BU17" s="9"/>
      <c r="BV17" s="10"/>
      <c r="BW17" s="11"/>
      <c r="BX17" s="6"/>
      <c r="BY17" s="6"/>
      <c r="BZ17" s="146"/>
    </row>
    <row r="18" spans="1:83" s="104" customFormat="1" ht="20.25" x14ac:dyDescent="0.3">
      <c r="A18" s="6"/>
      <c r="B18" s="6"/>
      <c r="C18" s="6"/>
      <c r="D18" s="6"/>
      <c r="E18" s="6"/>
      <c r="F18" s="6"/>
      <c r="G18" s="6"/>
      <c r="H18" s="30"/>
      <c r="I18" s="32" t="s">
        <v>19</v>
      </c>
      <c r="J18" s="31"/>
      <c r="K18" s="6"/>
      <c r="L18" s="30"/>
      <c r="M18" s="32" t="s">
        <v>10</v>
      </c>
      <c r="N18" s="32"/>
      <c r="O18" s="33"/>
      <c r="P18" s="6"/>
      <c r="Q18" s="30"/>
      <c r="R18" s="32" t="s">
        <v>11</v>
      </c>
      <c r="S18" s="32"/>
      <c r="T18" s="33"/>
      <c r="U18" s="6"/>
      <c r="V18" s="30"/>
      <c r="W18" s="32" t="s">
        <v>169</v>
      </c>
      <c r="X18" s="32"/>
      <c r="Y18" s="33"/>
      <c r="Z18" s="6"/>
      <c r="AA18" s="142" t="s">
        <v>78</v>
      </c>
      <c r="AB18" s="31"/>
      <c r="AC18" s="146"/>
      <c r="AD18" s="6"/>
      <c r="AE18" s="34"/>
      <c r="AF18" s="35" t="s">
        <v>12</v>
      </c>
      <c r="AG18" s="36"/>
      <c r="AH18" s="6"/>
      <c r="AI18" s="34"/>
      <c r="AJ18" s="35" t="s">
        <v>13</v>
      </c>
      <c r="AK18" s="31"/>
      <c r="AL18" s="6"/>
      <c r="AM18" s="34"/>
      <c r="AN18" s="35" t="s">
        <v>14</v>
      </c>
      <c r="AO18" s="36"/>
      <c r="AP18" s="6"/>
      <c r="AQ18" s="34"/>
      <c r="AR18" s="35" t="s">
        <v>15</v>
      </c>
      <c r="AS18" s="36"/>
      <c r="AT18" s="6"/>
      <c r="AU18" s="34"/>
      <c r="AV18" s="35" t="s">
        <v>16</v>
      </c>
      <c r="AW18" s="36"/>
      <c r="AX18" s="6"/>
      <c r="AY18" s="34"/>
      <c r="AZ18" s="35" t="s">
        <v>56</v>
      </c>
      <c r="BA18" s="36"/>
      <c r="BB18" s="52"/>
      <c r="BC18" s="34"/>
      <c r="BD18" s="35" t="s">
        <v>64</v>
      </c>
      <c r="BE18" s="36"/>
      <c r="BF18" s="6"/>
      <c r="BG18" s="6"/>
      <c r="BH18" s="37" t="s">
        <v>70</v>
      </c>
      <c r="BI18" s="6"/>
      <c r="BJ18" s="38" t="s">
        <v>173</v>
      </c>
      <c r="BK18" s="6"/>
      <c r="BL18" s="6"/>
      <c r="BM18" s="8"/>
      <c r="BN18" s="8"/>
      <c r="BO18" s="8"/>
      <c r="BP18" s="8"/>
      <c r="BQ18" s="8"/>
      <c r="BR18" s="8"/>
      <c r="BS18" s="8"/>
      <c r="BT18" s="8"/>
      <c r="BU18" s="9"/>
      <c r="BV18" s="10"/>
      <c r="BW18" s="11"/>
      <c r="BX18" s="6" t="s">
        <v>6</v>
      </c>
      <c r="BY18" s="6"/>
      <c r="BZ18" s="146"/>
    </row>
    <row r="19" spans="1:83" s="104" customFormat="1" x14ac:dyDescent="0.25">
      <c r="A19" s="6"/>
      <c r="B19" s="6"/>
      <c r="C19" s="6"/>
      <c r="D19" s="6"/>
      <c r="E19" s="6"/>
      <c r="F19" s="6"/>
      <c r="G19" s="6"/>
      <c r="H19" s="39"/>
      <c r="I19" s="40"/>
      <c r="J19" s="41"/>
      <c r="K19" s="6"/>
      <c r="L19" s="39"/>
      <c r="M19" s="42" t="s">
        <v>17</v>
      </c>
      <c r="N19" s="43"/>
      <c r="O19" s="44"/>
      <c r="P19" s="6"/>
      <c r="Q19" s="39"/>
      <c r="R19" s="42" t="s">
        <v>17</v>
      </c>
      <c r="S19" s="43"/>
      <c r="T19" s="44"/>
      <c r="U19" s="6"/>
      <c r="V19" s="39"/>
      <c r="W19" s="42" t="s">
        <v>17</v>
      </c>
      <c r="X19" s="43"/>
      <c r="Y19" s="44"/>
      <c r="Z19" s="6"/>
      <c r="AA19" s="44"/>
      <c r="AB19" s="129" t="s">
        <v>17</v>
      </c>
      <c r="AC19" s="146"/>
      <c r="AD19" s="6"/>
      <c r="AE19" s="47"/>
      <c r="AF19" s="48" t="s">
        <v>80</v>
      </c>
      <c r="AG19" s="49"/>
      <c r="AH19" s="6"/>
      <c r="AI19" s="47"/>
      <c r="AJ19" s="48" t="s">
        <v>418</v>
      </c>
      <c r="AK19" s="41"/>
      <c r="AL19" s="6"/>
      <c r="AM19" s="47"/>
      <c r="AN19" s="45" t="s">
        <v>168</v>
      </c>
      <c r="AO19" s="46"/>
      <c r="AP19" s="6"/>
      <c r="AQ19" s="47"/>
      <c r="AR19" s="48" t="s">
        <v>80</v>
      </c>
      <c r="AS19" s="49"/>
      <c r="AT19" s="6"/>
      <c r="AU19" s="47"/>
      <c r="AV19" s="48" t="s">
        <v>418</v>
      </c>
      <c r="AW19" s="41"/>
      <c r="AX19" s="6"/>
      <c r="AY19" s="47"/>
      <c r="AZ19" s="48" t="s">
        <v>168</v>
      </c>
      <c r="BA19" s="41"/>
      <c r="BB19" s="40"/>
      <c r="BC19" s="47"/>
      <c r="BD19" s="48" t="s">
        <v>80</v>
      </c>
      <c r="BE19" s="41"/>
      <c r="BF19" s="6"/>
      <c r="BG19" s="6"/>
      <c r="BH19" s="37"/>
      <c r="BI19" s="6"/>
      <c r="BJ19" s="6"/>
      <c r="BK19" s="6"/>
      <c r="BL19" s="6"/>
      <c r="BM19" s="8"/>
      <c r="BN19" s="8"/>
      <c r="BO19" s="8"/>
      <c r="BP19" s="8"/>
      <c r="BQ19" s="8"/>
      <c r="BR19" s="8"/>
      <c r="BS19" s="8"/>
      <c r="BT19" s="8"/>
      <c r="BU19" s="9"/>
      <c r="BV19" s="10"/>
      <c r="BW19" s="11"/>
      <c r="BX19" s="6"/>
      <c r="BY19" s="6"/>
      <c r="BZ19" s="146"/>
    </row>
    <row r="20" spans="1:83" s="104" customFormat="1" ht="15.75" thickBot="1" x14ac:dyDescent="0.3">
      <c r="A20" s="6"/>
      <c r="B20" s="6"/>
      <c r="C20" s="6"/>
      <c r="D20" s="6"/>
      <c r="E20" s="6"/>
      <c r="F20" s="6"/>
      <c r="G20" s="6"/>
      <c r="H20" s="39"/>
      <c r="I20" s="40"/>
      <c r="J20" s="41"/>
      <c r="K20" s="6"/>
      <c r="L20" s="39"/>
      <c r="M20" s="50">
        <f>H5</f>
        <v>5.9027777777777783E-2</v>
      </c>
      <c r="N20" s="51" t="s">
        <v>21</v>
      </c>
      <c r="O20" s="44"/>
      <c r="P20" s="6"/>
      <c r="Q20" s="39"/>
      <c r="R20" s="50">
        <f>H6</f>
        <v>8.3333333333333329E-2</v>
      </c>
      <c r="S20" s="51" t="s">
        <v>77</v>
      </c>
      <c r="T20" s="44"/>
      <c r="U20" s="6"/>
      <c r="V20" s="39"/>
      <c r="W20" s="50">
        <f>H7</f>
        <v>5.5555555555555552E-2</v>
      </c>
      <c r="X20" s="51" t="s">
        <v>77</v>
      </c>
      <c r="Y20" s="44"/>
      <c r="Z20" s="6"/>
      <c r="AA20" s="44"/>
      <c r="AB20" s="130">
        <f>H9</f>
        <v>7.6388888888888895E-2</v>
      </c>
      <c r="AC20" s="146"/>
      <c r="AD20" s="6"/>
      <c r="AE20" s="47"/>
      <c r="AF20" s="52"/>
      <c r="AG20" s="49"/>
      <c r="AH20" s="6"/>
      <c r="AI20" s="47"/>
      <c r="AJ20" s="52"/>
      <c r="AK20" s="41"/>
      <c r="AL20" s="6"/>
      <c r="AM20" s="47"/>
      <c r="AN20" s="52"/>
      <c r="AO20" s="49"/>
      <c r="AP20" s="6"/>
      <c r="AQ20" s="47"/>
      <c r="AR20" s="52"/>
      <c r="AS20" s="49"/>
      <c r="AT20" s="6"/>
      <c r="AU20" s="47"/>
      <c r="AV20" s="52"/>
      <c r="AW20" s="49"/>
      <c r="AX20" s="6"/>
      <c r="AY20" s="47"/>
      <c r="AZ20" s="52"/>
      <c r="BA20" s="49"/>
      <c r="BB20" s="52"/>
      <c r="BC20" s="47"/>
      <c r="BD20" s="52"/>
      <c r="BE20" s="49"/>
      <c r="BF20" s="6"/>
      <c r="BG20" s="6"/>
      <c r="BH20" s="6"/>
      <c r="BI20" s="6"/>
      <c r="BJ20" s="6"/>
      <c r="BK20" s="6"/>
      <c r="BL20" s="6"/>
      <c r="BM20" s="8"/>
      <c r="BN20" s="8"/>
      <c r="BO20" s="8"/>
      <c r="BP20" s="8"/>
      <c r="BQ20" s="8"/>
      <c r="BR20" s="8"/>
      <c r="BS20" s="8"/>
      <c r="BT20" s="8"/>
      <c r="BU20" s="9"/>
      <c r="BV20" s="10"/>
      <c r="BW20" s="11"/>
      <c r="BX20" s="6"/>
      <c r="BY20" s="6"/>
      <c r="BZ20" s="146"/>
    </row>
    <row r="21" spans="1:83" s="104" customFormat="1" ht="15.75" thickBot="1" x14ac:dyDescent="0.3">
      <c r="A21" s="6"/>
      <c r="B21" s="6"/>
      <c r="C21" s="6"/>
      <c r="D21" s="6"/>
      <c r="E21" s="6"/>
      <c r="F21" s="6"/>
      <c r="G21" s="6"/>
      <c r="H21" s="53" t="s">
        <v>19</v>
      </c>
      <c r="I21" s="54" t="s">
        <v>19</v>
      </c>
      <c r="J21" s="55" t="s">
        <v>20</v>
      </c>
      <c r="K21" s="56"/>
      <c r="L21" s="53" t="s">
        <v>21</v>
      </c>
      <c r="M21" s="54" t="s">
        <v>21</v>
      </c>
      <c r="N21" s="57"/>
      <c r="O21" s="58"/>
      <c r="P21" s="6"/>
      <c r="Q21" s="53" t="s">
        <v>22</v>
      </c>
      <c r="R21" s="54" t="s">
        <v>23</v>
      </c>
      <c r="S21" s="57"/>
      <c r="T21" s="58"/>
      <c r="U21" s="6"/>
      <c r="V21" s="53" t="s">
        <v>171</v>
      </c>
      <c r="W21" s="54" t="s">
        <v>171</v>
      </c>
      <c r="X21" s="57"/>
      <c r="Y21" s="58"/>
      <c r="Z21" s="6"/>
      <c r="AA21" s="140" t="s">
        <v>63</v>
      </c>
      <c r="AB21" s="143" t="s">
        <v>63</v>
      </c>
      <c r="AC21" s="145"/>
      <c r="AD21" s="6"/>
      <c r="AE21" s="59" t="s">
        <v>24</v>
      </c>
      <c r="AF21" s="60" t="s">
        <v>25</v>
      </c>
      <c r="AG21" s="61"/>
      <c r="AH21" s="6"/>
      <c r="AI21" s="59" t="s">
        <v>24</v>
      </c>
      <c r="AJ21" s="60" t="s">
        <v>25</v>
      </c>
      <c r="AK21" s="62"/>
      <c r="AL21" s="6"/>
      <c r="AM21" s="59" t="s">
        <v>24</v>
      </c>
      <c r="AN21" s="60" t="s">
        <v>25</v>
      </c>
      <c r="AO21" s="61"/>
      <c r="AP21" s="6"/>
      <c r="AQ21" s="59" t="s">
        <v>24</v>
      </c>
      <c r="AR21" s="60" t="s">
        <v>25</v>
      </c>
      <c r="AS21" s="61"/>
      <c r="AT21" s="6"/>
      <c r="AU21" s="59" t="s">
        <v>24</v>
      </c>
      <c r="AV21" s="60" t="s">
        <v>25</v>
      </c>
      <c r="AW21" s="61"/>
      <c r="AX21" s="6"/>
      <c r="AY21" s="59" t="s">
        <v>24</v>
      </c>
      <c r="AZ21" s="60" t="s">
        <v>25</v>
      </c>
      <c r="BA21" s="61"/>
      <c r="BB21" s="149"/>
      <c r="BC21" s="59" t="s">
        <v>24</v>
      </c>
      <c r="BD21" s="60" t="s">
        <v>25</v>
      </c>
      <c r="BE21" s="61"/>
      <c r="BF21" s="6"/>
      <c r="BG21" s="63"/>
      <c r="BH21" s="64"/>
      <c r="BI21" s="64"/>
      <c r="BJ21" s="64"/>
      <c r="BK21" s="65"/>
      <c r="BL21" s="66"/>
      <c r="BM21" s="67"/>
      <c r="BN21" s="67"/>
      <c r="BO21" s="67"/>
      <c r="BP21" s="67"/>
      <c r="BQ21" s="67"/>
      <c r="BR21" s="67"/>
      <c r="BS21" s="67"/>
      <c r="BT21" s="68" t="s">
        <v>26</v>
      </c>
      <c r="BU21" s="69"/>
      <c r="BV21" s="70" t="s">
        <v>27</v>
      </c>
      <c r="BW21" s="71" t="s">
        <v>27</v>
      </c>
      <c r="BX21" s="72" t="s">
        <v>6</v>
      </c>
      <c r="BY21" s="73"/>
      <c r="BZ21" s="146"/>
    </row>
    <row r="22" spans="1:83" s="104" customFormat="1" ht="15.75" thickBot="1" x14ac:dyDescent="0.3">
      <c r="A22" s="74" t="s">
        <v>28</v>
      </c>
      <c r="B22" s="32" t="s">
        <v>29</v>
      </c>
      <c r="C22" s="32" t="s">
        <v>30</v>
      </c>
      <c r="D22" s="32" t="s">
        <v>31</v>
      </c>
      <c r="E22" s="32" t="s">
        <v>32</v>
      </c>
      <c r="F22" s="103" t="s">
        <v>57</v>
      </c>
      <c r="G22" s="109"/>
      <c r="H22" s="102" t="s">
        <v>33</v>
      </c>
      <c r="I22" s="54" t="s">
        <v>34</v>
      </c>
      <c r="J22" s="55" t="s">
        <v>19</v>
      </c>
      <c r="K22" s="56"/>
      <c r="L22" s="53" t="s">
        <v>35</v>
      </c>
      <c r="M22" s="54" t="s">
        <v>34</v>
      </c>
      <c r="N22" s="57" t="s">
        <v>17</v>
      </c>
      <c r="O22" s="75" t="s">
        <v>20</v>
      </c>
      <c r="P22" s="6"/>
      <c r="Q22" s="53" t="s">
        <v>35</v>
      </c>
      <c r="R22" s="54" t="s">
        <v>34</v>
      </c>
      <c r="S22" s="57" t="s">
        <v>17</v>
      </c>
      <c r="T22" s="75" t="s">
        <v>20</v>
      </c>
      <c r="U22" s="6"/>
      <c r="V22" s="53" t="s">
        <v>35</v>
      </c>
      <c r="W22" s="54" t="s">
        <v>34</v>
      </c>
      <c r="X22" s="57" t="s">
        <v>17</v>
      </c>
      <c r="Y22" s="75" t="s">
        <v>20</v>
      </c>
      <c r="Z22" s="6"/>
      <c r="AA22" s="141" t="s">
        <v>35</v>
      </c>
      <c r="AB22" s="144" t="s">
        <v>34</v>
      </c>
      <c r="AC22" s="75" t="s">
        <v>20</v>
      </c>
      <c r="AD22" s="6"/>
      <c r="AE22" s="59" t="s">
        <v>36</v>
      </c>
      <c r="AF22" s="60" t="s">
        <v>36</v>
      </c>
      <c r="AG22" s="61" t="s">
        <v>17</v>
      </c>
      <c r="AH22" s="6"/>
      <c r="AI22" s="59" t="s">
        <v>36</v>
      </c>
      <c r="AJ22" s="60" t="s">
        <v>36</v>
      </c>
      <c r="AK22" s="62" t="s">
        <v>17</v>
      </c>
      <c r="AL22" s="6"/>
      <c r="AM22" s="59" t="s">
        <v>36</v>
      </c>
      <c r="AN22" s="60" t="s">
        <v>36</v>
      </c>
      <c r="AO22" s="61" t="s">
        <v>17</v>
      </c>
      <c r="AP22" s="6"/>
      <c r="AQ22" s="59" t="s">
        <v>36</v>
      </c>
      <c r="AR22" s="60" t="s">
        <v>36</v>
      </c>
      <c r="AS22" s="61" t="s">
        <v>17</v>
      </c>
      <c r="AT22" s="6"/>
      <c r="AU22" s="59" t="s">
        <v>36</v>
      </c>
      <c r="AV22" s="60" t="s">
        <v>36</v>
      </c>
      <c r="AW22" s="61" t="s">
        <v>17</v>
      </c>
      <c r="AX22" s="6"/>
      <c r="AY22" s="59" t="s">
        <v>36</v>
      </c>
      <c r="AZ22" s="60" t="s">
        <v>36</v>
      </c>
      <c r="BA22" s="61" t="s">
        <v>17</v>
      </c>
      <c r="BB22" s="149"/>
      <c r="BC22" s="59" t="s">
        <v>36</v>
      </c>
      <c r="BD22" s="60" t="s">
        <v>36</v>
      </c>
      <c r="BE22" s="61" t="s">
        <v>17</v>
      </c>
      <c r="BF22" s="6"/>
      <c r="BG22" s="76" t="s">
        <v>28</v>
      </c>
      <c r="BH22" s="77" t="s">
        <v>29</v>
      </c>
      <c r="BI22" s="77" t="s">
        <v>30</v>
      </c>
      <c r="BJ22" s="77" t="s">
        <v>31</v>
      </c>
      <c r="BK22" s="78" t="s">
        <v>32</v>
      </c>
      <c r="BL22" s="66"/>
      <c r="BM22" s="79" t="s">
        <v>37</v>
      </c>
      <c r="BN22" s="79" t="s">
        <v>38</v>
      </c>
      <c r="BO22" s="79" t="s">
        <v>39</v>
      </c>
      <c r="BP22" s="79" t="s">
        <v>40</v>
      </c>
      <c r="BQ22" s="79" t="s">
        <v>60</v>
      </c>
      <c r="BR22" s="79" t="s">
        <v>61</v>
      </c>
      <c r="BS22" s="79" t="s">
        <v>119</v>
      </c>
      <c r="BT22" s="80" t="s">
        <v>3</v>
      </c>
      <c r="BU22" s="81" t="s">
        <v>41</v>
      </c>
      <c r="BV22" s="82" t="s">
        <v>3</v>
      </c>
      <c r="BW22" s="83" t="s">
        <v>2</v>
      </c>
      <c r="BX22" s="84" t="s">
        <v>42</v>
      </c>
      <c r="BY22" s="84" t="s">
        <v>43</v>
      </c>
      <c r="BZ22" s="84" t="s">
        <v>421</v>
      </c>
      <c r="CA22" s="84" t="s">
        <v>422</v>
      </c>
      <c r="CB22" s="84" t="s">
        <v>423</v>
      </c>
      <c r="CC22" s="84" t="s">
        <v>421</v>
      </c>
      <c r="CD22" s="84" t="s">
        <v>422</v>
      </c>
      <c r="CE22" s="84" t="s">
        <v>423</v>
      </c>
    </row>
    <row r="23" spans="1:83" s="97" customFormat="1" ht="15" customHeight="1" x14ac:dyDescent="0.25">
      <c r="A23" s="131">
        <v>125</v>
      </c>
      <c r="B23" s="111" t="str">
        <f>VLOOKUP($A23,LISTADO!$C$4:$I$264,2,0)</f>
        <v>MIGUEL ANTONIO</v>
      </c>
      <c r="C23" s="111" t="str">
        <f>VLOOKUP($A23,LISTADO!$C$4:$I$264,3,0)</f>
        <v>CASTILLO FLORIAN</v>
      </c>
      <c r="D23" s="111" t="str">
        <f>VLOOKUP($A23,LISTADO!$C$4:$I$264,4,0)</f>
        <v>A</v>
      </c>
      <c r="E23" s="111">
        <f>VLOOKUP($A23,LISTADO!$C$4:$I$264,5,0)</f>
        <v>0</v>
      </c>
      <c r="F23" s="111">
        <f>VLOOKUP($A23,LISTADO!$C$4:$I$264,6,0)</f>
        <v>0</v>
      </c>
      <c r="G23" s="113">
        <f>VLOOKUP($A23,LISTADO!$C$4:$I$270,7,0)</f>
        <v>0.37708333333333327</v>
      </c>
      <c r="H23" s="85">
        <f t="shared" ref="H23:I42" si="0">G23</f>
        <v>0.37708333333333327</v>
      </c>
      <c r="I23" s="85">
        <f t="shared" si="0"/>
        <v>0.37708333333333327</v>
      </c>
      <c r="J23" s="85">
        <f t="shared" ref="J23:J63" si="1">ABS(I23-H23)</f>
        <v>0</v>
      </c>
      <c r="K23" s="85"/>
      <c r="L23" s="86">
        <f t="shared" ref="L23:L63" si="2">I23+$M$20</f>
        <v>0.43611111111111106</v>
      </c>
      <c r="M23" s="86">
        <f>VLOOKUP($A23,Checks!$B$5:$C$250,2,0)</f>
        <v>0.43611111111111112</v>
      </c>
      <c r="N23" s="86">
        <f t="shared" ref="N23:N63" si="3">M23-I23</f>
        <v>5.9027777777777846E-2</v>
      </c>
      <c r="O23" s="85">
        <f t="shared" ref="O23:O63" si="4">ABS(M23-L23)</f>
        <v>5.5511151231257827E-17</v>
      </c>
      <c r="P23" s="87"/>
      <c r="Q23" s="86">
        <f t="shared" ref="Q23:Q63" si="5">M23+$R$20</f>
        <v>0.51944444444444449</v>
      </c>
      <c r="R23" s="86">
        <f>VLOOKUP($A23,Checks!$E$5:$F$250,2,0)</f>
        <v>0.51944444444444449</v>
      </c>
      <c r="S23" s="86">
        <f t="shared" ref="S23:S63" si="6">R23-M23</f>
        <v>8.333333333333337E-2</v>
      </c>
      <c r="T23" s="85">
        <f t="shared" ref="T23:T57" si="7">ABS(R23-Q23)</f>
        <v>0</v>
      </c>
      <c r="U23" s="87"/>
      <c r="V23" s="86">
        <f t="shared" ref="V23:V63" si="8">R23+$W$20</f>
        <v>0.57500000000000007</v>
      </c>
      <c r="W23" s="86">
        <f>VLOOKUP($A23,Checks!$H$5:$I$250,2,0)</f>
        <v>0.57500000000000007</v>
      </c>
      <c r="X23" s="86">
        <f t="shared" ref="X23:X63" si="9">W23-R23</f>
        <v>5.555555555555558E-2</v>
      </c>
      <c r="Y23" s="85">
        <f t="shared" ref="Y23:Y57" si="10">ABS(W23-V23)</f>
        <v>0</v>
      </c>
      <c r="Z23" s="87"/>
      <c r="AA23" s="85">
        <f t="shared" ref="AA23:AA63" si="11">W23+$AB$20</f>
        <v>0.65138888888888902</v>
      </c>
      <c r="AB23" s="88">
        <f t="shared" ref="AB23:AB63" si="12">BD23</f>
        <v>0.63966435185185189</v>
      </c>
      <c r="AC23" s="87">
        <f t="shared" ref="AC23:AC63" si="13">IF(AB23&lt;AA23,0,(ABS(AB23-AA23)*86400))</f>
        <v>0</v>
      </c>
      <c r="AD23" s="87"/>
      <c r="AE23" s="88">
        <f>VLOOKUP($A23,LIBRES!$A$7:$B$250,2,0)</f>
        <v>0.37824074074074071</v>
      </c>
      <c r="AF23" s="88">
        <f>VLOOKUP($A23,LIBRES!$D$7:$E$250,2,0)</f>
        <v>0.38178240740740743</v>
      </c>
      <c r="AG23" s="88">
        <f t="shared" ref="AG23:AG63" si="14">AF23-AE23</f>
        <v>3.5416666666667207E-3</v>
      </c>
      <c r="AH23" s="87"/>
      <c r="AI23" s="88">
        <f>VLOOKUP($A23,LIBRES!$G$7:$H$250,2,0)</f>
        <v>0.38883101851851848</v>
      </c>
      <c r="AJ23" s="88">
        <f>VLOOKUP($A23,LIBRES!J$7:$K$250,2,0)</f>
        <v>0.39170138888888889</v>
      </c>
      <c r="AK23" s="151">
        <f t="shared" ref="AK23:AK63" si="15">AJ23-AI23</f>
        <v>2.870370370370412E-3</v>
      </c>
      <c r="AL23" s="87"/>
      <c r="AM23" s="88">
        <f>VLOOKUP($A23,LIBRES!$M$7:$N$250,2,0)</f>
        <v>0.42378472222222219</v>
      </c>
      <c r="AN23" s="88">
        <f>VLOOKUP($A23,LIBRES!$P$7:$Q$250,2,0)</f>
        <v>0.42621527777777773</v>
      </c>
      <c r="AO23" s="88">
        <f t="shared" ref="AO23:AO63" si="16">AN23-AM23</f>
        <v>2.4305555555555469E-3</v>
      </c>
      <c r="AP23" s="112"/>
      <c r="AQ23" s="88">
        <f>VLOOKUP($A23,LIBRES!$S$7:$T$250,2,0)</f>
        <v>0.49027777777777781</v>
      </c>
      <c r="AR23" s="88">
        <f>VLOOKUP($A23,LIBRES!$V$7:$W$250,2,0)</f>
        <v>0.49274305555555559</v>
      </c>
      <c r="AS23" s="88">
        <f t="shared" ref="AS23:AS63" si="17">AR23-AQ23</f>
        <v>2.4652777777777746E-3</v>
      </c>
      <c r="AT23" s="112"/>
      <c r="AU23" s="88">
        <f>VLOOKUP($A23,LIBRES!$Y$7:$Z$250,2,0)</f>
        <v>0.52534722222222219</v>
      </c>
      <c r="AV23" s="88">
        <f>VLOOKUP($A23,LIBRES!$AB$7:$AC$2000,2,0)</f>
        <v>0.52864583333333337</v>
      </c>
      <c r="AW23" s="88">
        <f t="shared" ref="AW23:AW63" si="18">AV23-AU23</f>
        <v>3.2986111111111827E-3</v>
      </c>
      <c r="AX23" s="112"/>
      <c r="AY23" s="88">
        <f>VLOOKUP($A23,LIBRES!$AE$7:$AF$250,2,0)</f>
        <v>0.5571180555555556</v>
      </c>
      <c r="AZ23" s="88">
        <f>VLOOKUP($A23,LIBRES!$AH$7:$AI$2000,2,0)</f>
        <v>0.55944444444444441</v>
      </c>
      <c r="BA23" s="88">
        <f t="shared" ref="BA23:BA63" si="19">AZ23-AY23</f>
        <v>2.3263888888888085E-3</v>
      </c>
      <c r="BB23" s="148"/>
      <c r="BC23" s="88">
        <f>VLOOKUP($A23,LIBRES!$AK$7:$AL$250,2,0)</f>
        <v>0.63715277777777779</v>
      </c>
      <c r="BD23" s="88">
        <f>VLOOKUP($A23,LIBRES!$AN$7:$AO$2000,2,0)</f>
        <v>0.63966435185185189</v>
      </c>
      <c r="BE23" s="88">
        <f t="shared" ref="BE23:BE63" si="20">BD23-BC23</f>
        <v>2.5115740740740966E-3</v>
      </c>
      <c r="BF23" s="112"/>
      <c r="BG23" s="90">
        <f t="shared" ref="BG23:BG63" si="21">A23</f>
        <v>125</v>
      </c>
      <c r="BH23" s="90" t="str">
        <f t="shared" ref="BH23:BH63" si="22">B23</f>
        <v>MIGUEL ANTONIO</v>
      </c>
      <c r="BI23" s="90" t="str">
        <f t="shared" ref="BI23:BI63" si="23">C23</f>
        <v>CASTILLO FLORIAN</v>
      </c>
      <c r="BJ23" s="90" t="str">
        <f t="shared" ref="BJ23:BJ63" si="24">D23</f>
        <v>A</v>
      </c>
      <c r="BK23" s="90">
        <f t="shared" ref="BK23:BK63" si="25">E23</f>
        <v>0</v>
      </c>
      <c r="BL23" s="91"/>
      <c r="BM23" s="92">
        <v>0</v>
      </c>
      <c r="BN23" s="92">
        <f t="shared" ref="BN23:BN63" si="26">AK23</f>
        <v>2.870370370370412E-3</v>
      </c>
      <c r="BO23" s="92">
        <f t="shared" ref="BO23:BO63" si="27">AO23</f>
        <v>2.4305555555555469E-3</v>
      </c>
      <c r="BP23" s="92">
        <f t="shared" ref="BP23:BP63" si="28">AS23</f>
        <v>2.4652777777777746E-3</v>
      </c>
      <c r="BQ23" s="92">
        <f t="shared" ref="BQ23:BQ63" si="29">AW23</f>
        <v>3.2986111111111827E-3</v>
      </c>
      <c r="BR23" s="92">
        <f t="shared" ref="BR23:BR63" si="30">BA23</f>
        <v>2.3263888888888085E-3</v>
      </c>
      <c r="BS23" s="92">
        <f t="shared" ref="BS23:BS63" si="31">BE23</f>
        <v>2.5115740740740966E-3</v>
      </c>
      <c r="BT23" s="92">
        <f t="shared" ref="BT23:BT63" si="32">SUM(BM23:BS23)</f>
        <v>1.5902777777777821E-2</v>
      </c>
      <c r="BU23" s="93"/>
      <c r="BV23" s="94">
        <f t="shared" ref="BV23:BV63" si="33">BT23*86400</f>
        <v>1374.0000000000036</v>
      </c>
      <c r="BW23" s="95">
        <f t="shared" ref="BW23:BW63" si="34">(( J23+O23+T23+Y23)*86400)+AC23</f>
        <v>4.7961634663806763E-12</v>
      </c>
      <c r="BX23" s="91">
        <v>0</v>
      </c>
      <c r="BY23" s="91">
        <f t="shared" ref="BY23:BY63" si="35">BX23+BW23+BV23+BU23</f>
        <v>1374.0000000000084</v>
      </c>
      <c r="BZ23" s="96" t="s">
        <v>424</v>
      </c>
      <c r="CA23" s="97" t="s">
        <v>424</v>
      </c>
      <c r="CB23" s="97" t="s">
        <v>424</v>
      </c>
      <c r="CC23" s="97" t="s">
        <v>424</v>
      </c>
      <c r="CD23" s="97" t="s">
        <v>424</v>
      </c>
      <c r="CE23" s="97" t="s">
        <v>424</v>
      </c>
    </row>
    <row r="24" spans="1:83" s="97" customFormat="1" ht="15" customHeight="1" x14ac:dyDescent="0.25">
      <c r="A24" s="131">
        <v>131</v>
      </c>
      <c r="B24" s="111" t="str">
        <f>VLOOKUP($A24,LISTADO!$C$4:$I$264,2,0)</f>
        <v>ALVARO</v>
      </c>
      <c r="C24" s="111" t="str">
        <f>VLOOKUP($A24,LISTADO!$C$4:$I$264,3,0)</f>
        <v>FIGUEROA</v>
      </c>
      <c r="D24" s="111" t="str">
        <f>VLOOKUP($A24,LISTADO!$C$4:$I$264,4,0)</f>
        <v>A</v>
      </c>
      <c r="E24" s="111">
        <f>VLOOKUP($A24,LISTADO!$C$4:$I$264,5,0)</f>
        <v>0</v>
      </c>
      <c r="F24" s="111">
        <f>VLOOKUP($A24,LISTADO!$C$4:$I$264,6,0)</f>
        <v>0</v>
      </c>
      <c r="G24" s="113">
        <f>VLOOKUP($A24,LISTADO!$C$4:$I$270,7,0)</f>
        <v>0.38194444444444436</v>
      </c>
      <c r="H24" s="85">
        <f t="shared" si="0"/>
        <v>0.38194444444444436</v>
      </c>
      <c r="I24" s="85">
        <f t="shared" si="0"/>
        <v>0.38194444444444436</v>
      </c>
      <c r="J24" s="85">
        <f t="shared" si="1"/>
        <v>0</v>
      </c>
      <c r="K24" s="85"/>
      <c r="L24" s="86">
        <f t="shared" si="2"/>
        <v>0.44097222222222215</v>
      </c>
      <c r="M24" s="86">
        <f>VLOOKUP($A24,Checks!$B$5:$C$250,2,0)</f>
        <v>0.44097222222222227</v>
      </c>
      <c r="N24" s="86">
        <f t="shared" si="3"/>
        <v>5.9027777777777901E-2</v>
      </c>
      <c r="O24" s="85">
        <f t="shared" si="4"/>
        <v>1.1102230246251565E-16</v>
      </c>
      <c r="P24" s="87"/>
      <c r="Q24" s="86">
        <f t="shared" si="5"/>
        <v>0.52430555555555558</v>
      </c>
      <c r="R24" s="86">
        <f>VLOOKUP($A24,Checks!$E$5:$F$250,2,0)</f>
        <v>0.52430555555555558</v>
      </c>
      <c r="S24" s="86">
        <f t="shared" si="6"/>
        <v>8.3333333333333315E-2</v>
      </c>
      <c r="T24" s="85">
        <f t="shared" si="7"/>
        <v>0</v>
      </c>
      <c r="U24" s="87"/>
      <c r="V24" s="86">
        <f t="shared" si="8"/>
        <v>0.57986111111111116</v>
      </c>
      <c r="W24" s="86">
        <f>VLOOKUP($A24,Checks!$H$5:$I$250,2,0)</f>
        <v>0.57986111111111105</v>
      </c>
      <c r="X24" s="86">
        <f t="shared" si="9"/>
        <v>5.5555555555555469E-2</v>
      </c>
      <c r="Y24" s="85">
        <f t="shared" si="10"/>
        <v>1.1102230246251565E-16</v>
      </c>
      <c r="Z24" s="87"/>
      <c r="AA24" s="85">
        <f t="shared" si="11"/>
        <v>0.65625</v>
      </c>
      <c r="AB24" s="88">
        <f t="shared" si="12"/>
        <v>0.63975694444444442</v>
      </c>
      <c r="AC24" s="87">
        <f t="shared" si="13"/>
        <v>0</v>
      </c>
      <c r="AD24" s="87"/>
      <c r="AE24" s="88">
        <f>VLOOKUP($A24,LIBRES!$A$7:$B$250,2,0)</f>
        <v>0.38269675925925922</v>
      </c>
      <c r="AF24" s="88">
        <f>VLOOKUP($A24,LIBRES!$D$7:$E$250,2,0)</f>
        <v>0.38571759259259258</v>
      </c>
      <c r="AG24" s="88">
        <f t="shared" si="14"/>
        <v>3.0208333333333615E-3</v>
      </c>
      <c r="AH24" s="87"/>
      <c r="AI24" s="88">
        <f>VLOOKUP($A24,LIBRES!$G$7:$H$250,2,0)</f>
        <v>0.3925925925925926</v>
      </c>
      <c r="AJ24" s="88">
        <f>VLOOKUP($A24,LIBRES!J$7:$K$250,2,0)</f>
        <v>0.39550925925925928</v>
      </c>
      <c r="AK24" s="151">
        <f t="shared" si="15"/>
        <v>2.9166666666666785E-3</v>
      </c>
      <c r="AL24" s="87"/>
      <c r="AM24" s="88">
        <f>VLOOKUP($A24,LIBRES!$M$7:$N$250,2,0)</f>
        <v>0.42829861111111112</v>
      </c>
      <c r="AN24" s="88">
        <f>VLOOKUP($A24,LIBRES!$P$7:$Q$250,2,0)</f>
        <v>0.43067129629629625</v>
      </c>
      <c r="AO24" s="88">
        <f t="shared" si="16"/>
        <v>2.3726851851851305E-3</v>
      </c>
      <c r="AP24" s="112"/>
      <c r="AQ24" s="88">
        <f>VLOOKUP($A24,LIBRES!$S$7:$T$250,2,0)</f>
        <v>0.49502314814814818</v>
      </c>
      <c r="AR24" s="88">
        <f>VLOOKUP($A24,LIBRES!$V$7:$W$250,2,0)</f>
        <v>0.49754629629629626</v>
      </c>
      <c r="AS24" s="88">
        <f t="shared" si="17"/>
        <v>2.52314814814808E-3</v>
      </c>
      <c r="AT24" s="112"/>
      <c r="AU24" s="88">
        <f>VLOOKUP($A24,LIBRES!$Y$7:$Z$250,2,0)</f>
        <v>0.52939814814814812</v>
      </c>
      <c r="AV24" s="88">
        <f>VLOOKUP($A24,LIBRES!$AB$7:$AC$2000,2,0)</f>
        <v>0.53269675925925919</v>
      </c>
      <c r="AW24" s="88">
        <f t="shared" si="18"/>
        <v>3.2986111111110716E-3</v>
      </c>
      <c r="AX24" s="112"/>
      <c r="AY24" s="88">
        <f>VLOOKUP($A24,LIBRES!$AE$7:$AF$250,2,0)</f>
        <v>0.56128472222222225</v>
      </c>
      <c r="AZ24" s="88">
        <f>VLOOKUP($A24,LIBRES!$AH$7:$AI$2000,2,0)</f>
        <v>0.56362268518518521</v>
      </c>
      <c r="BA24" s="88">
        <f t="shared" si="19"/>
        <v>2.3379629629629584E-3</v>
      </c>
      <c r="BB24" s="148"/>
      <c r="BC24" s="88">
        <f>VLOOKUP($A24,LIBRES!$AK$7:$AL$250,2,0)</f>
        <v>0.63680555555555551</v>
      </c>
      <c r="BD24" s="88">
        <f>VLOOKUP($A24,LIBRES!$AN$7:$AO$2000,2,0)</f>
        <v>0.63975694444444442</v>
      </c>
      <c r="BE24" s="88">
        <f t="shared" si="20"/>
        <v>2.9513888888889062E-3</v>
      </c>
      <c r="BF24" s="112"/>
      <c r="BG24" s="90">
        <f t="shared" si="21"/>
        <v>131</v>
      </c>
      <c r="BH24" s="90" t="str">
        <f t="shared" si="22"/>
        <v>ALVARO</v>
      </c>
      <c r="BI24" s="90" t="str">
        <f t="shared" si="23"/>
        <v>FIGUEROA</v>
      </c>
      <c r="BJ24" s="90" t="str">
        <f t="shared" si="24"/>
        <v>A</v>
      </c>
      <c r="BK24" s="90">
        <f t="shared" si="25"/>
        <v>0</v>
      </c>
      <c r="BL24" s="91"/>
      <c r="BM24" s="92">
        <v>0</v>
      </c>
      <c r="BN24" s="92">
        <f t="shared" si="26"/>
        <v>2.9166666666666785E-3</v>
      </c>
      <c r="BO24" s="92">
        <f t="shared" si="27"/>
        <v>2.3726851851851305E-3</v>
      </c>
      <c r="BP24" s="92">
        <f t="shared" si="28"/>
        <v>2.52314814814808E-3</v>
      </c>
      <c r="BQ24" s="92">
        <f t="shared" si="29"/>
        <v>3.2986111111110716E-3</v>
      </c>
      <c r="BR24" s="92">
        <f t="shared" si="30"/>
        <v>2.3379629629629584E-3</v>
      </c>
      <c r="BS24" s="92">
        <f t="shared" si="31"/>
        <v>2.9513888888889062E-3</v>
      </c>
      <c r="BT24" s="92">
        <f t="shared" si="32"/>
        <v>1.6400462962962825E-2</v>
      </c>
      <c r="BU24" s="93">
        <v>10</v>
      </c>
      <c r="BV24" s="94">
        <f t="shared" si="33"/>
        <v>1416.9999999999882</v>
      </c>
      <c r="BW24" s="95">
        <f t="shared" si="34"/>
        <v>1.9184653865522705E-11</v>
      </c>
      <c r="BX24" s="91">
        <v>0</v>
      </c>
      <c r="BY24" s="91">
        <f t="shared" si="35"/>
        <v>1427.0000000000073</v>
      </c>
      <c r="BZ24" s="96" t="s">
        <v>424</v>
      </c>
      <c r="CA24" s="97" t="s">
        <v>424</v>
      </c>
      <c r="CB24" s="97" t="s">
        <v>424</v>
      </c>
      <c r="CC24" s="97" t="s">
        <v>424</v>
      </c>
      <c r="CD24" s="97" t="s">
        <v>424</v>
      </c>
      <c r="CE24" s="97" t="s">
        <v>424</v>
      </c>
    </row>
    <row r="25" spans="1:83" s="97" customFormat="1" ht="15" customHeight="1" x14ac:dyDescent="0.25">
      <c r="A25" s="131">
        <v>108</v>
      </c>
      <c r="B25" s="111" t="str">
        <f>VLOOKUP($A25,LISTADO!$C$4:$I$264,2,0)</f>
        <v>JUAN RAMON</v>
      </c>
      <c r="C25" s="111" t="str">
        <f>VLOOKUP($A25,LISTADO!$C$4:$I$264,3,0)</f>
        <v>CIFUENTES</v>
      </c>
      <c r="D25" s="111" t="str">
        <f>VLOOKUP($A25,LISTADO!$C$4:$I$264,4,0)</f>
        <v>A</v>
      </c>
      <c r="E25" s="111">
        <f>VLOOKUP($A25,LISTADO!$C$4:$I$264,5,0)</f>
        <v>0</v>
      </c>
      <c r="F25" s="111">
        <f>VLOOKUP($A25,LISTADO!$C$4:$I$264,6,0)</f>
        <v>0</v>
      </c>
      <c r="G25" s="113">
        <f>VLOOKUP($A25,LISTADO!$C$4:$I$270,7,0)</f>
        <v>0.3743055555555555</v>
      </c>
      <c r="H25" s="85">
        <f t="shared" si="0"/>
        <v>0.3743055555555555</v>
      </c>
      <c r="I25" s="85">
        <f t="shared" si="0"/>
        <v>0.3743055555555555</v>
      </c>
      <c r="J25" s="85">
        <f t="shared" si="1"/>
        <v>0</v>
      </c>
      <c r="K25" s="85"/>
      <c r="L25" s="86">
        <f t="shared" si="2"/>
        <v>0.43333333333333329</v>
      </c>
      <c r="M25" s="86">
        <f>VLOOKUP($A25,Checks!$B$5:$C$250,2,0)</f>
        <v>0.43333333333333335</v>
      </c>
      <c r="N25" s="86">
        <f t="shared" si="3"/>
        <v>5.9027777777777846E-2</v>
      </c>
      <c r="O25" s="85">
        <f t="shared" si="4"/>
        <v>5.5511151231257827E-17</v>
      </c>
      <c r="P25" s="87"/>
      <c r="Q25" s="86">
        <f t="shared" si="5"/>
        <v>0.51666666666666672</v>
      </c>
      <c r="R25" s="86">
        <f>VLOOKUP($A25,Checks!$E$5:$F$250,2,0)</f>
        <v>0.51666666666666672</v>
      </c>
      <c r="S25" s="86">
        <f t="shared" si="6"/>
        <v>8.333333333333337E-2</v>
      </c>
      <c r="T25" s="85">
        <f t="shared" si="7"/>
        <v>0</v>
      </c>
      <c r="U25" s="87"/>
      <c r="V25" s="86">
        <f t="shared" si="8"/>
        <v>0.5722222222222223</v>
      </c>
      <c r="W25" s="86">
        <f>VLOOKUP($A25,Checks!$H$5:$I$250,2,0)</f>
        <v>0.57222222222222219</v>
      </c>
      <c r="X25" s="86">
        <f t="shared" si="9"/>
        <v>5.5555555555555469E-2</v>
      </c>
      <c r="Y25" s="85">
        <f t="shared" si="10"/>
        <v>1.1102230246251565E-16</v>
      </c>
      <c r="Z25" s="87"/>
      <c r="AA25" s="85">
        <f t="shared" si="11"/>
        <v>0.64861111111111103</v>
      </c>
      <c r="AB25" s="88">
        <f t="shared" si="12"/>
        <v>0.63200231481481484</v>
      </c>
      <c r="AC25" s="87">
        <f t="shared" si="13"/>
        <v>0</v>
      </c>
      <c r="AD25" s="87"/>
      <c r="AE25" s="88">
        <f>VLOOKUP($A25,LIBRES!$A$7:$B$250,2,0)</f>
        <v>0.37540509259259264</v>
      </c>
      <c r="AF25" s="88">
        <f>VLOOKUP($A25,LIBRES!$D$7:$E$250,2,0)</f>
        <v>0.3785648148148148</v>
      </c>
      <c r="AG25" s="88">
        <f t="shared" si="14"/>
        <v>3.159722222222161E-3</v>
      </c>
      <c r="AH25" s="87"/>
      <c r="AI25" s="88">
        <f>VLOOKUP($A25,LIBRES!$G$7:$H$250,2,0)</f>
        <v>0.38668981481481479</v>
      </c>
      <c r="AJ25" s="88">
        <f>VLOOKUP($A25,LIBRES!J$7:$K$250,2,0)</f>
        <v>0.39033564814814814</v>
      </c>
      <c r="AK25" s="151">
        <f t="shared" si="15"/>
        <v>3.6458333333333481E-3</v>
      </c>
      <c r="AL25" s="87"/>
      <c r="AM25" s="88">
        <f>VLOOKUP($A25,LIBRES!$M$7:$N$250,2,0)</f>
        <v>0.41770833333333335</v>
      </c>
      <c r="AN25" s="88">
        <f>VLOOKUP($A25,LIBRES!$P$7:$Q$250,2,0)</f>
        <v>0.42011574074074076</v>
      </c>
      <c r="AO25" s="88">
        <f t="shared" si="16"/>
        <v>2.4074074074074137E-3</v>
      </c>
      <c r="AP25" s="112"/>
      <c r="AQ25" s="88">
        <f>VLOOKUP($A25,LIBRES!$S$7:$T$250,2,0)</f>
        <v>0.49421296296296297</v>
      </c>
      <c r="AR25" s="88">
        <f>VLOOKUP($A25,LIBRES!$V$7:$W$250,2,0)</f>
        <v>0.49679398148148146</v>
      </c>
      <c r="AS25" s="88">
        <f t="shared" si="17"/>
        <v>2.5810185185184964E-3</v>
      </c>
      <c r="AT25" s="112"/>
      <c r="AU25" s="88">
        <f>VLOOKUP($A25,LIBRES!$Y$7:$Z$250,2,0)</f>
        <v>0.52210648148148142</v>
      </c>
      <c r="AV25" s="88">
        <f>VLOOKUP($A25,LIBRES!$AB$7:$AC$2000,2,0)</f>
        <v>0.52552083333333333</v>
      </c>
      <c r="AW25" s="88">
        <f t="shared" si="18"/>
        <v>3.4143518518519045E-3</v>
      </c>
      <c r="AX25" s="112"/>
      <c r="AY25" s="88">
        <f>VLOOKUP($A25,LIBRES!$AE$7:$AF$250,2,0)</f>
        <v>0.55486111111111114</v>
      </c>
      <c r="AZ25" s="88">
        <f>VLOOKUP($A25,LIBRES!$AH$7:$AI$2000,2,0)</f>
        <v>0.55733796296296301</v>
      </c>
      <c r="BA25" s="88">
        <f t="shared" si="19"/>
        <v>2.476851851851869E-3</v>
      </c>
      <c r="BB25" s="148"/>
      <c r="BC25" s="88">
        <f>VLOOKUP($A25,LIBRES!$AK$7:$AL$250,2,0)</f>
        <v>0.62939814814814821</v>
      </c>
      <c r="BD25" s="88">
        <f>VLOOKUP($A25,LIBRES!$AN$7:$AO$2000,2,0)</f>
        <v>0.63200231481481484</v>
      </c>
      <c r="BE25" s="88">
        <f t="shared" si="20"/>
        <v>2.6041666666666297E-3</v>
      </c>
      <c r="BF25" s="112"/>
      <c r="BG25" s="90">
        <f t="shared" si="21"/>
        <v>108</v>
      </c>
      <c r="BH25" s="90" t="str">
        <f t="shared" si="22"/>
        <v>JUAN RAMON</v>
      </c>
      <c r="BI25" s="90" t="str">
        <f t="shared" si="23"/>
        <v>CIFUENTES</v>
      </c>
      <c r="BJ25" s="90" t="str">
        <f t="shared" si="24"/>
        <v>A</v>
      </c>
      <c r="BK25" s="90">
        <f t="shared" si="25"/>
        <v>0</v>
      </c>
      <c r="BL25" s="91"/>
      <c r="BM25" s="92">
        <v>0</v>
      </c>
      <c r="BN25" s="92">
        <f t="shared" si="26"/>
        <v>3.6458333333333481E-3</v>
      </c>
      <c r="BO25" s="92">
        <f t="shared" si="27"/>
        <v>2.4074074074074137E-3</v>
      </c>
      <c r="BP25" s="92">
        <f t="shared" si="28"/>
        <v>2.5810185185184964E-3</v>
      </c>
      <c r="BQ25" s="92">
        <f t="shared" si="29"/>
        <v>3.4143518518519045E-3</v>
      </c>
      <c r="BR25" s="92">
        <f t="shared" si="30"/>
        <v>2.476851851851869E-3</v>
      </c>
      <c r="BS25" s="92">
        <f t="shared" si="31"/>
        <v>2.6041666666666297E-3</v>
      </c>
      <c r="BT25" s="92">
        <f t="shared" si="32"/>
        <v>1.7129629629629661E-2</v>
      </c>
      <c r="BU25" s="93"/>
      <c r="BV25" s="94">
        <f t="shared" si="33"/>
        <v>1480.0000000000027</v>
      </c>
      <c r="BW25" s="95">
        <f t="shared" si="34"/>
        <v>1.4388490399142029E-11</v>
      </c>
      <c r="BX25" s="91">
        <v>0</v>
      </c>
      <c r="BY25" s="91">
        <f t="shared" si="35"/>
        <v>1480.0000000000171</v>
      </c>
      <c r="BZ25" s="96" t="s">
        <v>424</v>
      </c>
      <c r="CA25" s="97" t="s">
        <v>424</v>
      </c>
      <c r="CB25" s="97" t="s">
        <v>424</v>
      </c>
      <c r="CC25" s="97" t="s">
        <v>424</v>
      </c>
      <c r="CD25" s="97" t="s">
        <v>424</v>
      </c>
      <c r="CE25" s="97" t="s">
        <v>424</v>
      </c>
    </row>
    <row r="26" spans="1:83" s="97" customFormat="1" ht="15" customHeight="1" x14ac:dyDescent="0.25">
      <c r="A26" s="131">
        <v>109</v>
      </c>
      <c r="B26" s="111" t="str">
        <f>VLOOKUP($A26,LISTADO!$C$4:$I$264,2,0)</f>
        <v>JOSE RICARDO</v>
      </c>
      <c r="C26" s="111" t="str">
        <f>VLOOKUP($A26,LISTADO!$C$4:$I$264,3,0)</f>
        <v>GAYTAN PEREZ</v>
      </c>
      <c r="D26" s="111" t="str">
        <f>VLOOKUP($A26,LISTADO!$C$4:$I$264,4,0)</f>
        <v>B</v>
      </c>
      <c r="E26" s="111">
        <f>VLOOKUP($A26,LISTADO!$C$4:$I$264,5,0)</f>
        <v>0</v>
      </c>
      <c r="F26" s="111">
        <f>VLOOKUP($A26,LISTADO!$C$4:$I$264,6,0)</f>
        <v>0</v>
      </c>
      <c r="G26" s="113">
        <f>VLOOKUP($A26,LISTADO!$C$4:$I$270,7,0)</f>
        <v>0.37847222222222215</v>
      </c>
      <c r="H26" s="85">
        <f t="shared" si="0"/>
        <v>0.37847222222222215</v>
      </c>
      <c r="I26" s="85">
        <f t="shared" si="0"/>
        <v>0.37847222222222215</v>
      </c>
      <c r="J26" s="85">
        <f t="shared" si="1"/>
        <v>0</v>
      </c>
      <c r="K26" s="85"/>
      <c r="L26" s="86">
        <f t="shared" si="2"/>
        <v>0.43749999999999994</v>
      </c>
      <c r="M26" s="86">
        <f>VLOOKUP($A26,Checks!$B$5:$C$250,2,0)</f>
        <v>0.4375</v>
      </c>
      <c r="N26" s="86">
        <f t="shared" si="3"/>
        <v>5.9027777777777846E-2</v>
      </c>
      <c r="O26" s="85">
        <f t="shared" si="4"/>
        <v>5.5511151231257827E-17</v>
      </c>
      <c r="P26" s="87"/>
      <c r="Q26" s="86">
        <f t="shared" si="5"/>
        <v>0.52083333333333337</v>
      </c>
      <c r="R26" s="86">
        <f>VLOOKUP($A26,Checks!$E$5:$F$250,2,0)</f>
        <v>0.52083333333333337</v>
      </c>
      <c r="S26" s="86">
        <f t="shared" si="6"/>
        <v>8.333333333333337E-2</v>
      </c>
      <c r="T26" s="85">
        <f t="shared" si="7"/>
        <v>0</v>
      </c>
      <c r="U26" s="87"/>
      <c r="V26" s="86">
        <f t="shared" si="8"/>
        <v>0.57638888888888895</v>
      </c>
      <c r="W26" s="86">
        <f>VLOOKUP($A26,Checks!$H$5:$I$250,2,0)</f>
        <v>0.57638888888888895</v>
      </c>
      <c r="X26" s="86">
        <f t="shared" si="9"/>
        <v>5.555555555555558E-2</v>
      </c>
      <c r="Y26" s="85">
        <f t="shared" si="10"/>
        <v>0</v>
      </c>
      <c r="Z26" s="87"/>
      <c r="AA26" s="85">
        <f t="shared" si="11"/>
        <v>0.6527777777777779</v>
      </c>
      <c r="AB26" s="88">
        <f t="shared" si="12"/>
        <v>0.63483796296296291</v>
      </c>
      <c r="AC26" s="87">
        <f t="shared" si="13"/>
        <v>0</v>
      </c>
      <c r="AD26" s="87"/>
      <c r="AE26" s="88">
        <f>VLOOKUP($A26,LIBRES!$A$7:$B$250,2,0)</f>
        <v>0.37916666666666665</v>
      </c>
      <c r="AF26" s="88">
        <f>VLOOKUP($A26,LIBRES!$D$7:$E$250,2,0)</f>
        <v>0.38218749999999996</v>
      </c>
      <c r="AG26" s="88">
        <f t="shared" si="14"/>
        <v>3.0208333333333059E-3</v>
      </c>
      <c r="AH26" s="87"/>
      <c r="AI26" s="88">
        <f>VLOOKUP($A26,LIBRES!$G$7:$H$250,2,0)</f>
        <v>0.39056712962962964</v>
      </c>
      <c r="AJ26" s="88">
        <f>VLOOKUP($A26,LIBRES!J$7:$K$250,2,0)</f>
        <v>0.39365740740740746</v>
      </c>
      <c r="AK26" s="151">
        <f t="shared" si="15"/>
        <v>3.0902777777778168E-3</v>
      </c>
      <c r="AL26" s="87"/>
      <c r="AM26" s="88">
        <f>VLOOKUP($A26,LIBRES!$M$7:$N$250,2,0)</f>
        <v>0.42569444444444443</v>
      </c>
      <c r="AN26" s="88">
        <f>VLOOKUP($A26,LIBRES!$P$7:$Q$250,2,0)</f>
        <v>0.4281712962962963</v>
      </c>
      <c r="AO26" s="88">
        <f t="shared" si="16"/>
        <v>2.476851851851869E-3</v>
      </c>
      <c r="AP26" s="112"/>
      <c r="AQ26" s="88">
        <f>VLOOKUP($A26,LIBRES!$S$7:$T$250,2,0)</f>
        <v>0.48900462962962959</v>
      </c>
      <c r="AR26" s="88">
        <f>VLOOKUP($A26,LIBRES!$V$7:$W$250,2,0)</f>
        <v>0.49160879629629628</v>
      </c>
      <c r="AS26" s="88">
        <f t="shared" si="17"/>
        <v>2.6041666666666852E-3</v>
      </c>
      <c r="AT26" s="112"/>
      <c r="AU26" s="88">
        <f>VLOOKUP($A26,LIBRES!$Y$7:$Z$250,2,0)</f>
        <v>0.52725694444444449</v>
      </c>
      <c r="AV26" s="88">
        <f>VLOOKUP($A26,LIBRES!$AB$7:$AC$2000,2,0)</f>
        <v>0.53077546296296296</v>
      </c>
      <c r="AW26" s="88">
        <f t="shared" si="18"/>
        <v>3.5185185185184764E-3</v>
      </c>
      <c r="AX26" s="112"/>
      <c r="AY26" s="88">
        <f>VLOOKUP($A26,LIBRES!$AE$7:$AF$250,2,0)</f>
        <v>0.55891203703703707</v>
      </c>
      <c r="AZ26" s="88">
        <f>VLOOKUP($A26,LIBRES!$AH$7:$AI$2000,2,0)</f>
        <v>0.5617361111111111</v>
      </c>
      <c r="BA26" s="88">
        <f t="shared" si="19"/>
        <v>2.8240740740740344E-3</v>
      </c>
      <c r="BB26" s="148"/>
      <c r="BC26" s="88">
        <f>VLOOKUP($A26,LIBRES!$AK$7:$AL$250,2,0)</f>
        <v>0.63217592592592597</v>
      </c>
      <c r="BD26" s="88">
        <f>VLOOKUP($A26,LIBRES!$AN$7:$AO$2000,2,0)</f>
        <v>0.63483796296296291</v>
      </c>
      <c r="BE26" s="88">
        <f t="shared" si="20"/>
        <v>2.6620370370369351E-3</v>
      </c>
      <c r="BF26" s="112"/>
      <c r="BG26" s="90">
        <f t="shared" si="21"/>
        <v>109</v>
      </c>
      <c r="BH26" s="90" t="str">
        <f t="shared" si="22"/>
        <v>JOSE RICARDO</v>
      </c>
      <c r="BI26" s="90" t="str">
        <f t="shared" si="23"/>
        <v>GAYTAN PEREZ</v>
      </c>
      <c r="BJ26" s="90" t="str">
        <f t="shared" si="24"/>
        <v>B</v>
      </c>
      <c r="BK26" s="90">
        <f t="shared" si="25"/>
        <v>0</v>
      </c>
      <c r="BL26" s="91"/>
      <c r="BM26" s="92">
        <v>0</v>
      </c>
      <c r="BN26" s="92">
        <f t="shared" si="26"/>
        <v>3.0902777777778168E-3</v>
      </c>
      <c r="BO26" s="92">
        <f t="shared" si="27"/>
        <v>2.476851851851869E-3</v>
      </c>
      <c r="BP26" s="92">
        <f t="shared" si="28"/>
        <v>2.6041666666666852E-3</v>
      </c>
      <c r="BQ26" s="92">
        <f t="shared" si="29"/>
        <v>3.5185185185184764E-3</v>
      </c>
      <c r="BR26" s="92">
        <f t="shared" si="30"/>
        <v>2.8240740740740344E-3</v>
      </c>
      <c r="BS26" s="92">
        <f t="shared" si="31"/>
        <v>2.6620370370369351E-3</v>
      </c>
      <c r="BT26" s="92">
        <f t="shared" si="32"/>
        <v>1.7175925925925817E-2</v>
      </c>
      <c r="BU26" s="93"/>
      <c r="BV26" s="94">
        <f t="shared" si="33"/>
        <v>1483.9999999999907</v>
      </c>
      <c r="BW26" s="95">
        <f t="shared" si="34"/>
        <v>4.7961634663806763E-12</v>
      </c>
      <c r="BX26" s="91">
        <v>0</v>
      </c>
      <c r="BY26" s="91">
        <f t="shared" si="35"/>
        <v>1483.9999999999955</v>
      </c>
      <c r="BZ26" s="96" t="s">
        <v>424</v>
      </c>
      <c r="CA26" s="97" t="s">
        <v>424</v>
      </c>
      <c r="CB26" s="97" t="s">
        <v>424</v>
      </c>
      <c r="CC26" s="97" t="s">
        <v>424</v>
      </c>
      <c r="CD26" s="97" t="s">
        <v>424</v>
      </c>
      <c r="CE26" s="97" t="s">
        <v>424</v>
      </c>
    </row>
    <row r="27" spans="1:83" s="97" customFormat="1" ht="15" customHeight="1" x14ac:dyDescent="0.25">
      <c r="A27" s="131">
        <v>104</v>
      </c>
      <c r="B27" s="111" t="str">
        <f>VLOOKUP($A27,LISTADO!$C$4:$I$264,2,0)</f>
        <v>JOSE DAVID</v>
      </c>
      <c r="C27" s="111" t="str">
        <f>VLOOKUP($A27,LISTADO!$C$4:$I$264,3,0)</f>
        <v>BARRIOS</v>
      </c>
      <c r="D27" s="111" t="str">
        <f>VLOOKUP($A27,LISTADO!$C$4:$I$264,4,0)</f>
        <v>A</v>
      </c>
      <c r="E27" s="111">
        <f>VLOOKUP($A27,LISTADO!$C$4:$I$264,5,0)</f>
        <v>0</v>
      </c>
      <c r="F27" s="111">
        <f>VLOOKUP($A27,LISTADO!$C$4:$I$264,6,0)</f>
        <v>0</v>
      </c>
      <c r="G27" s="113">
        <f>VLOOKUP($A27,LISTADO!$C$4:$I$270,7,0)</f>
        <v>0.37083333333333329</v>
      </c>
      <c r="H27" s="85">
        <f t="shared" si="0"/>
        <v>0.37083333333333329</v>
      </c>
      <c r="I27" s="85">
        <f t="shared" si="0"/>
        <v>0.37083333333333329</v>
      </c>
      <c r="J27" s="85">
        <f t="shared" si="1"/>
        <v>0</v>
      </c>
      <c r="K27" s="85"/>
      <c r="L27" s="86">
        <f t="shared" si="2"/>
        <v>0.42986111111111108</v>
      </c>
      <c r="M27" s="86">
        <f>VLOOKUP($A27,Checks!$B$5:$C$250,2,0)</f>
        <v>0.42986111111111108</v>
      </c>
      <c r="N27" s="86">
        <f t="shared" si="3"/>
        <v>5.902777777777779E-2</v>
      </c>
      <c r="O27" s="85">
        <f t="shared" si="4"/>
        <v>0</v>
      </c>
      <c r="P27" s="87"/>
      <c r="Q27" s="86">
        <f t="shared" si="5"/>
        <v>0.5131944444444444</v>
      </c>
      <c r="R27" s="86">
        <f>VLOOKUP($A27,Checks!$E$5:$F$250,2,0)</f>
        <v>0.51388888888888895</v>
      </c>
      <c r="S27" s="86">
        <f t="shared" si="6"/>
        <v>8.4027777777777868E-2</v>
      </c>
      <c r="T27" s="85">
        <f t="shared" si="7"/>
        <v>6.94444444444553E-4</v>
      </c>
      <c r="U27" s="87"/>
      <c r="V27" s="86">
        <f t="shared" si="8"/>
        <v>0.56944444444444453</v>
      </c>
      <c r="W27" s="86">
        <f>VLOOKUP($A27,Checks!$H$5:$I$250,2,0)</f>
        <v>0.56944444444444442</v>
      </c>
      <c r="X27" s="86">
        <f t="shared" si="9"/>
        <v>5.5555555555555469E-2</v>
      </c>
      <c r="Y27" s="85">
        <f t="shared" si="10"/>
        <v>1.1102230246251565E-16</v>
      </c>
      <c r="Z27" s="87"/>
      <c r="AA27" s="85">
        <f t="shared" si="11"/>
        <v>0.64583333333333326</v>
      </c>
      <c r="AB27" s="88">
        <f t="shared" si="12"/>
        <v>0.6253009259259259</v>
      </c>
      <c r="AC27" s="87">
        <f t="shared" si="13"/>
        <v>0</v>
      </c>
      <c r="AD27" s="87"/>
      <c r="AE27" s="88">
        <f>VLOOKUP($A27,LIBRES!$A$7:$B$250,2,0)</f>
        <v>0.37175925925925929</v>
      </c>
      <c r="AF27" s="88">
        <f>VLOOKUP($A27,LIBRES!$D$7:$E$250,2,0)</f>
        <v>0.37475694444444446</v>
      </c>
      <c r="AG27" s="88">
        <f t="shared" si="14"/>
        <v>2.9976851851851727E-3</v>
      </c>
      <c r="AH27" s="87"/>
      <c r="AI27" s="88">
        <f>VLOOKUP($A27,LIBRES!$G$7:$H$250,2,0)</f>
        <v>0.38171296296296298</v>
      </c>
      <c r="AJ27" s="88">
        <f>VLOOKUP($A27,LIBRES!J$7:$K$250,2,0)</f>
        <v>0.38491898148148151</v>
      </c>
      <c r="AK27" s="151">
        <f t="shared" si="15"/>
        <v>3.2060185185185386E-3</v>
      </c>
      <c r="AL27" s="87"/>
      <c r="AM27" s="88">
        <f>VLOOKUP($A27,LIBRES!$M$7:$N$250,2,0)</f>
        <v>0.4145833333333333</v>
      </c>
      <c r="AN27" s="88">
        <f>VLOOKUP($A27,LIBRES!$P$7:$Q$250,2,0)</f>
        <v>0.41706018518518517</v>
      </c>
      <c r="AO27" s="88">
        <f t="shared" si="16"/>
        <v>2.476851851851869E-3</v>
      </c>
      <c r="AP27" s="112"/>
      <c r="AQ27" s="88">
        <f>VLOOKUP($A27,LIBRES!$S$7:$T$250,2,0)</f>
        <v>0.49236111111111108</v>
      </c>
      <c r="AR27" s="88">
        <f>VLOOKUP($A27,LIBRES!$V$7:$W$250,2,0)</f>
        <v>0.49490740740740741</v>
      </c>
      <c r="AS27" s="88">
        <f t="shared" si="17"/>
        <v>2.5462962962963243E-3</v>
      </c>
      <c r="AT27" s="112"/>
      <c r="AU27" s="88">
        <f>VLOOKUP($A27,LIBRES!$Y$7:$Z$250,2,0)</f>
        <v>0.52233796296296298</v>
      </c>
      <c r="AV27" s="88">
        <f>VLOOKUP($A27,LIBRES!$AB$7:$AC$2000,2,0)</f>
        <v>0.52571759259259265</v>
      </c>
      <c r="AW27" s="88">
        <f t="shared" si="18"/>
        <v>3.3796296296296768E-3</v>
      </c>
      <c r="AX27" s="112"/>
      <c r="AY27" s="88">
        <f>VLOOKUP($A27,LIBRES!$AE$7:$AF$250,2,0)</f>
        <v>0.55434027777777783</v>
      </c>
      <c r="AZ27" s="88">
        <f>VLOOKUP($A27,LIBRES!$AH$7:$AI$2000,2,0)</f>
        <v>0.5568981481481482</v>
      </c>
      <c r="BA27" s="88">
        <f t="shared" si="19"/>
        <v>2.5578703703703631E-3</v>
      </c>
      <c r="BB27" s="148"/>
      <c r="BC27" s="88">
        <f>VLOOKUP($A27,LIBRES!$AK$7:$AL$250,2,0)</f>
        <v>0.62268518518518523</v>
      </c>
      <c r="BD27" s="88">
        <f>VLOOKUP($A27,LIBRES!$AN$7:$AO$2000,2,0)</f>
        <v>0.6253009259259259</v>
      </c>
      <c r="BE27" s="88">
        <f t="shared" si="20"/>
        <v>2.6157407407406685E-3</v>
      </c>
      <c r="BF27" s="112"/>
      <c r="BG27" s="90">
        <f t="shared" si="21"/>
        <v>104</v>
      </c>
      <c r="BH27" s="90" t="str">
        <f t="shared" si="22"/>
        <v>JOSE DAVID</v>
      </c>
      <c r="BI27" s="90" t="str">
        <f t="shared" si="23"/>
        <v>BARRIOS</v>
      </c>
      <c r="BJ27" s="90" t="str">
        <f t="shared" si="24"/>
        <v>A</v>
      </c>
      <c r="BK27" s="90">
        <f t="shared" si="25"/>
        <v>0</v>
      </c>
      <c r="BL27" s="91"/>
      <c r="BM27" s="92">
        <v>0</v>
      </c>
      <c r="BN27" s="92">
        <f t="shared" si="26"/>
        <v>3.2060185185185386E-3</v>
      </c>
      <c r="BO27" s="92">
        <f t="shared" si="27"/>
        <v>2.476851851851869E-3</v>
      </c>
      <c r="BP27" s="92">
        <f t="shared" si="28"/>
        <v>2.5462962962963243E-3</v>
      </c>
      <c r="BQ27" s="92">
        <f t="shared" si="29"/>
        <v>3.3796296296296768E-3</v>
      </c>
      <c r="BR27" s="92">
        <f t="shared" si="30"/>
        <v>2.5578703703703631E-3</v>
      </c>
      <c r="BS27" s="92">
        <f t="shared" si="31"/>
        <v>2.6157407407406685E-3</v>
      </c>
      <c r="BT27" s="92">
        <f t="shared" si="32"/>
        <v>1.678240740740744E-2</v>
      </c>
      <c r="BU27" s="93"/>
      <c r="BV27" s="94">
        <f t="shared" si="33"/>
        <v>1450.0000000000027</v>
      </c>
      <c r="BW27" s="95">
        <f t="shared" si="34"/>
        <v>60.000000000018971</v>
      </c>
      <c r="BX27" s="91">
        <v>0</v>
      </c>
      <c r="BY27" s="91">
        <f t="shared" si="35"/>
        <v>1510.0000000000216</v>
      </c>
      <c r="BZ27" s="96" t="s">
        <v>424</v>
      </c>
      <c r="CA27" s="97" t="s">
        <v>424</v>
      </c>
      <c r="CB27" s="97" t="s">
        <v>424</v>
      </c>
      <c r="CC27" s="97" t="s">
        <v>424</v>
      </c>
      <c r="CD27" s="97" t="s">
        <v>424</v>
      </c>
      <c r="CE27" s="97" t="s">
        <v>424</v>
      </c>
    </row>
    <row r="28" spans="1:83" s="97" customFormat="1" ht="15" customHeight="1" x14ac:dyDescent="0.25">
      <c r="A28" s="131">
        <v>106</v>
      </c>
      <c r="B28" s="111" t="str">
        <f>VLOOKUP($A28,LISTADO!$C$4:$I$264,2,0)</f>
        <v>FERNANDO JOSE</v>
      </c>
      <c r="C28" s="111" t="str">
        <f>VLOOKUP($A28,LISTADO!$C$4:$I$264,3,0)</f>
        <v>URBINA FLORIAN</v>
      </c>
      <c r="D28" s="111" t="str">
        <f>VLOOKUP($A28,LISTADO!$C$4:$I$264,4,0)</f>
        <v>A</v>
      </c>
      <c r="E28" s="111">
        <f>VLOOKUP($A28,LISTADO!$C$4:$I$264,5,0)</f>
        <v>0</v>
      </c>
      <c r="F28" s="111">
        <f>VLOOKUP($A28,LISTADO!$C$4:$I$264,6,0)</f>
        <v>0</v>
      </c>
      <c r="G28" s="113">
        <f>VLOOKUP($A28,LISTADO!$C$4:$I$270,7,0)</f>
        <v>0.37638888888888883</v>
      </c>
      <c r="H28" s="85">
        <f t="shared" si="0"/>
        <v>0.37638888888888883</v>
      </c>
      <c r="I28" s="85">
        <f t="shared" si="0"/>
        <v>0.37638888888888883</v>
      </c>
      <c r="J28" s="85">
        <f t="shared" si="1"/>
        <v>0</v>
      </c>
      <c r="K28" s="85"/>
      <c r="L28" s="86">
        <f t="shared" si="2"/>
        <v>0.43541666666666662</v>
      </c>
      <c r="M28" s="86">
        <f>VLOOKUP($A28,Checks!$B$5:$C$250,2,0)</f>
        <v>0.43541666666666662</v>
      </c>
      <c r="N28" s="86">
        <f t="shared" si="3"/>
        <v>5.902777777777779E-2</v>
      </c>
      <c r="O28" s="85">
        <f t="shared" si="4"/>
        <v>0</v>
      </c>
      <c r="P28" s="87"/>
      <c r="Q28" s="86">
        <f t="shared" si="5"/>
        <v>0.51874999999999993</v>
      </c>
      <c r="R28" s="86">
        <f>VLOOKUP($A28,Checks!$E$5:$F$250,2,0)</f>
        <v>0.51874999999999993</v>
      </c>
      <c r="S28" s="86">
        <f t="shared" si="6"/>
        <v>8.3333333333333315E-2</v>
      </c>
      <c r="T28" s="85">
        <f t="shared" si="7"/>
        <v>0</v>
      </c>
      <c r="U28" s="87"/>
      <c r="V28" s="86">
        <f t="shared" si="8"/>
        <v>0.57430555555555551</v>
      </c>
      <c r="W28" s="86">
        <f>VLOOKUP($A28,Checks!$H$5:$I$250,2,0)</f>
        <v>0.57430555555555551</v>
      </c>
      <c r="X28" s="86">
        <f t="shared" si="9"/>
        <v>5.555555555555558E-2</v>
      </c>
      <c r="Y28" s="85">
        <f t="shared" si="10"/>
        <v>0</v>
      </c>
      <c r="Z28" s="87"/>
      <c r="AA28" s="85">
        <f t="shared" si="11"/>
        <v>0.65069444444444446</v>
      </c>
      <c r="AB28" s="88">
        <f t="shared" si="12"/>
        <v>0.63768518518518513</v>
      </c>
      <c r="AC28" s="87">
        <f t="shared" si="13"/>
        <v>0</v>
      </c>
      <c r="AD28" s="87"/>
      <c r="AE28" s="88">
        <f>VLOOKUP($A28,LIBRES!$A$7:$B$250,2,0)</f>
        <v>0.37685185185185183</v>
      </c>
      <c r="AF28" s="88">
        <f>VLOOKUP($A28,LIBRES!$D$7:$E$250,2,0)</f>
        <v>0.37989583333333332</v>
      </c>
      <c r="AG28" s="88">
        <f t="shared" si="14"/>
        <v>3.0439814814814947E-3</v>
      </c>
      <c r="AH28" s="87"/>
      <c r="AI28" s="88">
        <f>VLOOKUP($A28,LIBRES!$G$7:$H$250,2,0)</f>
        <v>0.38917824074074076</v>
      </c>
      <c r="AJ28" s="88">
        <f>VLOOKUP($A28,LIBRES!J$7:$K$250,2,0)</f>
        <v>0.39244212962962965</v>
      </c>
      <c r="AK28" s="151">
        <f t="shared" si="15"/>
        <v>3.2638888888888995E-3</v>
      </c>
      <c r="AL28" s="87"/>
      <c r="AM28" s="88">
        <f>VLOOKUP($A28,LIBRES!$M$7:$N$250,2,0)</f>
        <v>0.42430555555555555</v>
      </c>
      <c r="AN28" s="88">
        <f>VLOOKUP($A28,LIBRES!$P$7:$Q$250,2,0)</f>
        <v>0.4269444444444444</v>
      </c>
      <c r="AO28" s="88">
        <f t="shared" si="16"/>
        <v>2.6388888888888573E-3</v>
      </c>
      <c r="AP28" s="112"/>
      <c r="AQ28" s="88">
        <f>VLOOKUP($A28,LIBRES!$S$7:$T$250,2,0)</f>
        <v>0.49062500000000003</v>
      </c>
      <c r="AR28" s="88">
        <f>VLOOKUP($A28,LIBRES!$V$7:$W$250,2,0)</f>
        <v>0.49356481481481485</v>
      </c>
      <c r="AS28" s="88">
        <f t="shared" si="17"/>
        <v>2.9398148148148118E-3</v>
      </c>
      <c r="AT28" s="112"/>
      <c r="AU28" s="88">
        <f>VLOOKUP($A28,LIBRES!$Y$7:$Z$250,2,0)</f>
        <v>0.52511574074074074</v>
      </c>
      <c r="AV28" s="88">
        <f>VLOOKUP($A28,LIBRES!$AB$7:$AC$2000,2,0)</f>
        <v>0.52847222222222223</v>
      </c>
      <c r="AW28" s="88">
        <f t="shared" si="18"/>
        <v>3.3564814814814881E-3</v>
      </c>
      <c r="AX28" s="112"/>
      <c r="AY28" s="88">
        <f>VLOOKUP($A28,LIBRES!$AE$7:$AF$250,2,0)</f>
        <v>0.55763888888888891</v>
      </c>
      <c r="AZ28" s="88">
        <f>VLOOKUP($A28,LIBRES!$AH$7:$AI$2000,2,0)</f>
        <v>0.56035879629629626</v>
      </c>
      <c r="BA28" s="88">
        <f t="shared" si="19"/>
        <v>2.7199074074073515E-3</v>
      </c>
      <c r="BB28" s="148"/>
      <c r="BC28" s="88">
        <f>VLOOKUP($A28,LIBRES!$AK$7:$AL$250,2,0)</f>
        <v>0.63495370370370374</v>
      </c>
      <c r="BD28" s="88">
        <f>VLOOKUP($A28,LIBRES!$AN$7:$AO$2000,2,0)</f>
        <v>0.63768518518518513</v>
      </c>
      <c r="BE28" s="88">
        <f t="shared" si="20"/>
        <v>2.7314814814813904E-3</v>
      </c>
      <c r="BF28" s="112"/>
      <c r="BG28" s="90">
        <f t="shared" si="21"/>
        <v>106</v>
      </c>
      <c r="BH28" s="90" t="str">
        <f t="shared" si="22"/>
        <v>FERNANDO JOSE</v>
      </c>
      <c r="BI28" s="90" t="str">
        <f t="shared" si="23"/>
        <v>URBINA FLORIAN</v>
      </c>
      <c r="BJ28" s="90" t="str">
        <f t="shared" si="24"/>
        <v>A</v>
      </c>
      <c r="BK28" s="90">
        <f t="shared" si="25"/>
        <v>0</v>
      </c>
      <c r="BL28" s="91"/>
      <c r="BM28" s="92">
        <v>0</v>
      </c>
      <c r="BN28" s="92">
        <f t="shared" si="26"/>
        <v>3.2638888888888995E-3</v>
      </c>
      <c r="BO28" s="92">
        <f t="shared" si="27"/>
        <v>2.6388888888888573E-3</v>
      </c>
      <c r="BP28" s="92">
        <f t="shared" si="28"/>
        <v>2.9398148148148118E-3</v>
      </c>
      <c r="BQ28" s="92">
        <f t="shared" si="29"/>
        <v>3.3564814814814881E-3</v>
      </c>
      <c r="BR28" s="92">
        <f t="shared" si="30"/>
        <v>2.7199074074073515E-3</v>
      </c>
      <c r="BS28" s="92">
        <f t="shared" si="31"/>
        <v>2.7314814814813904E-3</v>
      </c>
      <c r="BT28" s="92">
        <f t="shared" si="32"/>
        <v>1.7650462962962798E-2</v>
      </c>
      <c r="BU28" s="93"/>
      <c r="BV28" s="94">
        <f t="shared" si="33"/>
        <v>1524.9999999999859</v>
      </c>
      <c r="BW28" s="95">
        <f t="shared" si="34"/>
        <v>0</v>
      </c>
      <c r="BX28" s="91">
        <v>0</v>
      </c>
      <c r="BY28" s="91">
        <f t="shared" si="35"/>
        <v>1524.9999999999859</v>
      </c>
      <c r="BZ28" s="96" t="s">
        <v>424</v>
      </c>
      <c r="CA28" s="97" t="s">
        <v>424</v>
      </c>
      <c r="CB28" s="97" t="s">
        <v>424</v>
      </c>
      <c r="CC28" s="97" t="s">
        <v>424</v>
      </c>
      <c r="CD28" s="97" t="s">
        <v>424</v>
      </c>
      <c r="CE28" s="97" t="s">
        <v>424</v>
      </c>
    </row>
    <row r="29" spans="1:83" s="97" customFormat="1" ht="15" customHeight="1" x14ac:dyDescent="0.25">
      <c r="A29" s="131">
        <v>177</v>
      </c>
      <c r="B29" s="111" t="str">
        <f>VLOOKUP($A29,LISTADO!$C$4:$I$264,2,0)</f>
        <v>RODOLFO</v>
      </c>
      <c r="C29" s="111" t="str">
        <f>VLOOKUP($A29,LISTADO!$C$4:$I$264,3,0)</f>
        <v>GALLARDO</v>
      </c>
      <c r="D29" s="111" t="str">
        <f>VLOOKUP($A29,LISTADO!$C$4:$I$264,4,0)</f>
        <v>B</v>
      </c>
      <c r="E29" s="111">
        <f>VLOOKUP($A29,LISTADO!$C$4:$I$264,5,0)</f>
        <v>0</v>
      </c>
      <c r="F29" s="111">
        <f>VLOOKUP($A29,LISTADO!$C$4:$I$264,6,0)</f>
        <v>0</v>
      </c>
      <c r="G29" s="113">
        <f>VLOOKUP($A29,LISTADO!$C$4:$I$270,7,0)</f>
        <v>0.3791666666666666</v>
      </c>
      <c r="H29" s="85">
        <f t="shared" si="0"/>
        <v>0.3791666666666666</v>
      </c>
      <c r="I29" s="85">
        <f t="shared" si="0"/>
        <v>0.3791666666666666</v>
      </c>
      <c r="J29" s="85">
        <f t="shared" si="1"/>
        <v>0</v>
      </c>
      <c r="K29" s="85"/>
      <c r="L29" s="86">
        <f t="shared" si="2"/>
        <v>0.43819444444444439</v>
      </c>
      <c r="M29" s="86">
        <f>VLOOKUP($A29,Checks!$B$5:$C$250,2,0)</f>
        <v>0.4381944444444445</v>
      </c>
      <c r="N29" s="86">
        <f t="shared" si="3"/>
        <v>5.9027777777777901E-2</v>
      </c>
      <c r="O29" s="85">
        <f t="shared" si="4"/>
        <v>1.1102230246251565E-16</v>
      </c>
      <c r="P29" s="87"/>
      <c r="Q29" s="86">
        <f t="shared" si="5"/>
        <v>0.52152777777777781</v>
      </c>
      <c r="R29" s="86">
        <f>VLOOKUP($A29,Checks!$E$5:$F$250,2,0)</f>
        <v>0.52152777777777781</v>
      </c>
      <c r="S29" s="86">
        <f t="shared" si="6"/>
        <v>8.3333333333333315E-2</v>
      </c>
      <c r="T29" s="85">
        <f t="shared" si="7"/>
        <v>0</v>
      </c>
      <c r="U29" s="87"/>
      <c r="V29" s="86">
        <f t="shared" si="8"/>
        <v>0.57708333333333339</v>
      </c>
      <c r="W29" s="86">
        <f>VLOOKUP($A29,Checks!$H$5:$I$250,2,0)</f>
        <v>0.57708333333333328</v>
      </c>
      <c r="X29" s="86">
        <f t="shared" si="9"/>
        <v>5.5555555555555469E-2</v>
      </c>
      <c r="Y29" s="85">
        <f t="shared" si="10"/>
        <v>1.1102230246251565E-16</v>
      </c>
      <c r="Z29" s="87"/>
      <c r="AA29" s="85">
        <f t="shared" si="11"/>
        <v>0.65347222222222223</v>
      </c>
      <c r="AB29" s="88">
        <f t="shared" si="12"/>
        <v>0.63324074074074077</v>
      </c>
      <c r="AC29" s="87">
        <f t="shared" si="13"/>
        <v>0</v>
      </c>
      <c r="AD29" s="87"/>
      <c r="AE29" s="88">
        <f>VLOOKUP($A29,LIBRES!$A$7:$B$250,2,0)</f>
        <v>0.38003472222222223</v>
      </c>
      <c r="AF29" s="88">
        <f>VLOOKUP($A29,LIBRES!$D$7:$E$250,2,0)</f>
        <v>0.38370370370370371</v>
      </c>
      <c r="AG29" s="88">
        <f t="shared" si="14"/>
        <v>3.6689814814814814E-3</v>
      </c>
      <c r="AH29" s="87"/>
      <c r="AI29" s="88">
        <f>VLOOKUP($A29,LIBRES!$G$7:$H$250,2,0)</f>
        <v>0.39340277777777777</v>
      </c>
      <c r="AJ29" s="88">
        <f>VLOOKUP($A29,LIBRES!J$7:$K$250,2,0)</f>
        <v>0.39680555555555558</v>
      </c>
      <c r="AK29" s="151">
        <f t="shared" si="15"/>
        <v>3.4027777777778101E-3</v>
      </c>
      <c r="AL29" s="87"/>
      <c r="AM29" s="88">
        <f>VLOOKUP($A29,LIBRES!$M$7:$N$250,2,0)</f>
        <v>0.42552083333333335</v>
      </c>
      <c r="AN29" s="88">
        <f>VLOOKUP($A29,LIBRES!$P$7:$Q$250,2,0)</f>
        <v>0.42798611111111112</v>
      </c>
      <c r="AO29" s="88">
        <f t="shared" si="16"/>
        <v>2.4652777777777746E-3</v>
      </c>
      <c r="AP29" s="112"/>
      <c r="AQ29" s="88">
        <f>VLOOKUP($A29,LIBRES!$S$7:$T$250,2,0)</f>
        <v>0.49942129629629628</v>
      </c>
      <c r="AR29" s="88">
        <f>VLOOKUP($A29,LIBRES!$V$7:$W$250,2,0)</f>
        <v>0.50229166666666669</v>
      </c>
      <c r="AS29" s="88">
        <f t="shared" si="17"/>
        <v>2.870370370370412E-3</v>
      </c>
      <c r="AT29" s="112"/>
      <c r="AU29" s="88">
        <f>VLOOKUP($A29,LIBRES!$Y$7:$Z$250,2,0)</f>
        <v>0.52650462962962963</v>
      </c>
      <c r="AV29" s="88">
        <f>VLOOKUP($A29,LIBRES!$AB$7:$AC$2000,2,0)</f>
        <v>0.53019675925925924</v>
      </c>
      <c r="AW29" s="88">
        <f t="shared" si="18"/>
        <v>3.6921296296296147E-3</v>
      </c>
      <c r="AX29" s="112"/>
      <c r="AY29" s="88">
        <f>VLOOKUP($A29,LIBRES!$AE$7:$AF$250,2,0)</f>
        <v>0.55659722222222219</v>
      </c>
      <c r="AZ29" s="88">
        <f>VLOOKUP($A29,LIBRES!$AH$7:$AI$2000,2,0)</f>
        <v>0.55915509259259266</v>
      </c>
      <c r="BA29" s="88">
        <f t="shared" si="19"/>
        <v>2.5578703703704742E-3</v>
      </c>
      <c r="BB29" s="148"/>
      <c r="BC29" s="88">
        <f>VLOOKUP($A29,LIBRES!$AK$7:$AL$250,2,0)</f>
        <v>0.63055555555555554</v>
      </c>
      <c r="BD29" s="88">
        <f>VLOOKUP($A29,LIBRES!$AN$7:$AO$2000,2,0)</f>
        <v>0.63324074074074077</v>
      </c>
      <c r="BE29" s="88">
        <f t="shared" si="20"/>
        <v>2.6851851851852349E-3</v>
      </c>
      <c r="BF29" s="112"/>
      <c r="BG29" s="90">
        <f t="shared" si="21"/>
        <v>177</v>
      </c>
      <c r="BH29" s="90" t="str">
        <f t="shared" si="22"/>
        <v>RODOLFO</v>
      </c>
      <c r="BI29" s="90" t="str">
        <f t="shared" si="23"/>
        <v>GALLARDO</v>
      </c>
      <c r="BJ29" s="90" t="str">
        <f t="shared" si="24"/>
        <v>B</v>
      </c>
      <c r="BK29" s="90">
        <f t="shared" si="25"/>
        <v>0</v>
      </c>
      <c r="BL29" s="91"/>
      <c r="BM29" s="92">
        <v>0</v>
      </c>
      <c r="BN29" s="92">
        <f t="shared" si="26"/>
        <v>3.4027777777778101E-3</v>
      </c>
      <c r="BO29" s="92">
        <f t="shared" si="27"/>
        <v>2.4652777777777746E-3</v>
      </c>
      <c r="BP29" s="92">
        <f t="shared" si="28"/>
        <v>2.870370370370412E-3</v>
      </c>
      <c r="BQ29" s="92">
        <f t="shared" si="29"/>
        <v>3.6921296296296147E-3</v>
      </c>
      <c r="BR29" s="92">
        <f t="shared" si="30"/>
        <v>2.5578703703704742E-3</v>
      </c>
      <c r="BS29" s="92">
        <f t="shared" si="31"/>
        <v>2.6851851851852349E-3</v>
      </c>
      <c r="BT29" s="92">
        <f t="shared" si="32"/>
        <v>1.767361111111132E-2</v>
      </c>
      <c r="BU29" s="93"/>
      <c r="BV29" s="94">
        <f t="shared" si="33"/>
        <v>1527.0000000000182</v>
      </c>
      <c r="BW29" s="95">
        <f t="shared" si="34"/>
        <v>1.9184653865522705E-11</v>
      </c>
      <c r="BX29" s="91">
        <v>0</v>
      </c>
      <c r="BY29" s="91">
        <f t="shared" si="35"/>
        <v>1527.0000000000373</v>
      </c>
      <c r="BZ29" s="96" t="s">
        <v>424</v>
      </c>
      <c r="CA29" s="97" t="s">
        <v>424</v>
      </c>
      <c r="CB29" s="97" t="s">
        <v>424</v>
      </c>
      <c r="CC29" s="97" t="s">
        <v>424</v>
      </c>
      <c r="CD29" s="97" t="s">
        <v>424</v>
      </c>
      <c r="CE29" s="97" t="s">
        <v>424</v>
      </c>
    </row>
    <row r="30" spans="1:83" s="97" customFormat="1" ht="15" customHeight="1" x14ac:dyDescent="0.25">
      <c r="A30" s="131">
        <v>199</v>
      </c>
      <c r="B30" s="111" t="str">
        <f>VLOOKUP($A30,LISTADO!$C$4:$I$264,2,0)</f>
        <v>PETER EMANNUEL</v>
      </c>
      <c r="C30" s="111" t="str">
        <f>VLOOKUP($A30,LISTADO!$C$4:$I$264,3,0)</f>
        <v>CORDOVA</v>
      </c>
      <c r="D30" s="111" t="str">
        <f>VLOOKUP($A30,LISTADO!$C$4:$I$264,4,0)</f>
        <v>B</v>
      </c>
      <c r="E30" s="111">
        <f>VLOOKUP($A30,LISTADO!$C$4:$I$264,5,0)</f>
        <v>0</v>
      </c>
      <c r="F30" s="111">
        <f>VLOOKUP($A30,LISTADO!$C$4:$I$264,6,0)</f>
        <v>0</v>
      </c>
      <c r="G30" s="113">
        <f>VLOOKUP($A30,LISTADO!$C$4:$I$270,7,0)</f>
        <v>0.3791666666666666</v>
      </c>
      <c r="H30" s="85">
        <f t="shared" si="0"/>
        <v>0.3791666666666666</v>
      </c>
      <c r="I30" s="85">
        <f t="shared" si="0"/>
        <v>0.3791666666666666</v>
      </c>
      <c r="J30" s="85">
        <f t="shared" si="1"/>
        <v>0</v>
      </c>
      <c r="K30" s="85"/>
      <c r="L30" s="86">
        <f t="shared" si="2"/>
        <v>0.43819444444444439</v>
      </c>
      <c r="M30" s="86">
        <f>VLOOKUP($A30,Checks!$B$5:$C$250,2,0)</f>
        <v>0.4381944444444445</v>
      </c>
      <c r="N30" s="86">
        <f t="shared" si="3"/>
        <v>5.9027777777777901E-2</v>
      </c>
      <c r="O30" s="85">
        <f t="shared" si="4"/>
        <v>1.1102230246251565E-16</v>
      </c>
      <c r="P30" s="87"/>
      <c r="Q30" s="86">
        <f t="shared" si="5"/>
        <v>0.52152777777777781</v>
      </c>
      <c r="R30" s="86">
        <f>VLOOKUP($A30,Checks!$E$5:$F$250,2,0)</f>
        <v>0.52152777777777781</v>
      </c>
      <c r="S30" s="86">
        <f t="shared" si="6"/>
        <v>8.3333333333333315E-2</v>
      </c>
      <c r="T30" s="85">
        <f t="shared" si="7"/>
        <v>0</v>
      </c>
      <c r="U30" s="87"/>
      <c r="V30" s="86">
        <f t="shared" si="8"/>
        <v>0.57708333333333339</v>
      </c>
      <c r="W30" s="86">
        <f>VLOOKUP($A30,Checks!$H$5:$I$250,2,0)</f>
        <v>0.57708333333333328</v>
      </c>
      <c r="X30" s="86">
        <f t="shared" si="9"/>
        <v>5.5555555555555469E-2</v>
      </c>
      <c r="Y30" s="85">
        <f t="shared" si="10"/>
        <v>1.1102230246251565E-16</v>
      </c>
      <c r="Z30" s="87"/>
      <c r="AA30" s="85">
        <f t="shared" si="11"/>
        <v>0.65347222222222223</v>
      </c>
      <c r="AB30" s="88">
        <f t="shared" si="12"/>
        <v>0.64031249999999995</v>
      </c>
      <c r="AC30" s="87">
        <f t="shared" si="13"/>
        <v>0</v>
      </c>
      <c r="AD30" s="87"/>
      <c r="AE30" s="88">
        <f>VLOOKUP($A30,LIBRES!$A$7:$B$250,2,0)</f>
        <v>0.37986111111111115</v>
      </c>
      <c r="AF30" s="88">
        <f>VLOOKUP($A30,LIBRES!$D$7:$E$250,2,0)</f>
        <v>0.3828125</v>
      </c>
      <c r="AG30" s="88">
        <f t="shared" si="14"/>
        <v>2.9513888888888506E-3</v>
      </c>
      <c r="AH30" s="87"/>
      <c r="AI30" s="88">
        <f>VLOOKUP($A30,LIBRES!$G$7:$H$250,2,0)</f>
        <v>0.39027777777777778</v>
      </c>
      <c r="AJ30" s="88">
        <f>VLOOKUP($A30,LIBRES!J$7:$K$250,2,0)</f>
        <v>0.39348379629629626</v>
      </c>
      <c r="AK30" s="151">
        <f t="shared" si="15"/>
        <v>3.2060185185184831E-3</v>
      </c>
      <c r="AL30" s="87"/>
      <c r="AM30" s="88">
        <f>VLOOKUP($A30,LIBRES!$M$7:$N$250,2,0)</f>
        <v>0.42621527777777773</v>
      </c>
      <c r="AN30" s="88">
        <f>VLOOKUP($A30,LIBRES!$P$7:$Q$250,2,0)</f>
        <v>0.42881944444444442</v>
      </c>
      <c r="AO30" s="88">
        <f t="shared" si="16"/>
        <v>2.6041666666666852E-3</v>
      </c>
      <c r="AP30" s="112"/>
      <c r="AQ30" s="88">
        <f>VLOOKUP($A30,LIBRES!$S$7:$T$250,2,0)</f>
        <v>0.4914930555555555</v>
      </c>
      <c r="AR30" s="88">
        <f>VLOOKUP($A30,LIBRES!$V$7:$W$250,2,0)</f>
        <v>0.49401620370370369</v>
      </c>
      <c r="AS30" s="88">
        <f t="shared" si="17"/>
        <v>2.523148148148191E-3</v>
      </c>
      <c r="AT30" s="112"/>
      <c r="AU30" s="88">
        <f>VLOOKUP($A30,LIBRES!$Y$7:$Z$250,2,0)</f>
        <v>0.52679398148148149</v>
      </c>
      <c r="AV30" s="88">
        <f>VLOOKUP($A30,LIBRES!$AB$7:$AC$2000,2,0)</f>
        <v>0.53037037037037038</v>
      </c>
      <c r="AW30" s="88">
        <f t="shared" si="18"/>
        <v>3.5763888888888928E-3</v>
      </c>
      <c r="AX30" s="112"/>
      <c r="AY30" s="88">
        <f>VLOOKUP($A30,LIBRES!$AE$7:$AF$250,2,0)</f>
        <v>0.55954861111111109</v>
      </c>
      <c r="AZ30" s="88">
        <f>VLOOKUP($A30,LIBRES!$AH$7:$AI$2000,2,0)</f>
        <v>0.56320601851851848</v>
      </c>
      <c r="BA30" s="88">
        <f t="shared" si="19"/>
        <v>3.657407407407387E-3</v>
      </c>
      <c r="BB30" s="148"/>
      <c r="BC30" s="88">
        <f>VLOOKUP($A30,LIBRES!$AK$7:$AL$250,2,0)</f>
        <v>0.63773148148148151</v>
      </c>
      <c r="BD30" s="88">
        <f>VLOOKUP($A30,LIBRES!$AN$7:$AO$2000,2,0)</f>
        <v>0.64031249999999995</v>
      </c>
      <c r="BE30" s="88">
        <f t="shared" si="20"/>
        <v>2.5810185185184409E-3</v>
      </c>
      <c r="BF30" s="112"/>
      <c r="BG30" s="90">
        <f t="shared" si="21"/>
        <v>199</v>
      </c>
      <c r="BH30" s="90" t="str">
        <f t="shared" si="22"/>
        <v>PETER EMANNUEL</v>
      </c>
      <c r="BI30" s="90" t="str">
        <f t="shared" si="23"/>
        <v>CORDOVA</v>
      </c>
      <c r="BJ30" s="90" t="str">
        <f t="shared" si="24"/>
        <v>B</v>
      </c>
      <c r="BK30" s="90">
        <f t="shared" si="25"/>
        <v>0</v>
      </c>
      <c r="BL30" s="91"/>
      <c r="BM30" s="92">
        <v>0</v>
      </c>
      <c r="BN30" s="92">
        <f t="shared" si="26"/>
        <v>3.2060185185184831E-3</v>
      </c>
      <c r="BO30" s="92">
        <f t="shared" si="27"/>
        <v>2.6041666666666852E-3</v>
      </c>
      <c r="BP30" s="92">
        <f t="shared" si="28"/>
        <v>2.523148148148191E-3</v>
      </c>
      <c r="BQ30" s="92">
        <f t="shared" si="29"/>
        <v>3.5763888888888928E-3</v>
      </c>
      <c r="BR30" s="92">
        <f t="shared" si="30"/>
        <v>3.657407407407387E-3</v>
      </c>
      <c r="BS30" s="92">
        <f t="shared" si="31"/>
        <v>2.5810185185184409E-3</v>
      </c>
      <c r="BT30" s="92">
        <f t="shared" si="32"/>
        <v>1.814814814814808E-2</v>
      </c>
      <c r="BU30" s="93">
        <v>10</v>
      </c>
      <c r="BV30" s="94">
        <f t="shared" si="33"/>
        <v>1567.9999999999941</v>
      </c>
      <c r="BW30" s="95">
        <f t="shared" si="34"/>
        <v>1.9184653865522705E-11</v>
      </c>
      <c r="BX30" s="91">
        <v>0</v>
      </c>
      <c r="BY30" s="91">
        <f t="shared" si="35"/>
        <v>1578.0000000000132</v>
      </c>
      <c r="BZ30" s="96" t="s">
        <v>424</v>
      </c>
      <c r="CA30" s="97" t="s">
        <v>424</v>
      </c>
      <c r="CB30" s="97" t="s">
        <v>424</v>
      </c>
      <c r="CC30" s="97" t="s">
        <v>424</v>
      </c>
      <c r="CD30" s="97" t="s">
        <v>424</v>
      </c>
      <c r="CE30" s="97" t="s">
        <v>424</v>
      </c>
    </row>
    <row r="31" spans="1:83" s="97" customFormat="1" ht="15" customHeight="1" x14ac:dyDescent="0.25">
      <c r="A31" s="131">
        <v>118</v>
      </c>
      <c r="B31" s="111" t="str">
        <f>VLOOKUP($A31,LISTADO!$C$4:$I$264,2,0)</f>
        <v>ALEJANDRO</v>
      </c>
      <c r="C31" s="111" t="str">
        <f>VLOOKUP($A31,LISTADO!$C$4:$I$264,3,0)</f>
        <v>SALAZAR BRYAN</v>
      </c>
      <c r="D31" s="111" t="str">
        <f>VLOOKUP($A31,LISTADO!$C$4:$I$264,4,0)</f>
        <v>A</v>
      </c>
      <c r="E31" s="111">
        <f>VLOOKUP($A31,LISTADO!$C$4:$I$264,5,0)</f>
        <v>0</v>
      </c>
      <c r="F31" s="111">
        <f>VLOOKUP($A31,LISTADO!$C$4:$I$264,6,0)</f>
        <v>0</v>
      </c>
      <c r="G31" s="113">
        <f>VLOOKUP($A31,LISTADO!$C$4:$I$270,7,0)</f>
        <v>0.37638888888888883</v>
      </c>
      <c r="H31" s="85">
        <f t="shared" si="0"/>
        <v>0.37638888888888883</v>
      </c>
      <c r="I31" s="85">
        <f t="shared" si="0"/>
        <v>0.37638888888888883</v>
      </c>
      <c r="J31" s="85">
        <f t="shared" si="1"/>
        <v>0</v>
      </c>
      <c r="K31" s="85"/>
      <c r="L31" s="86">
        <f t="shared" si="2"/>
        <v>0.43541666666666662</v>
      </c>
      <c r="M31" s="86">
        <f>VLOOKUP($A31,Checks!$B$5:$C$250,2,0)</f>
        <v>0.43541666666666662</v>
      </c>
      <c r="N31" s="86">
        <f t="shared" si="3"/>
        <v>5.902777777777779E-2</v>
      </c>
      <c r="O31" s="85">
        <f t="shared" si="4"/>
        <v>0</v>
      </c>
      <c r="P31" s="87"/>
      <c r="Q31" s="86">
        <f t="shared" si="5"/>
        <v>0.51874999999999993</v>
      </c>
      <c r="R31" s="86">
        <f>VLOOKUP($A31,Checks!$E$5:$F$250,2,0)</f>
        <v>0.51874999999999993</v>
      </c>
      <c r="S31" s="86">
        <f t="shared" si="6"/>
        <v>8.3333333333333315E-2</v>
      </c>
      <c r="T31" s="85">
        <f t="shared" si="7"/>
        <v>0</v>
      </c>
      <c r="U31" s="87"/>
      <c r="V31" s="86">
        <f t="shared" si="8"/>
        <v>0.57430555555555551</v>
      </c>
      <c r="W31" s="86">
        <f>VLOOKUP($A31,Checks!$H$5:$I$250,2,0)</f>
        <v>0.57430555555555551</v>
      </c>
      <c r="X31" s="86">
        <f t="shared" si="9"/>
        <v>5.555555555555558E-2</v>
      </c>
      <c r="Y31" s="85">
        <f t="shared" si="10"/>
        <v>0</v>
      </c>
      <c r="Z31" s="87"/>
      <c r="AA31" s="85">
        <f t="shared" si="11"/>
        <v>0.65069444444444446</v>
      </c>
      <c r="AB31" s="88">
        <f t="shared" si="12"/>
        <v>0.63013888888888892</v>
      </c>
      <c r="AC31" s="87">
        <f t="shared" si="13"/>
        <v>0</v>
      </c>
      <c r="AD31" s="87"/>
      <c r="AE31" s="88">
        <f>VLOOKUP($A31,LIBRES!$A$7:$B$250,2,0)</f>
        <v>0.37708333333333338</v>
      </c>
      <c r="AF31" s="88">
        <f>VLOOKUP($A31,LIBRES!$D$7:$E$250,2,0)</f>
        <v>0.37987268518518519</v>
      </c>
      <c r="AG31" s="88">
        <f t="shared" si="14"/>
        <v>2.7893518518518068E-3</v>
      </c>
      <c r="AH31" s="87"/>
      <c r="AI31" s="88">
        <f>VLOOKUP($A31,LIBRES!$G$7:$H$250,2,0)</f>
        <v>0.38501157407407405</v>
      </c>
      <c r="AJ31" s="88">
        <f>VLOOKUP($A31,LIBRES!J$7:$K$250,2,0)</f>
        <v>0.38807870370370368</v>
      </c>
      <c r="AK31" s="151">
        <f t="shared" si="15"/>
        <v>3.067129629629628E-3</v>
      </c>
      <c r="AL31" s="87"/>
      <c r="AM31" s="88">
        <f>VLOOKUP($A31,LIBRES!$M$7:$N$250,2,0)</f>
        <v>0.4135416666666667</v>
      </c>
      <c r="AN31" s="88">
        <f>VLOOKUP($A31,LIBRES!$P$7:$Q$250,2,0)</f>
        <v>0.4161111111111111</v>
      </c>
      <c r="AO31" s="88">
        <f t="shared" si="16"/>
        <v>2.569444444444402E-3</v>
      </c>
      <c r="AP31" s="112"/>
      <c r="AQ31" s="88">
        <f>VLOOKUP($A31,LIBRES!$S$7:$T$250,2,0)</f>
        <v>0.48495370370370372</v>
      </c>
      <c r="AR31" s="88">
        <f>VLOOKUP($A31,LIBRES!$V$7:$W$250,2,0)</f>
        <v>0.48766203703703703</v>
      </c>
      <c r="AS31" s="88">
        <f t="shared" si="17"/>
        <v>2.7083333333333126E-3</v>
      </c>
      <c r="AT31" s="112"/>
      <c r="AU31" s="88">
        <f>VLOOKUP($A31,LIBRES!$Y$7:$Z$250,2,0)</f>
        <v>0.52314814814814814</v>
      </c>
      <c r="AV31" s="88">
        <f>VLOOKUP($A31,LIBRES!$AB$7:$AC$2000,2,0)</f>
        <v>0.52688657407407413</v>
      </c>
      <c r="AW31" s="88">
        <f t="shared" si="18"/>
        <v>3.7384259259259922E-3</v>
      </c>
      <c r="AX31" s="112"/>
      <c r="AY31" s="88">
        <f>VLOOKUP($A31,LIBRES!$AE$7:$AF$250,2,0)</f>
        <v>0.55208333333333337</v>
      </c>
      <c r="AZ31" s="88">
        <f>VLOOKUP($A31,LIBRES!$AH$7:$AI$2000,2,0)</f>
        <v>0.55633101851851852</v>
      </c>
      <c r="BA31" s="88">
        <f t="shared" si="19"/>
        <v>4.247685185185146E-3</v>
      </c>
      <c r="BB31" s="148"/>
      <c r="BC31" s="88">
        <f>VLOOKUP($A31,LIBRES!$AK$7:$AL$250,2,0)</f>
        <v>0.6274305555555556</v>
      </c>
      <c r="BD31" s="88">
        <f>VLOOKUP($A31,LIBRES!$AN$7:$AO$2000,2,0)</f>
        <v>0.63013888888888892</v>
      </c>
      <c r="BE31" s="88">
        <f t="shared" si="20"/>
        <v>2.7083333333333126E-3</v>
      </c>
      <c r="BF31" s="112"/>
      <c r="BG31" s="90">
        <f t="shared" si="21"/>
        <v>118</v>
      </c>
      <c r="BH31" s="90" t="str">
        <f t="shared" si="22"/>
        <v>ALEJANDRO</v>
      </c>
      <c r="BI31" s="90" t="str">
        <f t="shared" si="23"/>
        <v>SALAZAR BRYAN</v>
      </c>
      <c r="BJ31" s="90" t="str">
        <f t="shared" si="24"/>
        <v>A</v>
      </c>
      <c r="BK31" s="90">
        <f t="shared" si="25"/>
        <v>0</v>
      </c>
      <c r="BL31" s="91"/>
      <c r="BM31" s="92">
        <v>0</v>
      </c>
      <c r="BN31" s="92">
        <f t="shared" si="26"/>
        <v>3.067129629629628E-3</v>
      </c>
      <c r="BO31" s="92">
        <f t="shared" si="27"/>
        <v>2.569444444444402E-3</v>
      </c>
      <c r="BP31" s="92">
        <f t="shared" si="28"/>
        <v>2.7083333333333126E-3</v>
      </c>
      <c r="BQ31" s="92">
        <f t="shared" si="29"/>
        <v>3.7384259259259922E-3</v>
      </c>
      <c r="BR31" s="92">
        <f t="shared" si="30"/>
        <v>4.247685185185146E-3</v>
      </c>
      <c r="BS31" s="92">
        <f t="shared" si="31"/>
        <v>2.7083333333333126E-3</v>
      </c>
      <c r="BT31" s="92">
        <f t="shared" si="32"/>
        <v>1.9039351851851793E-2</v>
      </c>
      <c r="BU31" s="93"/>
      <c r="BV31" s="94">
        <f t="shared" si="33"/>
        <v>1644.999999999995</v>
      </c>
      <c r="BW31" s="95">
        <f t="shared" si="34"/>
        <v>0</v>
      </c>
      <c r="BX31" s="91">
        <v>0</v>
      </c>
      <c r="BY31" s="91">
        <f t="shared" si="35"/>
        <v>1644.999999999995</v>
      </c>
      <c r="BZ31" s="96" t="s">
        <v>424</v>
      </c>
      <c r="CA31" s="97" t="s">
        <v>424</v>
      </c>
      <c r="CB31" s="97" t="s">
        <v>424</v>
      </c>
      <c r="CC31" s="97" t="s">
        <v>424</v>
      </c>
      <c r="CD31" s="97" t="s">
        <v>424</v>
      </c>
      <c r="CE31" s="97" t="s">
        <v>424</v>
      </c>
    </row>
    <row r="32" spans="1:83" s="97" customFormat="1" ht="15" customHeight="1" x14ac:dyDescent="0.25">
      <c r="A32" s="131">
        <v>119</v>
      </c>
      <c r="B32" s="111" t="str">
        <f>VLOOKUP($A32,LISTADO!$C$4:$I$264,2,0)</f>
        <v>JUAN CARLOS</v>
      </c>
      <c r="C32" s="111" t="str">
        <f>VLOOKUP($A32,LISTADO!$C$4:$I$264,3,0)</f>
        <v>ORTIZ</v>
      </c>
      <c r="D32" s="111" t="str">
        <f>VLOOKUP($A32,LISTADO!$C$4:$I$264,4,0)</f>
        <v>A</v>
      </c>
      <c r="E32" s="111">
        <f>VLOOKUP($A32,LISTADO!$C$4:$I$264,5,0)</f>
        <v>0</v>
      </c>
      <c r="F32" s="111">
        <f>VLOOKUP($A32,LISTADO!$C$4:$I$264,6,0)</f>
        <v>0</v>
      </c>
      <c r="G32" s="113">
        <f>VLOOKUP($A32,LISTADO!$C$4:$I$270,7,0)</f>
        <v>0.38055555555555548</v>
      </c>
      <c r="H32" s="85">
        <f t="shared" si="0"/>
        <v>0.38055555555555548</v>
      </c>
      <c r="I32" s="85">
        <f t="shared" si="0"/>
        <v>0.38055555555555548</v>
      </c>
      <c r="J32" s="85">
        <f t="shared" si="1"/>
        <v>0</v>
      </c>
      <c r="K32" s="85"/>
      <c r="L32" s="86">
        <f t="shared" si="2"/>
        <v>0.43958333333333327</v>
      </c>
      <c r="M32" s="86">
        <f>VLOOKUP($A32,Checks!$B$5:$C$250,2,0)</f>
        <v>0.44027777777777777</v>
      </c>
      <c r="N32" s="86">
        <f t="shared" si="3"/>
        <v>5.9722222222222288E-2</v>
      </c>
      <c r="O32" s="85">
        <f t="shared" si="4"/>
        <v>6.9444444444449749E-4</v>
      </c>
      <c r="P32" s="87"/>
      <c r="Q32" s="86">
        <f t="shared" si="5"/>
        <v>0.52361111111111114</v>
      </c>
      <c r="R32" s="86">
        <f>VLOOKUP($A32,Checks!$E$5:$F$250,2,0)</f>
        <v>0.52361111111111114</v>
      </c>
      <c r="S32" s="86">
        <f t="shared" si="6"/>
        <v>8.333333333333337E-2</v>
      </c>
      <c r="T32" s="85">
        <f t="shared" si="7"/>
        <v>0</v>
      </c>
      <c r="U32" s="87"/>
      <c r="V32" s="86">
        <f t="shared" si="8"/>
        <v>0.57916666666666672</v>
      </c>
      <c r="W32" s="86">
        <f>VLOOKUP($A32,Checks!$H$5:$I$250,2,0)</f>
        <v>0.57916666666666672</v>
      </c>
      <c r="X32" s="86">
        <f t="shared" si="9"/>
        <v>5.555555555555558E-2</v>
      </c>
      <c r="Y32" s="85">
        <f t="shared" si="10"/>
        <v>0</v>
      </c>
      <c r="Z32" s="87"/>
      <c r="AA32" s="85">
        <f t="shared" si="11"/>
        <v>0.65555555555555567</v>
      </c>
      <c r="AB32" s="88">
        <f t="shared" si="12"/>
        <v>0.64721064814814822</v>
      </c>
      <c r="AC32" s="87">
        <f t="shared" si="13"/>
        <v>0</v>
      </c>
      <c r="AD32" s="87"/>
      <c r="AE32" s="88">
        <f>VLOOKUP($A32,LIBRES!$A$7:$B$250,2,0)</f>
        <v>0.38171296296296298</v>
      </c>
      <c r="AF32" s="88">
        <f>VLOOKUP($A32,LIBRES!$D$7:$E$250,2,0)</f>
        <v>0.38534722222222223</v>
      </c>
      <c r="AG32" s="88">
        <f t="shared" si="14"/>
        <v>3.6342592592592537E-3</v>
      </c>
      <c r="AH32" s="87"/>
      <c r="AI32" s="88">
        <f>VLOOKUP($A32,LIBRES!$G$7:$H$250,2,0)</f>
        <v>0.39201388888888888</v>
      </c>
      <c r="AJ32" s="88">
        <f>VLOOKUP($A32,LIBRES!J$7:$K$250,2,0)</f>
        <v>0.39548611111111115</v>
      </c>
      <c r="AK32" s="151">
        <f t="shared" si="15"/>
        <v>3.4722222222222654E-3</v>
      </c>
      <c r="AL32" s="87"/>
      <c r="AM32" s="88">
        <f>VLOOKUP($A32,LIBRES!$M$7:$N$250,2,0)</f>
        <v>0.42864583333333334</v>
      </c>
      <c r="AN32" s="88">
        <f>VLOOKUP($A32,LIBRES!$P$7:$Q$250,2,0)</f>
        <v>0.43153935185185183</v>
      </c>
      <c r="AO32" s="88">
        <f t="shared" si="16"/>
        <v>2.8935185185184897E-3</v>
      </c>
      <c r="AP32" s="112"/>
      <c r="AQ32" s="88">
        <f>VLOOKUP($A32,LIBRES!$S$7:$T$250,2,0)</f>
        <v>0.49548611111111113</v>
      </c>
      <c r="AR32" s="88">
        <f>VLOOKUP($A32,LIBRES!$V$7:$W$250,2,0)</f>
        <v>0.49831018518518522</v>
      </c>
      <c r="AS32" s="88">
        <f t="shared" si="17"/>
        <v>2.8240740740740899E-3</v>
      </c>
      <c r="AT32" s="112"/>
      <c r="AU32" s="88">
        <f>VLOOKUP($A32,LIBRES!$Y$7:$Z$250,2,0)</f>
        <v>0.53003472222222225</v>
      </c>
      <c r="AV32" s="88">
        <f>VLOOKUP($A32,LIBRES!$AB$7:$AC$2000,2,0)</f>
        <v>0.5335185185185185</v>
      </c>
      <c r="AW32" s="88">
        <f t="shared" si="18"/>
        <v>3.4837962962962488E-3</v>
      </c>
      <c r="AX32" s="112"/>
      <c r="AY32" s="88">
        <f>VLOOKUP($A32,LIBRES!$AE$7:$AF$250,2,0)</f>
        <v>0.56180555555555556</v>
      </c>
      <c r="AZ32" s="88">
        <f>VLOOKUP($A32,LIBRES!$AH$7:$AI$2000,2,0)</f>
        <v>0.56475694444444446</v>
      </c>
      <c r="BA32" s="88">
        <f t="shared" si="19"/>
        <v>2.9513888888889062E-3</v>
      </c>
      <c r="BB32" s="148"/>
      <c r="BC32" s="88">
        <f>VLOOKUP($A32,LIBRES!$AK$7:$AL$250,2,0)</f>
        <v>0.64444444444444449</v>
      </c>
      <c r="BD32" s="88">
        <f>VLOOKUP($A32,LIBRES!$AN$7:$AO$2000,2,0)</f>
        <v>0.64721064814814822</v>
      </c>
      <c r="BE32" s="88">
        <f t="shared" si="20"/>
        <v>2.766203703703729E-3</v>
      </c>
      <c r="BF32" s="112"/>
      <c r="BG32" s="90">
        <f t="shared" si="21"/>
        <v>119</v>
      </c>
      <c r="BH32" s="90" t="str">
        <f t="shared" si="22"/>
        <v>JUAN CARLOS</v>
      </c>
      <c r="BI32" s="90" t="str">
        <f t="shared" si="23"/>
        <v>ORTIZ</v>
      </c>
      <c r="BJ32" s="90" t="str">
        <f t="shared" si="24"/>
        <v>A</v>
      </c>
      <c r="BK32" s="90">
        <f t="shared" si="25"/>
        <v>0</v>
      </c>
      <c r="BL32" s="91"/>
      <c r="BM32" s="92">
        <v>0</v>
      </c>
      <c r="BN32" s="92">
        <f t="shared" si="26"/>
        <v>3.4722222222222654E-3</v>
      </c>
      <c r="BO32" s="92">
        <f t="shared" si="27"/>
        <v>2.8935185185184897E-3</v>
      </c>
      <c r="BP32" s="92">
        <f t="shared" si="28"/>
        <v>2.8240740740740899E-3</v>
      </c>
      <c r="BQ32" s="92">
        <f t="shared" si="29"/>
        <v>3.4837962962962488E-3</v>
      </c>
      <c r="BR32" s="92">
        <f t="shared" si="30"/>
        <v>2.9513888888889062E-3</v>
      </c>
      <c r="BS32" s="92">
        <f t="shared" si="31"/>
        <v>2.766203703703729E-3</v>
      </c>
      <c r="BT32" s="92">
        <f t="shared" si="32"/>
        <v>1.8391203703703729E-2</v>
      </c>
      <c r="BU32" s="93">
        <v>10</v>
      </c>
      <c r="BV32" s="94">
        <f t="shared" si="33"/>
        <v>1589.0000000000023</v>
      </c>
      <c r="BW32" s="95">
        <f t="shared" si="34"/>
        <v>60.000000000004583</v>
      </c>
      <c r="BX32" s="91">
        <v>0</v>
      </c>
      <c r="BY32" s="91">
        <f t="shared" si="35"/>
        <v>1659.0000000000068</v>
      </c>
      <c r="BZ32" s="96" t="s">
        <v>424</v>
      </c>
      <c r="CA32" s="97" t="s">
        <v>424</v>
      </c>
      <c r="CB32" s="97" t="s">
        <v>424</v>
      </c>
      <c r="CC32" s="97" t="s">
        <v>424</v>
      </c>
      <c r="CD32" s="97" t="s">
        <v>424</v>
      </c>
      <c r="CE32" s="97" t="s">
        <v>424</v>
      </c>
    </row>
    <row r="33" spans="1:83" s="97" customFormat="1" ht="15" customHeight="1" x14ac:dyDescent="0.25">
      <c r="A33" s="131">
        <v>178</v>
      </c>
      <c r="B33" s="111" t="str">
        <f>VLOOKUP($A33,LISTADO!$C$4:$I$264,2,0)</f>
        <v>JOSE</v>
      </c>
      <c r="C33" s="111" t="str">
        <f>VLOOKUP($A33,LISTADO!$C$4:$I$264,3,0)</f>
        <v>RIVAS ALDANA</v>
      </c>
      <c r="D33" s="111" t="str">
        <f>VLOOKUP($A33,LISTADO!$C$4:$I$264,4,0)</f>
        <v>C</v>
      </c>
      <c r="E33" s="111">
        <f>VLOOKUP($A33,LISTADO!$C$4:$I$264,5,0)</f>
        <v>0</v>
      </c>
      <c r="F33" s="111">
        <f>VLOOKUP($A33,LISTADO!$C$4:$I$264,6,0)</f>
        <v>0</v>
      </c>
      <c r="G33" s="113">
        <f>VLOOKUP($A33,LISTADO!$C$4:$I$270,7,0)</f>
        <v>0.37152777777777773</v>
      </c>
      <c r="H33" s="85">
        <f t="shared" si="0"/>
        <v>0.37152777777777773</v>
      </c>
      <c r="I33" s="85">
        <f t="shared" si="0"/>
        <v>0.37152777777777773</v>
      </c>
      <c r="J33" s="85">
        <f t="shared" si="1"/>
        <v>0</v>
      </c>
      <c r="K33" s="85"/>
      <c r="L33" s="86">
        <f t="shared" si="2"/>
        <v>0.43055555555555552</v>
      </c>
      <c r="M33" s="86">
        <f>VLOOKUP($A33,Checks!$B$5:$C$250,2,0)</f>
        <v>0.43333333333333335</v>
      </c>
      <c r="N33" s="86">
        <f t="shared" si="3"/>
        <v>6.1805555555555614E-2</v>
      </c>
      <c r="O33" s="85">
        <f t="shared" si="4"/>
        <v>2.7777777777778234E-3</v>
      </c>
      <c r="P33" s="87"/>
      <c r="Q33" s="86">
        <f t="shared" si="5"/>
        <v>0.51666666666666672</v>
      </c>
      <c r="R33" s="86">
        <f>VLOOKUP($A33,Checks!$E$5:$F$250,2,0)</f>
        <v>0.51666666666666672</v>
      </c>
      <c r="S33" s="86">
        <f t="shared" si="6"/>
        <v>8.333333333333337E-2</v>
      </c>
      <c r="T33" s="85">
        <f t="shared" si="7"/>
        <v>0</v>
      </c>
      <c r="U33" s="87"/>
      <c r="V33" s="86">
        <f t="shared" si="8"/>
        <v>0.5722222222222223</v>
      </c>
      <c r="W33" s="86">
        <f>VLOOKUP($A33,Checks!$H$5:$I$250,2,0)</f>
        <v>0.57222222222222219</v>
      </c>
      <c r="X33" s="86">
        <f t="shared" si="9"/>
        <v>5.5555555555555469E-2</v>
      </c>
      <c r="Y33" s="85">
        <f t="shared" si="10"/>
        <v>1.1102230246251565E-16</v>
      </c>
      <c r="Z33" s="87"/>
      <c r="AA33" s="85">
        <f t="shared" si="11"/>
        <v>0.64861111111111103</v>
      </c>
      <c r="AB33" s="88">
        <f t="shared" si="12"/>
        <v>0.63518518518518519</v>
      </c>
      <c r="AC33" s="87">
        <f t="shared" si="13"/>
        <v>0</v>
      </c>
      <c r="AD33" s="87"/>
      <c r="AE33" s="88">
        <f>VLOOKUP($A33,LIBRES!$A$7:$B$250,2,0)</f>
        <v>0.37222222222222223</v>
      </c>
      <c r="AF33" s="88">
        <f>VLOOKUP($A33,LIBRES!$D$7:$E$250,2,0)</f>
        <v>0.37557870370370372</v>
      </c>
      <c r="AG33" s="88">
        <f t="shared" si="14"/>
        <v>3.3564814814814881E-3</v>
      </c>
      <c r="AH33" s="87"/>
      <c r="AI33" s="88">
        <f>VLOOKUP($A33,LIBRES!$G$7:$H$250,2,0)</f>
        <v>0.38449074074074074</v>
      </c>
      <c r="AJ33" s="88">
        <f>VLOOKUP($A33,LIBRES!J$7:$K$250,2,0)</f>
        <v>0.38760416666666669</v>
      </c>
      <c r="AK33" s="151">
        <f t="shared" si="15"/>
        <v>3.11342592592595E-3</v>
      </c>
      <c r="AL33" s="87"/>
      <c r="AM33" s="88">
        <f>VLOOKUP($A33,LIBRES!$M$7:$N$250,2,0)</f>
        <v>0.42083333333333334</v>
      </c>
      <c r="AN33" s="88">
        <f>VLOOKUP($A33,LIBRES!$P$7:$Q$250,2,0)</f>
        <v>0.42346064814814816</v>
      </c>
      <c r="AO33" s="88">
        <f t="shared" si="16"/>
        <v>2.6273148148148184E-3</v>
      </c>
      <c r="AP33" s="112"/>
      <c r="AQ33" s="88">
        <f>VLOOKUP($A33,LIBRES!$S$7:$T$250,2,0)</f>
        <v>0.49265046296296294</v>
      </c>
      <c r="AR33" s="88">
        <f>VLOOKUP($A33,LIBRES!$V$7:$W$250,2,0)</f>
        <v>0.49542824074074071</v>
      </c>
      <c r="AS33" s="88">
        <f t="shared" si="17"/>
        <v>2.7777777777777679E-3</v>
      </c>
      <c r="AT33" s="112"/>
      <c r="AU33" s="88">
        <f>VLOOKUP($A33,LIBRES!$Y$7:$Z$250,2,0)</f>
        <v>0.52349537037037031</v>
      </c>
      <c r="AV33" s="88">
        <f>VLOOKUP($A33,LIBRES!$AB$7:$AC$2000,2,0)</f>
        <v>0.52711805555555558</v>
      </c>
      <c r="AW33" s="88">
        <f t="shared" si="18"/>
        <v>3.6226851851852704E-3</v>
      </c>
      <c r="AX33" s="112"/>
      <c r="AY33" s="88">
        <f>VLOOKUP($A33,LIBRES!$AE$7:$AF$250,2,0)</f>
        <v>0.55815972222222221</v>
      </c>
      <c r="AZ33" s="88">
        <f>VLOOKUP($A33,LIBRES!$AH$7:$AI$2000,2,0)</f>
        <v>0.56076388888888895</v>
      </c>
      <c r="BA33" s="88">
        <f t="shared" si="19"/>
        <v>2.6041666666667407E-3</v>
      </c>
      <c r="BB33" s="148"/>
      <c r="BC33" s="88">
        <f>VLOOKUP($A33,LIBRES!$AK$7:$AL$250,2,0)</f>
        <v>0.63240740740740742</v>
      </c>
      <c r="BD33" s="88">
        <f>VLOOKUP($A33,LIBRES!$AN$7:$AO$2000,2,0)</f>
        <v>0.63518518518518519</v>
      </c>
      <c r="BE33" s="88">
        <f t="shared" si="20"/>
        <v>2.7777777777777679E-3</v>
      </c>
      <c r="BF33" s="112"/>
      <c r="BG33" s="90">
        <f t="shared" si="21"/>
        <v>178</v>
      </c>
      <c r="BH33" s="90" t="str">
        <f t="shared" si="22"/>
        <v>JOSE</v>
      </c>
      <c r="BI33" s="90" t="str">
        <f t="shared" si="23"/>
        <v>RIVAS ALDANA</v>
      </c>
      <c r="BJ33" s="90" t="str">
        <f t="shared" si="24"/>
        <v>C</v>
      </c>
      <c r="BK33" s="90">
        <f t="shared" si="25"/>
        <v>0</v>
      </c>
      <c r="BL33" s="91"/>
      <c r="BM33" s="92">
        <v>0</v>
      </c>
      <c r="BN33" s="92">
        <f t="shared" si="26"/>
        <v>3.11342592592595E-3</v>
      </c>
      <c r="BO33" s="92">
        <f t="shared" si="27"/>
        <v>2.6273148148148184E-3</v>
      </c>
      <c r="BP33" s="92">
        <f t="shared" si="28"/>
        <v>2.7777777777777679E-3</v>
      </c>
      <c r="BQ33" s="92">
        <f t="shared" si="29"/>
        <v>3.6226851851852704E-3</v>
      </c>
      <c r="BR33" s="92">
        <f t="shared" si="30"/>
        <v>2.6041666666667407E-3</v>
      </c>
      <c r="BS33" s="92">
        <f t="shared" si="31"/>
        <v>2.7777777777777679E-3</v>
      </c>
      <c r="BT33" s="92">
        <f t="shared" si="32"/>
        <v>1.7523148148148315E-2</v>
      </c>
      <c r="BU33" s="93"/>
      <c r="BV33" s="94">
        <f t="shared" si="33"/>
        <v>1514.0000000000146</v>
      </c>
      <c r="BW33" s="95">
        <f t="shared" si="34"/>
        <v>240.00000000001353</v>
      </c>
      <c r="BX33" s="91">
        <v>0</v>
      </c>
      <c r="BY33" s="91">
        <f t="shared" si="35"/>
        <v>1754.0000000000282</v>
      </c>
      <c r="BZ33" s="96" t="s">
        <v>424</v>
      </c>
      <c r="CA33" s="97" t="s">
        <v>424</v>
      </c>
      <c r="CB33" s="97" t="s">
        <v>424</v>
      </c>
      <c r="CC33" s="97" t="s">
        <v>424</v>
      </c>
      <c r="CD33" s="97" t="s">
        <v>424</v>
      </c>
      <c r="CE33" s="97" t="s">
        <v>424</v>
      </c>
    </row>
    <row r="34" spans="1:83" s="97" customFormat="1" ht="15" customHeight="1" x14ac:dyDescent="0.25">
      <c r="A34" s="131">
        <v>111</v>
      </c>
      <c r="B34" s="111" t="str">
        <f>VLOOKUP($A34,LISTADO!$C$4:$I$264,2,0)</f>
        <v>EDWIN RONALD</v>
      </c>
      <c r="C34" s="111" t="str">
        <f>VLOOKUP($A34,LISTADO!$C$4:$I$264,3,0)</f>
        <v>PADILLA SALGUERO</v>
      </c>
      <c r="D34" s="111" t="str">
        <f>VLOOKUP($A34,LISTADO!$C$4:$I$264,4,0)</f>
        <v>B</v>
      </c>
      <c r="E34" s="111">
        <f>VLOOKUP($A34,LISTADO!$C$4:$I$264,5,0)</f>
        <v>0</v>
      </c>
      <c r="F34" s="111">
        <f>VLOOKUP($A34,LISTADO!$C$4:$I$264,6,0)</f>
        <v>0</v>
      </c>
      <c r="G34" s="113">
        <f>VLOOKUP($A34,LISTADO!$C$4:$I$270,7,0)</f>
        <v>0.37083333333333329</v>
      </c>
      <c r="H34" s="85">
        <f t="shared" si="0"/>
        <v>0.37083333333333329</v>
      </c>
      <c r="I34" s="85">
        <f t="shared" si="0"/>
        <v>0.37083333333333329</v>
      </c>
      <c r="J34" s="85">
        <f t="shared" si="1"/>
        <v>0</v>
      </c>
      <c r="K34" s="85"/>
      <c r="L34" s="86">
        <f t="shared" si="2"/>
        <v>0.42986111111111108</v>
      </c>
      <c r="M34" s="86">
        <f>VLOOKUP($A34,Checks!$B$5:$C$250,2,0)</f>
        <v>0.43194444444444446</v>
      </c>
      <c r="N34" s="86">
        <f t="shared" si="3"/>
        <v>6.1111111111111172E-2</v>
      </c>
      <c r="O34" s="85">
        <f t="shared" si="4"/>
        <v>2.0833333333333814E-3</v>
      </c>
      <c r="P34" s="87"/>
      <c r="Q34" s="86">
        <f t="shared" si="5"/>
        <v>0.51527777777777783</v>
      </c>
      <c r="R34" s="86">
        <f>VLOOKUP($A34,Checks!$E$5:$F$250,2,0)</f>
        <v>0.51527777777777783</v>
      </c>
      <c r="S34" s="86">
        <f t="shared" si="6"/>
        <v>8.333333333333337E-2</v>
      </c>
      <c r="T34" s="85">
        <f t="shared" si="7"/>
        <v>0</v>
      </c>
      <c r="U34" s="87"/>
      <c r="V34" s="86">
        <f t="shared" si="8"/>
        <v>0.57083333333333341</v>
      </c>
      <c r="W34" s="86">
        <f>VLOOKUP($A34,Checks!$H$5:$I$250,2,0)</f>
        <v>0.5708333333333333</v>
      </c>
      <c r="X34" s="86">
        <f t="shared" si="9"/>
        <v>5.5555555555555469E-2</v>
      </c>
      <c r="Y34" s="85">
        <f t="shared" si="10"/>
        <v>1.1102230246251565E-16</v>
      </c>
      <c r="Z34" s="87"/>
      <c r="AA34" s="85">
        <f t="shared" si="11"/>
        <v>0.64722222222222214</v>
      </c>
      <c r="AB34" s="88">
        <f t="shared" si="12"/>
        <v>0.6277314814814815</v>
      </c>
      <c r="AC34" s="87">
        <f t="shared" si="13"/>
        <v>0</v>
      </c>
      <c r="AD34" s="87"/>
      <c r="AE34" s="88">
        <f>VLOOKUP($A34,LIBRES!$A$7:$B$250,2,0)</f>
        <v>0.37152777777777773</v>
      </c>
      <c r="AF34" s="88">
        <f>VLOOKUP($A34,LIBRES!$D$7:$E$250,2,0)</f>
        <v>0.37494212962962964</v>
      </c>
      <c r="AG34" s="88">
        <f t="shared" si="14"/>
        <v>3.4143518518519045E-3</v>
      </c>
      <c r="AH34" s="87"/>
      <c r="AI34" s="88">
        <f>VLOOKUP($A34,LIBRES!$G$7:$H$250,2,0)</f>
        <v>0.38240740740740736</v>
      </c>
      <c r="AJ34" s="88">
        <f>VLOOKUP($A34,LIBRES!J$7:$K$250,2,0)</f>
        <v>0.38585648148148149</v>
      </c>
      <c r="AK34" s="151">
        <f t="shared" si="15"/>
        <v>3.4490740740741321E-3</v>
      </c>
      <c r="AL34" s="87"/>
      <c r="AM34" s="88">
        <f>VLOOKUP($A34,LIBRES!$M$7:$N$250,2,0)</f>
        <v>0.41805555555555557</v>
      </c>
      <c r="AN34" s="88">
        <f>VLOOKUP($A34,LIBRES!$P$7:$Q$250,2,0)</f>
        <v>0.42081018518518515</v>
      </c>
      <c r="AO34" s="88">
        <f t="shared" si="16"/>
        <v>2.7546296296295791E-3</v>
      </c>
      <c r="AP34" s="112"/>
      <c r="AQ34" s="88">
        <f>VLOOKUP($A34,LIBRES!$S$7:$T$250,2,0)</f>
        <v>0.4934027777777778</v>
      </c>
      <c r="AR34" s="88">
        <f>VLOOKUP($A34,LIBRES!$V$7:$W$250,2,0)</f>
        <v>0.49613425925925925</v>
      </c>
      <c r="AS34" s="88">
        <f t="shared" si="17"/>
        <v>2.7314814814814459E-3</v>
      </c>
      <c r="AT34" s="112"/>
      <c r="AU34" s="88">
        <f>VLOOKUP($A34,LIBRES!$Y$7:$Z$250,2,0)</f>
        <v>0.52037037037037037</v>
      </c>
      <c r="AV34" s="88">
        <f>VLOOKUP($A34,LIBRES!$AB$7:$AC$2000,2,0)</f>
        <v>0.52394675925925926</v>
      </c>
      <c r="AW34" s="88">
        <f t="shared" si="18"/>
        <v>3.5763888888888928E-3</v>
      </c>
      <c r="AX34" s="112"/>
      <c r="AY34" s="88">
        <f>VLOOKUP($A34,LIBRES!$AE$7:$AF$250,2,0)</f>
        <v>0.55260416666666667</v>
      </c>
      <c r="AZ34" s="88">
        <f>VLOOKUP($A34,LIBRES!$AH$7:$AI$2000,2,0)</f>
        <v>0.55581018518518521</v>
      </c>
      <c r="BA34" s="88">
        <f t="shared" si="19"/>
        <v>3.2060185185185386E-3</v>
      </c>
      <c r="BB34" s="148"/>
      <c r="BC34" s="88">
        <f>VLOOKUP($A34,LIBRES!$AK$7:$AL$250,2,0)</f>
        <v>0.625</v>
      </c>
      <c r="BD34" s="88">
        <f>VLOOKUP($A34,LIBRES!$AN$7:$AO$2000,2,0)</f>
        <v>0.6277314814814815</v>
      </c>
      <c r="BE34" s="88">
        <f t="shared" si="20"/>
        <v>2.7314814814815014E-3</v>
      </c>
      <c r="BF34" s="112"/>
      <c r="BG34" s="90">
        <f t="shared" si="21"/>
        <v>111</v>
      </c>
      <c r="BH34" s="90" t="str">
        <f t="shared" si="22"/>
        <v>EDWIN RONALD</v>
      </c>
      <c r="BI34" s="90" t="str">
        <f t="shared" si="23"/>
        <v>PADILLA SALGUERO</v>
      </c>
      <c r="BJ34" s="90" t="str">
        <f t="shared" si="24"/>
        <v>B</v>
      </c>
      <c r="BK34" s="90">
        <f t="shared" si="25"/>
        <v>0</v>
      </c>
      <c r="BL34" s="91"/>
      <c r="BM34" s="92">
        <v>0</v>
      </c>
      <c r="BN34" s="92">
        <f t="shared" si="26"/>
        <v>3.4490740740741321E-3</v>
      </c>
      <c r="BO34" s="92">
        <f t="shared" si="27"/>
        <v>2.7546296296295791E-3</v>
      </c>
      <c r="BP34" s="92">
        <f t="shared" si="28"/>
        <v>2.7314814814814459E-3</v>
      </c>
      <c r="BQ34" s="92">
        <f t="shared" si="29"/>
        <v>3.5763888888888928E-3</v>
      </c>
      <c r="BR34" s="92">
        <f t="shared" si="30"/>
        <v>3.2060185185185386E-3</v>
      </c>
      <c r="BS34" s="92">
        <f t="shared" si="31"/>
        <v>2.7314814814815014E-3</v>
      </c>
      <c r="BT34" s="92">
        <f t="shared" si="32"/>
        <v>1.844907407407409E-2</v>
      </c>
      <c r="BU34" s="93"/>
      <c r="BV34" s="94">
        <f t="shared" si="33"/>
        <v>1594.0000000000014</v>
      </c>
      <c r="BW34" s="95">
        <f t="shared" si="34"/>
        <v>180.00000000001376</v>
      </c>
      <c r="BX34" s="91">
        <v>0</v>
      </c>
      <c r="BY34" s="91">
        <f t="shared" si="35"/>
        <v>1774.000000000015</v>
      </c>
      <c r="BZ34" s="96" t="s">
        <v>424</v>
      </c>
      <c r="CA34" s="97" t="s">
        <v>424</v>
      </c>
      <c r="CB34" s="97" t="s">
        <v>424</v>
      </c>
      <c r="CC34" s="97" t="s">
        <v>424</v>
      </c>
      <c r="CD34" s="97" t="s">
        <v>424</v>
      </c>
      <c r="CE34" s="97" t="s">
        <v>424</v>
      </c>
    </row>
    <row r="35" spans="1:83" s="97" customFormat="1" ht="15" customHeight="1" x14ac:dyDescent="0.25">
      <c r="A35" s="131">
        <v>130</v>
      </c>
      <c r="B35" s="111" t="str">
        <f>VLOOKUP($A35,LISTADO!$C$4:$I$264,2,0)</f>
        <v>HECTOR</v>
      </c>
      <c r="C35" s="111" t="str">
        <f>VLOOKUP($A35,LISTADO!$C$4:$I$264,3,0)</f>
        <v>RECINOS</v>
      </c>
      <c r="D35" s="111" t="str">
        <f>VLOOKUP($A35,LISTADO!$C$4:$I$264,4,0)</f>
        <v>A</v>
      </c>
      <c r="E35" s="111">
        <f>VLOOKUP($A35,LISTADO!$C$4:$I$264,5,0)</f>
        <v>0</v>
      </c>
      <c r="F35" s="111">
        <f>VLOOKUP($A35,LISTADO!$C$4:$I$264,6,0)</f>
        <v>0</v>
      </c>
      <c r="G35" s="113">
        <f>VLOOKUP($A35,LISTADO!$C$4:$I$270,7,0)</f>
        <v>0.38194444444444436</v>
      </c>
      <c r="H35" s="85">
        <f t="shared" si="0"/>
        <v>0.38194444444444436</v>
      </c>
      <c r="I35" s="85">
        <f t="shared" si="0"/>
        <v>0.38194444444444436</v>
      </c>
      <c r="J35" s="85">
        <f t="shared" si="1"/>
        <v>0</v>
      </c>
      <c r="K35" s="85"/>
      <c r="L35" s="86">
        <f t="shared" si="2"/>
        <v>0.44097222222222215</v>
      </c>
      <c r="M35" s="86">
        <f>VLOOKUP($A35,Checks!$B$5:$C$250,2,0)</f>
        <v>0.44236111111111115</v>
      </c>
      <c r="N35" s="86">
        <f t="shared" si="3"/>
        <v>6.0416666666666785E-2</v>
      </c>
      <c r="O35" s="85">
        <f t="shared" si="4"/>
        <v>1.388888888888995E-3</v>
      </c>
      <c r="P35" s="87"/>
      <c r="Q35" s="86">
        <f t="shared" si="5"/>
        <v>0.52569444444444446</v>
      </c>
      <c r="R35" s="86">
        <f>VLOOKUP($A35,Checks!$E$5:$F$250,2,0)</f>
        <v>0.52708333333333335</v>
      </c>
      <c r="S35" s="86">
        <f t="shared" si="6"/>
        <v>8.4722222222222199E-2</v>
      </c>
      <c r="T35" s="85">
        <f t="shared" si="7"/>
        <v>1.388888888888884E-3</v>
      </c>
      <c r="U35" s="87"/>
      <c r="V35" s="86">
        <f t="shared" si="8"/>
        <v>0.58263888888888893</v>
      </c>
      <c r="W35" s="86">
        <f>VLOOKUP($A35,Checks!$H$5:$I$250,2,0)</f>
        <v>0.58263888888888882</v>
      </c>
      <c r="X35" s="86">
        <f t="shared" si="9"/>
        <v>5.5555555555555469E-2</v>
      </c>
      <c r="Y35" s="85">
        <f t="shared" si="10"/>
        <v>1.1102230246251565E-16</v>
      </c>
      <c r="Z35" s="87"/>
      <c r="AA35" s="85">
        <f t="shared" si="11"/>
        <v>0.65902777777777777</v>
      </c>
      <c r="AB35" s="88">
        <f t="shared" si="12"/>
        <v>0.64932870370370377</v>
      </c>
      <c r="AC35" s="87">
        <f t="shared" si="13"/>
        <v>0</v>
      </c>
      <c r="AD35" s="87"/>
      <c r="AE35" s="88">
        <f>VLOOKUP($A35,LIBRES!$A$7:$B$250,2,0)</f>
        <v>0.38287037037037036</v>
      </c>
      <c r="AF35" s="88">
        <f>VLOOKUP($A35,LIBRES!$D$7:$E$250,2,0)</f>
        <v>0.38578703703703704</v>
      </c>
      <c r="AG35" s="88">
        <f t="shared" si="14"/>
        <v>2.9166666666666785E-3</v>
      </c>
      <c r="AH35" s="87"/>
      <c r="AI35" s="88">
        <f>VLOOKUP($A35,LIBRES!$G$7:$H$250,2,0)</f>
        <v>0.39299768518518513</v>
      </c>
      <c r="AJ35" s="88">
        <f>VLOOKUP($A35,LIBRES!J$7:$K$250,2,0)</f>
        <v>0.39587962962962964</v>
      </c>
      <c r="AK35" s="151">
        <f t="shared" si="15"/>
        <v>2.8819444444445064E-3</v>
      </c>
      <c r="AL35" s="87"/>
      <c r="AM35" s="88">
        <f>VLOOKUP($A35,LIBRES!$M$7:$N$250,2,0)</f>
        <v>0.4284722222222222</v>
      </c>
      <c r="AN35" s="88">
        <f>VLOOKUP($A35,LIBRES!$P$7:$Q$250,2,0)</f>
        <v>0.43162037037037032</v>
      </c>
      <c r="AO35" s="88">
        <f t="shared" si="16"/>
        <v>3.1481481481481222E-3</v>
      </c>
      <c r="AP35" s="112"/>
      <c r="AQ35" s="88">
        <f>VLOOKUP($A35,LIBRES!$S$7:$T$250,2,0)</f>
        <v>0.51799768518518519</v>
      </c>
      <c r="AR35" s="88">
        <f>VLOOKUP($A35,LIBRES!$V$7:$W$250,2,0)</f>
        <v>0.52065972222222223</v>
      </c>
      <c r="AS35" s="88">
        <f t="shared" si="17"/>
        <v>2.6620370370370461E-3</v>
      </c>
      <c r="AT35" s="112"/>
      <c r="AU35" s="88">
        <f>VLOOKUP($A35,LIBRES!$Y$7:$Z$250,2,0)</f>
        <v>0.53252314814814816</v>
      </c>
      <c r="AV35" s="88">
        <f>VLOOKUP($A35,LIBRES!$AB$7:$AC$2000,2,0)</f>
        <v>0.53627314814814808</v>
      </c>
      <c r="AW35" s="88">
        <f t="shared" si="18"/>
        <v>3.7499999999999201E-3</v>
      </c>
      <c r="AX35" s="112"/>
      <c r="AY35" s="88">
        <f>VLOOKUP($A35,LIBRES!$AE$7:$AF$250,2,0)</f>
        <v>0.56840277777777781</v>
      </c>
      <c r="AZ35" s="88">
        <f>VLOOKUP($A35,LIBRES!$AH$7:$AI$2000,2,0)</f>
        <v>0.57108796296296294</v>
      </c>
      <c r="BA35" s="88">
        <f t="shared" si="19"/>
        <v>2.6851851851851238E-3</v>
      </c>
      <c r="BB35" s="148"/>
      <c r="BC35" s="88">
        <f>VLOOKUP($A35,LIBRES!$AK$7:$AL$250,2,0)</f>
        <v>0.64652777777777781</v>
      </c>
      <c r="BD35" s="88">
        <f>VLOOKUP($A35,LIBRES!$AN$7:$AO$2000,2,0)</f>
        <v>0.64932870370370377</v>
      </c>
      <c r="BE35" s="88">
        <f t="shared" si="20"/>
        <v>2.8009259259259567E-3</v>
      </c>
      <c r="BF35" s="112"/>
      <c r="BG35" s="90">
        <f t="shared" si="21"/>
        <v>130</v>
      </c>
      <c r="BH35" s="90" t="str">
        <f t="shared" si="22"/>
        <v>HECTOR</v>
      </c>
      <c r="BI35" s="90" t="str">
        <f t="shared" si="23"/>
        <v>RECINOS</v>
      </c>
      <c r="BJ35" s="90" t="str">
        <f t="shared" si="24"/>
        <v>A</v>
      </c>
      <c r="BK35" s="90">
        <f t="shared" si="25"/>
        <v>0</v>
      </c>
      <c r="BL35" s="91"/>
      <c r="BM35" s="92">
        <v>0</v>
      </c>
      <c r="BN35" s="92">
        <f t="shared" si="26"/>
        <v>2.8819444444445064E-3</v>
      </c>
      <c r="BO35" s="92">
        <f t="shared" si="27"/>
        <v>3.1481481481481222E-3</v>
      </c>
      <c r="BP35" s="92">
        <f t="shared" si="28"/>
        <v>2.6620370370370461E-3</v>
      </c>
      <c r="BQ35" s="92">
        <f t="shared" si="29"/>
        <v>3.7499999999999201E-3</v>
      </c>
      <c r="BR35" s="92">
        <f t="shared" si="30"/>
        <v>2.6851851851851238E-3</v>
      </c>
      <c r="BS35" s="92">
        <f t="shared" si="31"/>
        <v>2.8009259259259567E-3</v>
      </c>
      <c r="BT35" s="92">
        <f t="shared" si="32"/>
        <v>1.7928240740740675E-2</v>
      </c>
      <c r="BU35" s="93">
        <v>10</v>
      </c>
      <c r="BV35" s="94">
        <f t="shared" si="33"/>
        <v>1548.9999999999943</v>
      </c>
      <c r="BW35" s="95">
        <f t="shared" si="34"/>
        <v>240.00000000001833</v>
      </c>
      <c r="BX35" s="91">
        <v>0</v>
      </c>
      <c r="BY35" s="91">
        <f t="shared" si="35"/>
        <v>1799.0000000000127</v>
      </c>
      <c r="BZ35" s="96" t="s">
        <v>424</v>
      </c>
      <c r="CA35" s="97" t="s">
        <v>424</v>
      </c>
      <c r="CB35" s="97" t="s">
        <v>424</v>
      </c>
      <c r="CC35" s="97" t="s">
        <v>424</v>
      </c>
      <c r="CD35" s="97" t="s">
        <v>424</v>
      </c>
      <c r="CE35" s="97" t="s">
        <v>424</v>
      </c>
    </row>
    <row r="36" spans="1:83" s="97" customFormat="1" ht="15" customHeight="1" x14ac:dyDescent="0.25">
      <c r="A36" s="131">
        <v>140</v>
      </c>
      <c r="B36" s="111" t="str">
        <f>VLOOKUP($A36,LISTADO!$C$4:$I$264,2,0)</f>
        <v>GERSON EDUARDO</v>
      </c>
      <c r="C36" s="111" t="str">
        <f>VLOOKUP($A36,LISTADO!$C$4:$I$264,3,0)</f>
        <v>BARRIOS MARTINEZ</v>
      </c>
      <c r="D36" s="111" t="str">
        <f>VLOOKUP($A36,LISTADO!$C$4:$I$264,4,0)</f>
        <v>A</v>
      </c>
      <c r="E36" s="111">
        <f>VLOOKUP($A36,LISTADO!$C$4:$I$264,5,0)</f>
        <v>0</v>
      </c>
      <c r="F36" s="111">
        <f>VLOOKUP($A36,LISTADO!$C$4:$I$264,6,0)</f>
        <v>0</v>
      </c>
      <c r="G36" s="113">
        <f>VLOOKUP($A36,LISTADO!$C$4:$I$270,7,0)</f>
        <v>0.37569444444444439</v>
      </c>
      <c r="H36" s="85">
        <f t="shared" si="0"/>
        <v>0.37569444444444439</v>
      </c>
      <c r="I36" s="85">
        <f t="shared" si="0"/>
        <v>0.37569444444444439</v>
      </c>
      <c r="J36" s="85">
        <f t="shared" si="1"/>
        <v>0</v>
      </c>
      <c r="K36" s="85"/>
      <c r="L36" s="86">
        <f t="shared" si="2"/>
        <v>0.43472222222222218</v>
      </c>
      <c r="M36" s="86">
        <f>VLOOKUP($A36,Checks!$B$5:$C$250,2,0)</f>
        <v>0.43888888888888888</v>
      </c>
      <c r="N36" s="86">
        <f t="shared" si="3"/>
        <v>6.3194444444444497E-2</v>
      </c>
      <c r="O36" s="85">
        <f t="shared" si="4"/>
        <v>4.1666666666667074E-3</v>
      </c>
      <c r="P36" s="87"/>
      <c r="Q36" s="86">
        <f t="shared" si="5"/>
        <v>0.52222222222222225</v>
      </c>
      <c r="R36" s="86">
        <f>VLOOKUP($A36,Checks!$E$5:$F$250,2,0)</f>
        <v>0.52222222222222225</v>
      </c>
      <c r="S36" s="86">
        <f t="shared" si="6"/>
        <v>8.333333333333337E-2</v>
      </c>
      <c r="T36" s="85">
        <f t="shared" si="7"/>
        <v>0</v>
      </c>
      <c r="U36" s="87"/>
      <c r="V36" s="86">
        <f t="shared" si="8"/>
        <v>0.57777777777777783</v>
      </c>
      <c r="W36" s="86">
        <f>VLOOKUP($A36,Checks!$H$5:$I$250,2,0)</f>
        <v>0.57777777777777783</v>
      </c>
      <c r="X36" s="86">
        <f t="shared" si="9"/>
        <v>5.555555555555558E-2</v>
      </c>
      <c r="Y36" s="85">
        <f t="shared" si="10"/>
        <v>0</v>
      </c>
      <c r="Z36" s="87"/>
      <c r="AA36" s="85">
        <f t="shared" si="11"/>
        <v>0.65416666666666679</v>
      </c>
      <c r="AB36" s="88">
        <f t="shared" si="12"/>
        <v>0.64711805555555557</v>
      </c>
      <c r="AC36" s="87">
        <f t="shared" si="13"/>
        <v>0</v>
      </c>
      <c r="AD36" s="87"/>
      <c r="AE36" s="88">
        <f>VLOOKUP($A36,LIBRES!$A$7:$B$250,2,0)</f>
        <v>0.37627314814814811</v>
      </c>
      <c r="AF36" s="88">
        <f>VLOOKUP($A36,LIBRES!$D$7:$E$250,2,0)</f>
        <v>0.37960648148148146</v>
      </c>
      <c r="AG36" s="88">
        <f t="shared" si="14"/>
        <v>3.3333333333333548E-3</v>
      </c>
      <c r="AH36" s="87"/>
      <c r="AI36" s="88">
        <f>VLOOKUP($A36,LIBRES!$G$7:$H$250,2,0)</f>
        <v>0.38767361111111115</v>
      </c>
      <c r="AJ36" s="88">
        <f>VLOOKUP($A36,LIBRES!J$7:$K$250,2,0)</f>
        <v>0.39126157407407408</v>
      </c>
      <c r="AK36" s="151">
        <f t="shared" si="15"/>
        <v>3.5879629629629317E-3</v>
      </c>
      <c r="AL36" s="87"/>
      <c r="AM36" s="88">
        <f>VLOOKUP($A36,LIBRES!$M$7:$N$250,2,0)</f>
        <v>0.42690972222222223</v>
      </c>
      <c r="AN36" s="88">
        <f>VLOOKUP($A36,LIBRES!$P$7:$Q$250,2,0)</f>
        <v>0.42983796296296295</v>
      </c>
      <c r="AO36" s="88">
        <f t="shared" si="16"/>
        <v>2.9282407407407174E-3</v>
      </c>
      <c r="AP36" s="112"/>
      <c r="AQ36" s="88">
        <f>VLOOKUP($A36,LIBRES!$S$7:$T$250,2,0)</f>
        <v>0.49369212962962966</v>
      </c>
      <c r="AR36" s="88">
        <f>VLOOKUP($A36,LIBRES!$V$7:$W$250,2,0)</f>
        <v>0.4965046296296296</v>
      </c>
      <c r="AS36" s="88">
        <f t="shared" si="17"/>
        <v>2.81249999999994E-3</v>
      </c>
      <c r="AT36" s="112"/>
      <c r="AU36" s="88">
        <f>VLOOKUP($A36,LIBRES!$Y$7:$Z$250,2,0)</f>
        <v>0.52864583333333337</v>
      </c>
      <c r="AV36" s="88">
        <f>VLOOKUP($A36,LIBRES!$AB$7:$AC$2000,2,0)</f>
        <v>0.53256944444444443</v>
      </c>
      <c r="AW36" s="88">
        <f t="shared" si="18"/>
        <v>3.9236111111110583E-3</v>
      </c>
      <c r="AX36" s="112"/>
      <c r="AY36" s="88">
        <f>VLOOKUP($A36,LIBRES!$AE$7:$AF$250,2,0)</f>
        <v>0.56475694444444446</v>
      </c>
      <c r="AZ36" s="88">
        <f>VLOOKUP($A36,LIBRES!$AH$7:$AI$2000,2,0)</f>
        <v>0.56776620370370368</v>
      </c>
      <c r="BA36" s="88">
        <f t="shared" si="19"/>
        <v>3.0092592592592116E-3</v>
      </c>
      <c r="BB36" s="148"/>
      <c r="BC36" s="88">
        <f>VLOOKUP($A36,LIBRES!$AK$7:$AL$250,2,0)</f>
        <v>0.64421296296296293</v>
      </c>
      <c r="BD36" s="88">
        <f>VLOOKUP($A36,LIBRES!$AN$7:$AO$2000,2,0)</f>
        <v>0.64711805555555557</v>
      </c>
      <c r="BE36" s="88">
        <f t="shared" si="20"/>
        <v>2.9050925925926396E-3</v>
      </c>
      <c r="BF36" s="112"/>
      <c r="BG36" s="90">
        <f t="shared" si="21"/>
        <v>140</v>
      </c>
      <c r="BH36" s="90" t="str">
        <f t="shared" si="22"/>
        <v>GERSON EDUARDO</v>
      </c>
      <c r="BI36" s="90" t="str">
        <f t="shared" si="23"/>
        <v>BARRIOS MARTINEZ</v>
      </c>
      <c r="BJ36" s="90" t="str">
        <f t="shared" si="24"/>
        <v>A</v>
      </c>
      <c r="BK36" s="90">
        <f t="shared" si="25"/>
        <v>0</v>
      </c>
      <c r="BL36" s="91"/>
      <c r="BM36" s="92">
        <v>0</v>
      </c>
      <c r="BN36" s="92">
        <f t="shared" si="26"/>
        <v>3.5879629629629317E-3</v>
      </c>
      <c r="BO36" s="92">
        <f t="shared" si="27"/>
        <v>2.9282407407407174E-3</v>
      </c>
      <c r="BP36" s="92">
        <f t="shared" si="28"/>
        <v>2.81249999999994E-3</v>
      </c>
      <c r="BQ36" s="92">
        <f t="shared" si="29"/>
        <v>3.9236111111110583E-3</v>
      </c>
      <c r="BR36" s="92">
        <f t="shared" si="30"/>
        <v>3.0092592592592116E-3</v>
      </c>
      <c r="BS36" s="92">
        <f t="shared" si="31"/>
        <v>2.9050925925926396E-3</v>
      </c>
      <c r="BT36" s="92">
        <f t="shared" si="32"/>
        <v>1.9166666666666499E-2</v>
      </c>
      <c r="BU36" s="93"/>
      <c r="BV36" s="94">
        <f t="shared" si="33"/>
        <v>1655.9999999999854</v>
      </c>
      <c r="BW36" s="95">
        <f t="shared" si="34"/>
        <v>360.00000000000352</v>
      </c>
      <c r="BX36" s="91">
        <v>0</v>
      </c>
      <c r="BY36" s="91">
        <f t="shared" si="35"/>
        <v>2015.9999999999891</v>
      </c>
      <c r="BZ36" s="96" t="s">
        <v>424</v>
      </c>
      <c r="CA36" s="97" t="s">
        <v>424</v>
      </c>
      <c r="CB36" s="97" t="s">
        <v>424</v>
      </c>
      <c r="CC36" s="97" t="s">
        <v>424</v>
      </c>
      <c r="CD36" s="97" t="s">
        <v>424</v>
      </c>
      <c r="CE36" s="97" t="s">
        <v>424</v>
      </c>
    </row>
    <row r="37" spans="1:83" s="97" customFormat="1" ht="15" customHeight="1" x14ac:dyDescent="0.25">
      <c r="A37" s="131">
        <v>194</v>
      </c>
      <c r="B37" s="111" t="str">
        <f>VLOOKUP($A37,LISTADO!$C$4:$I$264,2,0)</f>
        <v>JOSE ARTURO</v>
      </c>
      <c r="C37" s="111" t="str">
        <f>VLOOKUP($A37,LISTADO!$C$4:$I$264,3,0)</f>
        <v>ARREAGA LOPEZ</v>
      </c>
      <c r="D37" s="111" t="str">
        <f>VLOOKUP($A37,LISTADO!$C$4:$I$264,4,0)</f>
        <v>A</v>
      </c>
      <c r="E37" s="111">
        <f>VLOOKUP($A37,LISTADO!$C$4:$I$264,5,0)</f>
        <v>0</v>
      </c>
      <c r="F37" s="111">
        <f>VLOOKUP($A37,LISTADO!$C$4:$I$264,6,0)</f>
        <v>0</v>
      </c>
      <c r="G37" s="113">
        <f>VLOOKUP($A37,LISTADO!$C$4:$I$270,7,0)</f>
        <v>0.37291666666666662</v>
      </c>
      <c r="H37" s="85">
        <f t="shared" si="0"/>
        <v>0.37291666666666662</v>
      </c>
      <c r="I37" s="85">
        <f t="shared" si="0"/>
        <v>0.37291666666666662</v>
      </c>
      <c r="J37" s="85">
        <f t="shared" si="1"/>
        <v>0</v>
      </c>
      <c r="K37" s="85"/>
      <c r="L37" s="86">
        <f t="shared" si="2"/>
        <v>0.43194444444444441</v>
      </c>
      <c r="M37" s="86">
        <f>VLOOKUP($A37,Checks!$B$5:$C$250,2,0)</f>
        <v>0.43263888888888885</v>
      </c>
      <c r="N37" s="86">
        <f t="shared" si="3"/>
        <v>5.9722222222222232E-2</v>
      </c>
      <c r="O37" s="85">
        <f t="shared" si="4"/>
        <v>6.9444444444444198E-4</v>
      </c>
      <c r="P37" s="87"/>
      <c r="Q37" s="86">
        <f t="shared" si="5"/>
        <v>0.51597222222222217</v>
      </c>
      <c r="R37" s="86">
        <f>VLOOKUP($A37,Checks!$E$5:$F$250,2,0)</f>
        <v>0.51597222222222217</v>
      </c>
      <c r="S37" s="86">
        <f t="shared" si="6"/>
        <v>8.3333333333333315E-2</v>
      </c>
      <c r="T37" s="85">
        <f t="shared" si="7"/>
        <v>0</v>
      </c>
      <c r="U37" s="87"/>
      <c r="V37" s="86">
        <f t="shared" si="8"/>
        <v>0.57152777777777775</v>
      </c>
      <c r="W37" s="86">
        <f>VLOOKUP($A37,Checks!$H$5:$I$250,2,0)</f>
        <v>0.57708333333333328</v>
      </c>
      <c r="X37" s="86">
        <f t="shared" si="9"/>
        <v>6.1111111111111116E-2</v>
      </c>
      <c r="Y37" s="85">
        <f t="shared" si="10"/>
        <v>5.5555555555555358E-3</v>
      </c>
      <c r="Z37" s="87"/>
      <c r="AA37" s="85">
        <f t="shared" si="11"/>
        <v>0.65347222222222223</v>
      </c>
      <c r="AB37" s="88">
        <f t="shared" si="12"/>
        <v>0.63408564814814816</v>
      </c>
      <c r="AC37" s="87">
        <f t="shared" si="13"/>
        <v>0</v>
      </c>
      <c r="AD37" s="87"/>
      <c r="AE37" s="88">
        <f>VLOOKUP($A37,LIBRES!$A$7:$B$250,2,0)</f>
        <v>0.37395833333333334</v>
      </c>
      <c r="AF37" s="88">
        <f>VLOOKUP($A37,LIBRES!$D$7:$E$250,2,0)</f>
        <v>0.37692129629629628</v>
      </c>
      <c r="AG37" s="88">
        <f t="shared" si="14"/>
        <v>2.962962962962945E-3</v>
      </c>
      <c r="AH37" s="87"/>
      <c r="AI37" s="88">
        <f>VLOOKUP($A37,LIBRES!$G$7:$H$250,2,0)</f>
        <v>0.38414351851851852</v>
      </c>
      <c r="AJ37" s="88">
        <f>VLOOKUP($A37,LIBRES!J$7:$K$250,2,0)</f>
        <v>0.3873611111111111</v>
      </c>
      <c r="AK37" s="151">
        <f t="shared" si="15"/>
        <v>3.2175925925925775E-3</v>
      </c>
      <c r="AL37" s="87"/>
      <c r="AM37" s="88">
        <f>VLOOKUP($A37,LIBRES!$M$7:$N$250,2,0)</f>
        <v>0.42152777777777778</v>
      </c>
      <c r="AN37" s="88">
        <f>VLOOKUP($A37,LIBRES!$P$7:$Q$250,2,0)</f>
        <v>0.42413194444444446</v>
      </c>
      <c r="AO37" s="88">
        <f t="shared" si="16"/>
        <v>2.6041666666666852E-3</v>
      </c>
      <c r="AP37" s="112"/>
      <c r="AQ37" s="88">
        <f>VLOOKUP($A37,LIBRES!$S$7:$T$250,2,0)</f>
        <v>0.49120370370370375</v>
      </c>
      <c r="AR37" s="88">
        <f>VLOOKUP($A37,LIBRES!$V$7:$W$250,2,0)</f>
        <v>0.49387731481481478</v>
      </c>
      <c r="AS37" s="88">
        <f t="shared" si="17"/>
        <v>2.6736111111110294E-3</v>
      </c>
      <c r="AT37" s="112"/>
      <c r="AU37" s="88">
        <f>VLOOKUP($A37,LIBRES!$Y$7:$Z$250,2,0)</f>
        <v>0.5244212962962963</v>
      </c>
      <c r="AV37" s="88">
        <f>VLOOKUP($A37,LIBRES!$AB$7:$AC$2000,2,0)</f>
        <v>0.52817129629629633</v>
      </c>
      <c r="AW37" s="88">
        <f t="shared" si="18"/>
        <v>3.7500000000000311E-3</v>
      </c>
      <c r="AX37" s="112"/>
      <c r="AY37" s="88">
        <f>VLOOKUP($A37,LIBRES!$AE$7:$AF$250,2,0)</f>
        <v>0.56527777777777777</v>
      </c>
      <c r="AZ37" s="88">
        <f>VLOOKUP($A37,LIBRES!$AH$7:$AI$2000,2,0)</f>
        <v>0.56797453703703704</v>
      </c>
      <c r="BA37" s="88">
        <f t="shared" si="19"/>
        <v>2.6967592592592737E-3</v>
      </c>
      <c r="BB37" s="148"/>
      <c r="BC37" s="88">
        <f>VLOOKUP($A37,LIBRES!$AK$7:$AL$250,2,0)</f>
        <v>0.63136574074074081</v>
      </c>
      <c r="BD37" s="88">
        <f>VLOOKUP($A37,LIBRES!$AN$7:$AO$2000,2,0)</f>
        <v>0.63408564814814816</v>
      </c>
      <c r="BE37" s="88">
        <f t="shared" si="20"/>
        <v>2.7199074074073515E-3</v>
      </c>
      <c r="BF37" s="112"/>
      <c r="BG37" s="90">
        <f t="shared" si="21"/>
        <v>194</v>
      </c>
      <c r="BH37" s="90" t="str">
        <f t="shared" si="22"/>
        <v>JOSE ARTURO</v>
      </c>
      <c r="BI37" s="90" t="str">
        <f t="shared" si="23"/>
        <v>ARREAGA LOPEZ</v>
      </c>
      <c r="BJ37" s="90" t="str">
        <f t="shared" si="24"/>
        <v>A</v>
      </c>
      <c r="BK37" s="90">
        <f t="shared" si="25"/>
        <v>0</v>
      </c>
      <c r="BL37" s="91"/>
      <c r="BM37" s="92">
        <v>0</v>
      </c>
      <c r="BN37" s="92">
        <f t="shared" si="26"/>
        <v>3.2175925925925775E-3</v>
      </c>
      <c r="BO37" s="92">
        <f t="shared" si="27"/>
        <v>2.6041666666666852E-3</v>
      </c>
      <c r="BP37" s="92">
        <f t="shared" si="28"/>
        <v>2.6736111111110294E-3</v>
      </c>
      <c r="BQ37" s="92">
        <f t="shared" si="29"/>
        <v>3.7500000000000311E-3</v>
      </c>
      <c r="BR37" s="92">
        <f t="shared" si="30"/>
        <v>2.6967592592592737E-3</v>
      </c>
      <c r="BS37" s="92">
        <f t="shared" si="31"/>
        <v>2.7199074074073515E-3</v>
      </c>
      <c r="BT37" s="92">
        <f t="shared" si="32"/>
        <v>1.7662037037036948E-2</v>
      </c>
      <c r="BU37" s="93"/>
      <c r="BV37" s="94">
        <f t="shared" si="33"/>
        <v>1525.9999999999923</v>
      </c>
      <c r="BW37" s="95">
        <f t="shared" si="34"/>
        <v>539.99999999999807</v>
      </c>
      <c r="BX37" s="91">
        <v>0</v>
      </c>
      <c r="BY37" s="91">
        <f t="shared" si="35"/>
        <v>2065.9999999999905</v>
      </c>
      <c r="BZ37" s="96" t="s">
        <v>424</v>
      </c>
      <c r="CA37" s="97" t="s">
        <v>424</v>
      </c>
      <c r="CB37" s="97" t="s">
        <v>424</v>
      </c>
      <c r="CC37" s="97" t="s">
        <v>424</v>
      </c>
      <c r="CD37" s="97" t="s">
        <v>424</v>
      </c>
      <c r="CE37" s="97" t="s">
        <v>424</v>
      </c>
    </row>
    <row r="38" spans="1:83" s="97" customFormat="1" ht="15" customHeight="1" x14ac:dyDescent="0.25">
      <c r="A38" s="131">
        <v>100</v>
      </c>
      <c r="B38" s="111" t="str">
        <f>VLOOKUP($A38,LISTADO!$C$4:$I$264,2,0)</f>
        <v>GUSTAVO ADOLFO</v>
      </c>
      <c r="C38" s="111" t="str">
        <f>VLOOKUP($A38,LISTADO!$C$4:$I$264,3,0)</f>
        <v>SANCHES PACHECO</v>
      </c>
      <c r="D38" s="111" t="str">
        <f>VLOOKUP($A38,LISTADO!$C$4:$I$264,4,0)</f>
        <v>C</v>
      </c>
      <c r="E38" s="111">
        <f>VLOOKUP($A38,LISTADO!$C$4:$I$264,5,0)</f>
        <v>0</v>
      </c>
      <c r="F38" s="111">
        <f>VLOOKUP($A38,LISTADO!$C$4:$I$264,6,0)</f>
        <v>0</v>
      </c>
      <c r="G38" s="113">
        <f>VLOOKUP($A38,LISTADO!$C$4:$I$270,7,0)</f>
        <v>0.37152777777777773</v>
      </c>
      <c r="H38" s="85">
        <f t="shared" si="0"/>
        <v>0.37152777777777773</v>
      </c>
      <c r="I38" s="85">
        <f t="shared" si="0"/>
        <v>0.37152777777777773</v>
      </c>
      <c r="J38" s="85">
        <f t="shared" si="1"/>
        <v>0</v>
      </c>
      <c r="K38" s="85"/>
      <c r="L38" s="86">
        <f t="shared" si="2"/>
        <v>0.43055555555555552</v>
      </c>
      <c r="M38" s="86">
        <f>VLOOKUP($A38,Checks!$B$5:$C$250,2,0)</f>
        <v>0.43541666666666662</v>
      </c>
      <c r="N38" s="86">
        <f t="shared" si="3"/>
        <v>6.3888888888888884E-2</v>
      </c>
      <c r="O38" s="85">
        <f t="shared" si="4"/>
        <v>4.8611111111110938E-3</v>
      </c>
      <c r="P38" s="87"/>
      <c r="Q38" s="86">
        <f t="shared" si="5"/>
        <v>0.51874999999999993</v>
      </c>
      <c r="R38" s="86">
        <f>VLOOKUP($A38,Checks!$E$5:$F$250,2,0)</f>
        <v>0.51874999999999993</v>
      </c>
      <c r="S38" s="86">
        <f t="shared" si="6"/>
        <v>8.3333333333333315E-2</v>
      </c>
      <c r="T38" s="85">
        <f t="shared" si="7"/>
        <v>0</v>
      </c>
      <c r="U38" s="87"/>
      <c r="V38" s="86">
        <f t="shared" si="8"/>
        <v>0.57430555555555551</v>
      </c>
      <c r="W38" s="86">
        <f>VLOOKUP($A38,Checks!$H$5:$I$250,2,0)</f>
        <v>0.57430555555555551</v>
      </c>
      <c r="X38" s="86">
        <f t="shared" si="9"/>
        <v>5.555555555555558E-2</v>
      </c>
      <c r="Y38" s="85">
        <f t="shared" si="10"/>
        <v>0</v>
      </c>
      <c r="Z38" s="87"/>
      <c r="AA38" s="85">
        <f t="shared" si="11"/>
        <v>0.65069444444444446</v>
      </c>
      <c r="AB38" s="88">
        <f t="shared" si="12"/>
        <v>0.63694444444444442</v>
      </c>
      <c r="AC38" s="87">
        <f t="shared" si="13"/>
        <v>0</v>
      </c>
      <c r="AD38" s="87"/>
      <c r="AE38" s="88">
        <f>VLOOKUP($A38,LIBRES!$A$7:$B$250,2,0)</f>
        <v>0.37245370370370368</v>
      </c>
      <c r="AF38" s="88">
        <f>VLOOKUP($A38,LIBRES!$D$7:$E$250,2,0)</f>
        <v>0.37570601851851854</v>
      </c>
      <c r="AG38" s="88">
        <f t="shared" si="14"/>
        <v>3.2523148148148606E-3</v>
      </c>
      <c r="AH38" s="87"/>
      <c r="AI38" s="88">
        <f>VLOOKUP($A38,LIBRES!$G$7:$H$250,2,0)</f>
        <v>0.38553240740740741</v>
      </c>
      <c r="AJ38" s="88">
        <f>VLOOKUP($A38,LIBRES!J$7:$K$250,2,0)</f>
        <v>0.38894675925925926</v>
      </c>
      <c r="AK38" s="151">
        <f t="shared" si="15"/>
        <v>3.414351851851849E-3</v>
      </c>
      <c r="AL38" s="87"/>
      <c r="AM38" s="88">
        <f>VLOOKUP($A38,LIBRES!$M$7:$N$250,2,0)</f>
        <v>0.42100694444444442</v>
      </c>
      <c r="AN38" s="88">
        <f>VLOOKUP($A38,LIBRES!$P$7:$Q$250,2,0)</f>
        <v>0.42563657407407413</v>
      </c>
      <c r="AO38" s="88">
        <f t="shared" si="16"/>
        <v>4.6296296296297057E-3</v>
      </c>
      <c r="AP38" s="112"/>
      <c r="AQ38" s="88">
        <f>VLOOKUP($A38,LIBRES!$S$7:$T$250,2,0)</f>
        <v>0.49479166666666669</v>
      </c>
      <c r="AR38" s="88">
        <f>VLOOKUP($A38,LIBRES!$V$7:$W$250,2,0)</f>
        <v>0.49752314814814813</v>
      </c>
      <c r="AS38" s="88">
        <f t="shared" si="17"/>
        <v>2.7314814814814459E-3</v>
      </c>
      <c r="AT38" s="112"/>
      <c r="AU38" s="88">
        <f>VLOOKUP($A38,LIBRES!$Y$7:$Z$250,2,0)</f>
        <v>0.52407407407407403</v>
      </c>
      <c r="AV38" s="88">
        <f>VLOOKUP($A38,LIBRES!$AB$7:$AC$2000,2,0)</f>
        <v>0.52799768518518519</v>
      </c>
      <c r="AW38" s="88">
        <f t="shared" si="18"/>
        <v>3.9236111111111693E-3</v>
      </c>
      <c r="AX38" s="112"/>
      <c r="AY38" s="88">
        <f>VLOOKUP($A38,LIBRES!$AE$7:$AF$250,2,0)</f>
        <v>0.55850694444444449</v>
      </c>
      <c r="AZ38" s="88">
        <f>VLOOKUP($A38,LIBRES!$AH$7:$AI$2000,2,0)</f>
        <v>0.56142361111111116</v>
      </c>
      <c r="BA38" s="88">
        <f t="shared" si="19"/>
        <v>2.9166666666666785E-3</v>
      </c>
      <c r="BB38" s="148"/>
      <c r="BC38" s="88">
        <f>VLOOKUP($A38,LIBRES!$AK$7:$AL$250,2,0)</f>
        <v>0.63425925925925919</v>
      </c>
      <c r="BD38" s="88">
        <f>VLOOKUP($A38,LIBRES!$AN$7:$AO$2000,2,0)</f>
        <v>0.63694444444444442</v>
      </c>
      <c r="BE38" s="88">
        <f t="shared" si="20"/>
        <v>2.6851851851852349E-3</v>
      </c>
      <c r="BF38" s="112"/>
      <c r="BG38" s="90">
        <f t="shared" si="21"/>
        <v>100</v>
      </c>
      <c r="BH38" s="90" t="str">
        <f t="shared" si="22"/>
        <v>GUSTAVO ADOLFO</v>
      </c>
      <c r="BI38" s="90" t="str">
        <f t="shared" si="23"/>
        <v>SANCHES PACHECO</v>
      </c>
      <c r="BJ38" s="90" t="str">
        <f t="shared" si="24"/>
        <v>C</v>
      </c>
      <c r="BK38" s="90">
        <f t="shared" si="25"/>
        <v>0</v>
      </c>
      <c r="BL38" s="91"/>
      <c r="BM38" s="92">
        <v>0</v>
      </c>
      <c r="BN38" s="92">
        <f t="shared" si="26"/>
        <v>3.414351851851849E-3</v>
      </c>
      <c r="BO38" s="92">
        <f t="shared" si="27"/>
        <v>4.6296296296297057E-3</v>
      </c>
      <c r="BP38" s="92">
        <f t="shared" si="28"/>
        <v>2.7314814814814459E-3</v>
      </c>
      <c r="BQ38" s="92">
        <f t="shared" si="29"/>
        <v>3.9236111111111693E-3</v>
      </c>
      <c r="BR38" s="92">
        <f t="shared" si="30"/>
        <v>2.9166666666666785E-3</v>
      </c>
      <c r="BS38" s="92">
        <f t="shared" si="31"/>
        <v>2.6851851851852349E-3</v>
      </c>
      <c r="BT38" s="92">
        <f t="shared" si="32"/>
        <v>2.0300925925926083E-2</v>
      </c>
      <c r="BU38" s="93"/>
      <c r="BV38" s="94">
        <f t="shared" si="33"/>
        <v>1754.0000000000136</v>
      </c>
      <c r="BW38" s="95">
        <f t="shared" si="34"/>
        <v>419.99999999999852</v>
      </c>
      <c r="BX38" s="91">
        <v>0</v>
      </c>
      <c r="BY38" s="195">
        <f t="shared" si="35"/>
        <v>2174.0000000000123</v>
      </c>
      <c r="BZ38" s="96" t="s">
        <v>424</v>
      </c>
      <c r="CA38" s="97" t="s">
        <v>424</v>
      </c>
      <c r="CB38" s="97" t="s">
        <v>424</v>
      </c>
      <c r="CC38" s="97" t="s">
        <v>424</v>
      </c>
      <c r="CD38" s="97" t="s">
        <v>424</v>
      </c>
      <c r="CE38" s="97" t="s">
        <v>424</v>
      </c>
    </row>
    <row r="39" spans="1:83" s="97" customFormat="1" ht="15" customHeight="1" x14ac:dyDescent="0.25">
      <c r="A39" s="131">
        <v>129</v>
      </c>
      <c r="B39" s="111" t="str">
        <f>VLOOKUP($A39,LISTADO!$C$4:$I$264,2,0)</f>
        <v>EMILIO ORLANDO</v>
      </c>
      <c r="C39" s="111" t="str">
        <f>VLOOKUP($A39,LISTADO!$C$4:$I$264,3,0)</f>
        <v>RONQUILLO</v>
      </c>
      <c r="D39" s="111" t="str">
        <f>VLOOKUP($A39,LISTADO!$C$4:$I$264,4,0)</f>
        <v>A</v>
      </c>
      <c r="E39" s="111">
        <f>VLOOKUP($A39,LISTADO!$C$4:$I$264,5,0)</f>
        <v>0</v>
      </c>
      <c r="F39" s="111">
        <f>VLOOKUP($A39,LISTADO!$C$4:$I$264,6,0)</f>
        <v>0</v>
      </c>
      <c r="G39" s="113">
        <f>VLOOKUP($A39,LISTADO!$C$4:$I$270,7,0)</f>
        <v>0.37222222222222218</v>
      </c>
      <c r="H39" s="85">
        <f t="shared" si="0"/>
        <v>0.37222222222222218</v>
      </c>
      <c r="I39" s="85">
        <f t="shared" si="0"/>
        <v>0.37222222222222218</v>
      </c>
      <c r="J39" s="85">
        <f t="shared" si="1"/>
        <v>0</v>
      </c>
      <c r="K39" s="85"/>
      <c r="L39" s="86">
        <f t="shared" si="2"/>
        <v>0.43124999999999997</v>
      </c>
      <c r="M39" s="86">
        <f>VLOOKUP($A39,Checks!$B$5:$C$250,2,0)</f>
        <v>0.4375</v>
      </c>
      <c r="N39" s="86">
        <f t="shared" si="3"/>
        <v>6.5277777777777823E-2</v>
      </c>
      <c r="O39" s="85">
        <f t="shared" si="4"/>
        <v>6.2500000000000333E-3</v>
      </c>
      <c r="P39" s="87"/>
      <c r="Q39" s="86">
        <f t="shared" si="5"/>
        <v>0.52083333333333337</v>
      </c>
      <c r="R39" s="86">
        <f>VLOOKUP($A39,Checks!$E$5:$F$250,2,0)</f>
        <v>0.52083333333333337</v>
      </c>
      <c r="S39" s="86">
        <f t="shared" si="6"/>
        <v>8.333333333333337E-2</v>
      </c>
      <c r="T39" s="85">
        <f t="shared" si="7"/>
        <v>0</v>
      </c>
      <c r="U39" s="87"/>
      <c r="V39" s="86">
        <f t="shared" si="8"/>
        <v>0.57638888888888895</v>
      </c>
      <c r="W39" s="86">
        <f>VLOOKUP($A39,Checks!$H$5:$I$250,2,0)</f>
        <v>0.57638888888888895</v>
      </c>
      <c r="X39" s="86">
        <f t="shared" si="9"/>
        <v>5.555555555555558E-2</v>
      </c>
      <c r="Y39" s="85">
        <f t="shared" si="10"/>
        <v>0</v>
      </c>
      <c r="Z39" s="87"/>
      <c r="AA39" s="85">
        <f t="shared" si="11"/>
        <v>0.6527777777777779</v>
      </c>
      <c r="AB39" s="88">
        <f t="shared" si="12"/>
        <v>0.64508101851851851</v>
      </c>
      <c r="AC39" s="87">
        <f t="shared" si="13"/>
        <v>0</v>
      </c>
      <c r="AD39" s="87"/>
      <c r="AE39" s="88">
        <f>VLOOKUP($A39,LIBRES!$A$7:$B$250,2,0)</f>
        <v>0.37314814814814817</v>
      </c>
      <c r="AF39" s="88">
        <f>VLOOKUP($A39,LIBRES!$D$7:$E$250,2,0)</f>
        <v>0.37655092592592593</v>
      </c>
      <c r="AG39" s="88">
        <f t="shared" si="14"/>
        <v>3.4027777777777546E-3</v>
      </c>
      <c r="AH39" s="87"/>
      <c r="AI39" s="88">
        <f>VLOOKUP($A39,LIBRES!$G$7:$H$250,2,0)</f>
        <v>0.38576388888888885</v>
      </c>
      <c r="AJ39" s="88">
        <f>VLOOKUP($A39,LIBRES!J$7:$K$250,2,0)</f>
        <v>0.38959490740740743</v>
      </c>
      <c r="AK39" s="151">
        <f t="shared" si="15"/>
        <v>3.8310185185185808E-3</v>
      </c>
      <c r="AL39" s="87"/>
      <c r="AM39" s="88">
        <f>VLOOKUP($A39,LIBRES!$M$7:$N$250,2,0)</f>
        <v>0.42586805555555557</v>
      </c>
      <c r="AN39" s="88">
        <f>VLOOKUP($A39,LIBRES!$P$7:$Q$250,2,0)</f>
        <v>0.42873842592592593</v>
      </c>
      <c r="AO39" s="88">
        <f t="shared" si="16"/>
        <v>2.8703703703703565E-3</v>
      </c>
      <c r="AP39" s="112"/>
      <c r="AQ39" s="88">
        <f>VLOOKUP($A39,LIBRES!$S$7:$T$250,2,0)</f>
        <v>0.50694444444444442</v>
      </c>
      <c r="AR39" s="88">
        <f>VLOOKUP($A39,LIBRES!$V$7:$W$250,2,0)</f>
        <v>0.50989583333333333</v>
      </c>
      <c r="AS39" s="88">
        <f t="shared" si="17"/>
        <v>2.9513888888889062E-3</v>
      </c>
      <c r="AT39" s="112"/>
      <c r="AU39" s="88">
        <f>VLOOKUP($A39,LIBRES!$Y$7:$Z$250,2,0)</f>
        <v>0.52771990740740737</v>
      </c>
      <c r="AV39" s="88">
        <f>VLOOKUP($A39,LIBRES!$AB$7:$AC$2000,2,0)</f>
        <v>0.53192129629629636</v>
      </c>
      <c r="AW39" s="88">
        <f t="shared" si="18"/>
        <v>4.2013888888889905E-3</v>
      </c>
      <c r="AX39" s="112"/>
      <c r="AY39" s="88">
        <f>VLOOKUP($A39,LIBRES!$AE$7:$AF$250,2,0)</f>
        <v>0.5630208333333333</v>
      </c>
      <c r="AZ39" s="88">
        <f>VLOOKUP($A39,LIBRES!$AH$7:$AI$2000,2,0)</f>
        <v>0.56653935185185189</v>
      </c>
      <c r="BA39" s="88">
        <f t="shared" si="19"/>
        <v>3.5185185185185874E-3</v>
      </c>
      <c r="BB39" s="148"/>
      <c r="BC39" s="88">
        <f>VLOOKUP($A39,LIBRES!$AK$7:$AL$250,2,0)</f>
        <v>0.64189814814814816</v>
      </c>
      <c r="BD39" s="88">
        <f>VLOOKUP($A39,LIBRES!$AN$7:$AO$2000,2,0)</f>
        <v>0.64508101851851851</v>
      </c>
      <c r="BE39" s="88">
        <f t="shared" si="20"/>
        <v>3.1828703703703498E-3</v>
      </c>
      <c r="BF39" s="112"/>
      <c r="BG39" s="90">
        <f t="shared" si="21"/>
        <v>129</v>
      </c>
      <c r="BH39" s="90" t="str">
        <f t="shared" si="22"/>
        <v>EMILIO ORLANDO</v>
      </c>
      <c r="BI39" s="90" t="str">
        <f t="shared" si="23"/>
        <v>RONQUILLO</v>
      </c>
      <c r="BJ39" s="90" t="str">
        <f t="shared" si="24"/>
        <v>A</v>
      </c>
      <c r="BK39" s="90">
        <f t="shared" si="25"/>
        <v>0</v>
      </c>
      <c r="BL39" s="91"/>
      <c r="BM39" s="92">
        <v>0</v>
      </c>
      <c r="BN39" s="92">
        <f t="shared" si="26"/>
        <v>3.8310185185185808E-3</v>
      </c>
      <c r="BO39" s="92">
        <f t="shared" si="27"/>
        <v>2.8703703703703565E-3</v>
      </c>
      <c r="BP39" s="92">
        <f t="shared" si="28"/>
        <v>2.9513888888889062E-3</v>
      </c>
      <c r="BQ39" s="92">
        <f t="shared" si="29"/>
        <v>4.2013888888889905E-3</v>
      </c>
      <c r="BR39" s="92">
        <f t="shared" si="30"/>
        <v>3.5185185185185874E-3</v>
      </c>
      <c r="BS39" s="92">
        <f t="shared" si="31"/>
        <v>3.1828703703703498E-3</v>
      </c>
      <c r="BT39" s="92">
        <f t="shared" si="32"/>
        <v>2.0555555555555771E-2</v>
      </c>
      <c r="BU39" s="93"/>
      <c r="BV39" s="94">
        <f t="shared" si="33"/>
        <v>1776.0000000000186</v>
      </c>
      <c r="BW39" s="95">
        <f t="shared" si="34"/>
        <v>540.00000000000284</v>
      </c>
      <c r="BX39" s="91">
        <v>0</v>
      </c>
      <c r="BY39" s="91">
        <f t="shared" si="35"/>
        <v>2316.0000000000214</v>
      </c>
      <c r="BZ39" s="96" t="s">
        <v>424</v>
      </c>
      <c r="CA39" s="97" t="s">
        <v>424</v>
      </c>
      <c r="CB39" s="97" t="s">
        <v>424</v>
      </c>
      <c r="CC39" s="97" t="s">
        <v>424</v>
      </c>
      <c r="CD39" s="97" t="s">
        <v>424</v>
      </c>
      <c r="CE39" s="97" t="s">
        <v>424</v>
      </c>
    </row>
    <row r="40" spans="1:83" s="97" customFormat="1" ht="15" customHeight="1" x14ac:dyDescent="0.25">
      <c r="A40" s="131">
        <v>155</v>
      </c>
      <c r="B40" s="111" t="str">
        <f>VLOOKUP($A40,LISTADO!$C$4:$I$264,2,0)</f>
        <v>EDGAR AMILCAR</v>
      </c>
      <c r="C40" s="111" t="str">
        <f>VLOOKUP($A40,LISTADO!$C$4:$I$264,3,0)</f>
        <v>MANCILLA LOPEZ</v>
      </c>
      <c r="D40" s="111" t="str">
        <f>VLOOKUP($A40,LISTADO!$C$4:$I$264,4,0)</f>
        <v>B</v>
      </c>
      <c r="E40" s="111">
        <f>VLOOKUP($A40,LISTADO!$C$4:$I$264,5,0)</f>
        <v>0</v>
      </c>
      <c r="F40" s="111">
        <f>VLOOKUP($A40,LISTADO!$C$4:$I$264,6,0)</f>
        <v>0</v>
      </c>
      <c r="G40" s="113">
        <f>VLOOKUP($A40,LISTADO!$C$4:$I$270,7,0)</f>
        <v>0.37013888888888885</v>
      </c>
      <c r="H40" s="85">
        <f t="shared" si="0"/>
        <v>0.37013888888888885</v>
      </c>
      <c r="I40" s="85">
        <f t="shared" si="0"/>
        <v>0.37013888888888885</v>
      </c>
      <c r="J40" s="85">
        <f t="shared" si="1"/>
        <v>0</v>
      </c>
      <c r="K40" s="85"/>
      <c r="L40" s="86">
        <f t="shared" si="2"/>
        <v>0.42916666666666664</v>
      </c>
      <c r="M40" s="86">
        <f>VLOOKUP($A40,Checks!$B$5:$C$250,2,0)</f>
        <v>0.43472222222222223</v>
      </c>
      <c r="N40" s="86">
        <f t="shared" si="3"/>
        <v>6.4583333333333381E-2</v>
      </c>
      <c r="O40" s="85">
        <f t="shared" si="4"/>
        <v>5.5555555555555913E-3</v>
      </c>
      <c r="P40" s="87"/>
      <c r="Q40" s="86">
        <f t="shared" si="5"/>
        <v>0.5180555555555556</v>
      </c>
      <c r="R40" s="86">
        <f>VLOOKUP($A40,Checks!$E$5:$F$250,2,0)</f>
        <v>0.5180555555555556</v>
      </c>
      <c r="S40" s="86">
        <f t="shared" si="6"/>
        <v>8.333333333333337E-2</v>
      </c>
      <c r="T40" s="85">
        <f t="shared" si="7"/>
        <v>0</v>
      </c>
      <c r="U40" s="87"/>
      <c r="V40" s="86">
        <f t="shared" si="8"/>
        <v>0.57361111111111118</v>
      </c>
      <c r="W40" s="86">
        <f>VLOOKUP($A40,Checks!$H$5:$I$250,2,0)</f>
        <v>0.57361111111111118</v>
      </c>
      <c r="X40" s="86">
        <f t="shared" si="9"/>
        <v>5.555555555555558E-2</v>
      </c>
      <c r="Y40" s="85">
        <f t="shared" si="10"/>
        <v>0</v>
      </c>
      <c r="Z40" s="87"/>
      <c r="AA40" s="85">
        <f t="shared" si="11"/>
        <v>0.65000000000000013</v>
      </c>
      <c r="AB40" s="88">
        <f t="shared" si="12"/>
        <v>0.64129629629629636</v>
      </c>
      <c r="AC40" s="87">
        <f t="shared" si="13"/>
        <v>0</v>
      </c>
      <c r="AD40" s="87"/>
      <c r="AE40" s="88">
        <f>VLOOKUP($A40,LIBRES!$A$7:$B$250,2,0)</f>
        <v>0.37129629629629629</v>
      </c>
      <c r="AF40" s="88">
        <f>VLOOKUP($A40,LIBRES!$D$7:$E$250,2,0)</f>
        <v>0.37464120370370368</v>
      </c>
      <c r="AG40" s="88">
        <f t="shared" si="14"/>
        <v>3.3449074074073937E-3</v>
      </c>
      <c r="AH40" s="87"/>
      <c r="AI40" s="88">
        <f>VLOOKUP($A40,LIBRES!$G$7:$H$250,2,0)</f>
        <v>0.38078703703703703</v>
      </c>
      <c r="AJ40" s="88">
        <f>VLOOKUP($A40,LIBRES!J$7:$K$250,2,0)</f>
        <v>0.38408564814814811</v>
      </c>
      <c r="AK40" s="151">
        <f t="shared" si="15"/>
        <v>3.2986111111110716E-3</v>
      </c>
      <c r="AL40" s="87"/>
      <c r="AM40" s="88">
        <f>VLOOKUP($A40,LIBRES!$M$7:$N$250,2,0)</f>
        <v>0.42031250000000003</v>
      </c>
      <c r="AN40" s="88">
        <f>VLOOKUP($A40,LIBRES!$P$7:$Q$250,2,0)</f>
        <v>0.42571759259259262</v>
      </c>
      <c r="AO40" s="88">
        <f t="shared" si="16"/>
        <v>5.4050925925925863E-3</v>
      </c>
      <c r="AP40" s="112"/>
      <c r="AQ40" s="88">
        <f>VLOOKUP($A40,LIBRES!$S$7:$T$250,2,0)</f>
        <v>0.49837962962962962</v>
      </c>
      <c r="AR40" s="88">
        <f>VLOOKUP($A40,LIBRES!$V$7:$W$250,2,0)</f>
        <v>0.50108796296296299</v>
      </c>
      <c r="AS40" s="88">
        <f t="shared" si="17"/>
        <v>2.7083333333333681E-3</v>
      </c>
      <c r="AT40" s="112"/>
      <c r="AU40" s="88">
        <f>VLOOKUP($A40,LIBRES!$Y$7:$Z$250,2,0)</f>
        <v>0.52424768518518516</v>
      </c>
      <c r="AV40" s="88">
        <f>VLOOKUP($A40,LIBRES!$AB$7:$AC$2000,2,0)</f>
        <v>0.52784722222222225</v>
      </c>
      <c r="AW40" s="88">
        <f t="shared" si="18"/>
        <v>3.5995370370370816E-3</v>
      </c>
      <c r="AX40" s="112"/>
      <c r="AY40" s="88">
        <f>VLOOKUP($A40,LIBRES!$AE$7:$AF$250,2,0)</f>
        <v>0.55920138888888882</v>
      </c>
      <c r="AZ40" s="88">
        <f>VLOOKUP($A40,LIBRES!$AH$7:$AI$2000,2,0)</f>
        <v>0.56255787037037031</v>
      </c>
      <c r="BA40" s="88">
        <f t="shared" si="19"/>
        <v>3.3564814814814881E-3</v>
      </c>
      <c r="BB40" s="148"/>
      <c r="BC40" s="88">
        <f>VLOOKUP($A40,LIBRES!$AK$7:$AL$250,2,0)</f>
        <v>0.6381944444444444</v>
      </c>
      <c r="BD40" s="88">
        <f>VLOOKUP($A40,LIBRES!$AN$7:$AO$2000,2,0)</f>
        <v>0.64129629629629636</v>
      </c>
      <c r="BE40" s="88">
        <f t="shared" si="20"/>
        <v>3.1018518518519667E-3</v>
      </c>
      <c r="BF40" s="112"/>
      <c r="BG40" s="90">
        <f t="shared" si="21"/>
        <v>155</v>
      </c>
      <c r="BH40" s="90" t="str">
        <f t="shared" si="22"/>
        <v>EDGAR AMILCAR</v>
      </c>
      <c r="BI40" s="90" t="str">
        <f t="shared" si="23"/>
        <v>MANCILLA LOPEZ</v>
      </c>
      <c r="BJ40" s="90" t="str">
        <f t="shared" si="24"/>
        <v>B</v>
      </c>
      <c r="BK40" s="90">
        <f t="shared" si="25"/>
        <v>0</v>
      </c>
      <c r="BL40" s="91"/>
      <c r="BM40" s="92">
        <v>0</v>
      </c>
      <c r="BN40" s="92">
        <f t="shared" si="26"/>
        <v>3.2986111111110716E-3</v>
      </c>
      <c r="BO40" s="92">
        <f t="shared" si="27"/>
        <v>5.4050925925925863E-3</v>
      </c>
      <c r="BP40" s="92">
        <f t="shared" si="28"/>
        <v>2.7083333333333681E-3</v>
      </c>
      <c r="BQ40" s="92">
        <f t="shared" si="29"/>
        <v>3.5995370370370816E-3</v>
      </c>
      <c r="BR40" s="92">
        <f t="shared" si="30"/>
        <v>3.3564814814814881E-3</v>
      </c>
      <c r="BS40" s="92">
        <f t="shared" si="31"/>
        <v>3.1018518518519667E-3</v>
      </c>
      <c r="BT40" s="92">
        <f t="shared" si="32"/>
        <v>2.1469907407407562E-2</v>
      </c>
      <c r="BU40" s="93"/>
      <c r="BV40" s="94">
        <f t="shared" si="33"/>
        <v>1855.0000000000134</v>
      </c>
      <c r="BW40" s="95">
        <f t="shared" si="34"/>
        <v>480.00000000000307</v>
      </c>
      <c r="BX40" s="91">
        <v>0</v>
      </c>
      <c r="BY40" s="91">
        <f t="shared" si="35"/>
        <v>2335.0000000000164</v>
      </c>
      <c r="BZ40" s="96" t="s">
        <v>424</v>
      </c>
      <c r="CA40" s="97" t="s">
        <v>424</v>
      </c>
      <c r="CB40" s="97" t="s">
        <v>424</v>
      </c>
      <c r="CC40" s="97" t="s">
        <v>424</v>
      </c>
      <c r="CD40" s="97" t="s">
        <v>424</v>
      </c>
      <c r="CE40" s="97" t="s">
        <v>424</v>
      </c>
    </row>
    <row r="41" spans="1:83" s="97" customFormat="1" ht="15" customHeight="1" x14ac:dyDescent="0.25">
      <c r="A41" s="131">
        <v>112</v>
      </c>
      <c r="B41" s="111" t="str">
        <f>VLOOKUP($A41,LISTADO!$C$4:$I$264,2,0)</f>
        <v>SALVADOR</v>
      </c>
      <c r="C41" s="111" t="str">
        <f>VLOOKUP($A41,LISTADO!$C$4:$I$264,3,0)</f>
        <v>ACEVEDO RIVERA</v>
      </c>
      <c r="D41" s="111" t="str">
        <f>VLOOKUP($A41,LISTADO!$C$4:$I$264,4,0)</f>
        <v>C</v>
      </c>
      <c r="E41" s="111">
        <f>VLOOKUP($A41,LISTADO!$C$4:$I$264,5,0)</f>
        <v>0</v>
      </c>
      <c r="F41" s="111">
        <f>VLOOKUP($A41,LISTADO!$C$4:$I$264,6,0)</f>
        <v>0</v>
      </c>
      <c r="G41" s="113">
        <f>VLOOKUP($A41,LISTADO!$C$4:$I$270,7,0)</f>
        <v>0.37777777777777771</v>
      </c>
      <c r="H41" s="85">
        <f t="shared" si="0"/>
        <v>0.37777777777777771</v>
      </c>
      <c r="I41" s="85">
        <f t="shared" si="0"/>
        <v>0.37777777777777771</v>
      </c>
      <c r="J41" s="85">
        <f t="shared" si="1"/>
        <v>0</v>
      </c>
      <c r="K41" s="85"/>
      <c r="L41" s="86">
        <f t="shared" si="2"/>
        <v>0.4368055555555555</v>
      </c>
      <c r="M41" s="86">
        <f>VLOOKUP($A41,Checks!$B$5:$C$250,2,0)</f>
        <v>0.43888888888888888</v>
      </c>
      <c r="N41" s="86">
        <f t="shared" si="3"/>
        <v>6.1111111111111172E-2</v>
      </c>
      <c r="O41" s="85">
        <f t="shared" si="4"/>
        <v>2.0833333333333814E-3</v>
      </c>
      <c r="P41" s="87"/>
      <c r="Q41" s="86">
        <f t="shared" si="5"/>
        <v>0.52222222222222225</v>
      </c>
      <c r="R41" s="86">
        <f>VLOOKUP($A41,Checks!$E$5:$F$250,2,0)</f>
        <v>0.52222222222222225</v>
      </c>
      <c r="S41" s="86">
        <f t="shared" si="6"/>
        <v>8.333333333333337E-2</v>
      </c>
      <c r="T41" s="85">
        <f t="shared" si="7"/>
        <v>0</v>
      </c>
      <c r="U41" s="87"/>
      <c r="V41" s="86">
        <f t="shared" si="8"/>
        <v>0.57777777777777783</v>
      </c>
      <c r="W41" s="86">
        <f>VLOOKUP($A41,Checks!$H$5:$I$250,2,0)</f>
        <v>0.58194444444444449</v>
      </c>
      <c r="X41" s="86">
        <f t="shared" si="9"/>
        <v>5.9722222222222232E-2</v>
      </c>
      <c r="Y41" s="85">
        <f t="shared" si="10"/>
        <v>4.1666666666666519E-3</v>
      </c>
      <c r="Z41" s="87"/>
      <c r="AA41" s="85">
        <f t="shared" si="11"/>
        <v>0.65833333333333344</v>
      </c>
      <c r="AB41" s="88">
        <f t="shared" si="12"/>
        <v>0.64623842592592595</v>
      </c>
      <c r="AC41" s="87">
        <f t="shared" si="13"/>
        <v>0</v>
      </c>
      <c r="AD41" s="87"/>
      <c r="AE41" s="88">
        <f>VLOOKUP($A41,LIBRES!$A$7:$B$250,2,0)</f>
        <v>0.37864583333333335</v>
      </c>
      <c r="AF41" s="88">
        <f>VLOOKUP($A41,LIBRES!$D$7:$E$250,2,0)</f>
        <v>0.38186342592592593</v>
      </c>
      <c r="AG41" s="88">
        <f t="shared" si="14"/>
        <v>3.2175925925925775E-3</v>
      </c>
      <c r="AH41" s="87"/>
      <c r="AI41" s="88">
        <f>VLOOKUP($A41,LIBRES!$G$7:$H$250,2,0)</f>
        <v>0.3899305555555555</v>
      </c>
      <c r="AJ41" s="88">
        <f>VLOOKUP($A41,LIBRES!J$7:$K$250,2,0)</f>
        <v>0.39471064814814816</v>
      </c>
      <c r="AK41" s="151">
        <f t="shared" si="15"/>
        <v>4.7800925925926552E-3</v>
      </c>
      <c r="AL41" s="87"/>
      <c r="AM41" s="88">
        <f>VLOOKUP($A41,LIBRES!$M$7:$N$250,2,0)</f>
        <v>0.42743055555555554</v>
      </c>
      <c r="AN41" s="88">
        <f>VLOOKUP($A41,LIBRES!$P$7:$Q$250,2,0)</f>
        <v>0.4304398148148148</v>
      </c>
      <c r="AO41" s="88">
        <f t="shared" si="16"/>
        <v>3.0092592592592671E-3</v>
      </c>
      <c r="AP41" s="112"/>
      <c r="AQ41" s="88">
        <f>VLOOKUP($A41,LIBRES!$S$7:$T$250,2,0)</f>
        <v>0.49982638888888892</v>
      </c>
      <c r="AR41" s="88">
        <f>VLOOKUP($A41,LIBRES!$V$7:$W$250,2,0)</f>
        <v>0.50278935185185192</v>
      </c>
      <c r="AS41" s="88">
        <f t="shared" si="17"/>
        <v>2.9629629629630005E-3</v>
      </c>
      <c r="AT41" s="112"/>
      <c r="AU41" s="88">
        <f>VLOOKUP($A41,LIBRES!$Y$7:$Z$250,2,0)</f>
        <v>0.52899305555555554</v>
      </c>
      <c r="AV41" s="88">
        <f>VLOOKUP($A41,LIBRES!$AB$7:$AC$2000,2,0)</f>
        <v>0.53327546296296291</v>
      </c>
      <c r="AW41" s="88">
        <f t="shared" si="18"/>
        <v>4.2824074074073737E-3</v>
      </c>
      <c r="AX41" s="112"/>
      <c r="AY41" s="88">
        <f>VLOOKUP($A41,LIBRES!$AE$7:$AF$250,2,0)</f>
        <v>0.56857638888888895</v>
      </c>
      <c r="AZ41" s="88">
        <f>VLOOKUP($A41,LIBRES!$AH$7:$AI$2000,2,0)</f>
        <v>0.57182870370370364</v>
      </c>
      <c r="BA41" s="88">
        <f t="shared" si="19"/>
        <v>3.2523148148146941E-3</v>
      </c>
      <c r="BB41" s="148"/>
      <c r="BC41" s="88">
        <f>VLOOKUP($A41,LIBRES!$AK$7:$AL$250,2,0)</f>
        <v>0.64322916666666663</v>
      </c>
      <c r="BD41" s="88">
        <f>VLOOKUP($A41,LIBRES!$AN$7:$AO$2000,2,0)</f>
        <v>0.64623842592592595</v>
      </c>
      <c r="BE41" s="88">
        <f t="shared" si="20"/>
        <v>3.0092592592593226E-3</v>
      </c>
      <c r="BF41" s="112"/>
      <c r="BG41" s="90">
        <f t="shared" si="21"/>
        <v>112</v>
      </c>
      <c r="BH41" s="90" t="str">
        <f t="shared" si="22"/>
        <v>SALVADOR</v>
      </c>
      <c r="BI41" s="90" t="str">
        <f t="shared" si="23"/>
        <v>ACEVEDO RIVERA</v>
      </c>
      <c r="BJ41" s="90" t="str">
        <f t="shared" si="24"/>
        <v>C</v>
      </c>
      <c r="BK41" s="90">
        <f t="shared" si="25"/>
        <v>0</v>
      </c>
      <c r="BL41" s="91"/>
      <c r="BM41" s="92">
        <v>0</v>
      </c>
      <c r="BN41" s="92">
        <f t="shared" si="26"/>
        <v>4.7800925925926552E-3</v>
      </c>
      <c r="BO41" s="92">
        <f t="shared" si="27"/>
        <v>3.0092592592592671E-3</v>
      </c>
      <c r="BP41" s="92">
        <f t="shared" si="28"/>
        <v>2.9629629629630005E-3</v>
      </c>
      <c r="BQ41" s="92">
        <f t="shared" si="29"/>
        <v>4.2824074074073737E-3</v>
      </c>
      <c r="BR41" s="92">
        <f t="shared" si="30"/>
        <v>3.2523148148146941E-3</v>
      </c>
      <c r="BS41" s="92">
        <f t="shared" si="31"/>
        <v>3.0092592592593226E-3</v>
      </c>
      <c r="BT41" s="92">
        <f t="shared" si="32"/>
        <v>2.1296296296296313E-2</v>
      </c>
      <c r="BU41" s="93"/>
      <c r="BV41" s="94">
        <f t="shared" si="33"/>
        <v>1840.0000000000014</v>
      </c>
      <c r="BW41" s="95">
        <f t="shared" si="34"/>
        <v>540.00000000000284</v>
      </c>
      <c r="BX41" s="91">
        <v>0</v>
      </c>
      <c r="BY41" s="91">
        <f t="shared" si="35"/>
        <v>2380.0000000000041</v>
      </c>
      <c r="BZ41" s="96" t="s">
        <v>424</v>
      </c>
      <c r="CA41" s="97" t="s">
        <v>424</v>
      </c>
      <c r="CB41" s="97" t="s">
        <v>424</v>
      </c>
      <c r="CC41" s="97" t="s">
        <v>424</v>
      </c>
      <c r="CD41" s="97" t="s">
        <v>424</v>
      </c>
      <c r="CE41" s="97" t="s">
        <v>424</v>
      </c>
    </row>
    <row r="42" spans="1:83" s="97" customFormat="1" ht="15" customHeight="1" x14ac:dyDescent="0.25">
      <c r="A42" s="131">
        <v>115</v>
      </c>
      <c r="B42" s="111" t="str">
        <f>VLOOKUP($A42,LISTADO!$C$4:$I$264,2,0)</f>
        <v>OSMIN</v>
      </c>
      <c r="C42" s="111" t="str">
        <f>VLOOKUP($A42,LISTADO!$C$4:$I$264,3,0)</f>
        <v>MARROQUIN</v>
      </c>
      <c r="D42" s="111" t="str">
        <f>VLOOKUP($A42,LISTADO!$C$4:$I$264,4,0)</f>
        <v>A</v>
      </c>
      <c r="E42" s="111">
        <f>VLOOKUP($A42,LISTADO!$C$4:$I$264,5,0)</f>
        <v>0</v>
      </c>
      <c r="F42" s="111">
        <f>VLOOKUP($A42,LISTADO!$C$4:$I$264,6,0)</f>
        <v>0</v>
      </c>
      <c r="G42" s="113">
        <f>VLOOKUP($A42,LISTADO!$C$4:$I$270,7,0)</f>
        <v>0.37708333333333327</v>
      </c>
      <c r="H42" s="85">
        <f t="shared" si="0"/>
        <v>0.37708333333333327</v>
      </c>
      <c r="I42" s="85">
        <f t="shared" si="0"/>
        <v>0.37708333333333327</v>
      </c>
      <c r="J42" s="85">
        <f t="shared" si="1"/>
        <v>0</v>
      </c>
      <c r="K42" s="85"/>
      <c r="L42" s="86">
        <f t="shared" si="2"/>
        <v>0.43611111111111106</v>
      </c>
      <c r="M42" s="86">
        <f>VLOOKUP($A42,Checks!$B$5:$C$250,2,0)</f>
        <v>0.44097222222222227</v>
      </c>
      <c r="N42" s="86">
        <f t="shared" si="3"/>
        <v>6.3888888888888995E-2</v>
      </c>
      <c r="O42" s="85">
        <f t="shared" si="4"/>
        <v>4.8611111111112049E-3</v>
      </c>
      <c r="P42" s="87"/>
      <c r="Q42" s="86">
        <f t="shared" si="5"/>
        <v>0.52430555555555558</v>
      </c>
      <c r="R42" s="86">
        <f>VLOOKUP($A42,Checks!$E$5:$F$250,2,0)</f>
        <v>0.51944444444444449</v>
      </c>
      <c r="S42" s="86">
        <f t="shared" si="6"/>
        <v>7.8472222222222221E-2</v>
      </c>
      <c r="T42" s="85">
        <f t="shared" si="7"/>
        <v>4.8611111111110938E-3</v>
      </c>
      <c r="U42" s="87"/>
      <c r="V42" s="86">
        <f t="shared" si="8"/>
        <v>0.57500000000000007</v>
      </c>
      <c r="W42" s="86">
        <f>VLOOKUP($A42,Checks!$H$5:$I$250,2,0)</f>
        <v>0.57500000000000007</v>
      </c>
      <c r="X42" s="86">
        <f t="shared" si="9"/>
        <v>5.555555555555558E-2</v>
      </c>
      <c r="Y42" s="85">
        <f t="shared" si="10"/>
        <v>0</v>
      </c>
      <c r="Z42" s="87"/>
      <c r="AA42" s="85">
        <f t="shared" si="11"/>
        <v>0.65138888888888902</v>
      </c>
      <c r="AB42" s="88">
        <f t="shared" si="12"/>
        <v>0.63755787037037037</v>
      </c>
      <c r="AC42" s="87">
        <f t="shared" si="13"/>
        <v>0</v>
      </c>
      <c r="AD42" s="87"/>
      <c r="AE42" s="88">
        <f>VLOOKUP($A42,LIBRES!$A$7:$B$250,2,0)</f>
        <v>0.37841435185185185</v>
      </c>
      <c r="AF42" s="88">
        <f>VLOOKUP($A42,LIBRES!$D$7:$E$250,2,0)</f>
        <v>0.38188657407407406</v>
      </c>
      <c r="AG42" s="88">
        <f t="shared" si="14"/>
        <v>3.4722222222222099E-3</v>
      </c>
      <c r="AH42" s="87"/>
      <c r="AI42" s="88">
        <f>VLOOKUP($A42,LIBRES!$G$7:$H$250,2,0)</f>
        <v>0.38946759259259256</v>
      </c>
      <c r="AJ42" s="88">
        <f>VLOOKUP($A42,LIBRES!J$7:$K$250,2,0)</f>
        <v>0.39340277777777777</v>
      </c>
      <c r="AK42" s="151">
        <f t="shared" si="15"/>
        <v>3.9351851851852082E-3</v>
      </c>
      <c r="AL42" s="87"/>
      <c r="AM42" s="88">
        <f>VLOOKUP($A42,LIBRES!$M$7:$N$250,2,0)</f>
        <v>0.42673611111111115</v>
      </c>
      <c r="AN42" s="88">
        <f>VLOOKUP($A42,LIBRES!$P$7:$Q$250,2,0)</f>
        <v>0.43085648148148148</v>
      </c>
      <c r="AO42" s="88">
        <f t="shared" si="16"/>
        <v>4.1203703703703298E-3</v>
      </c>
      <c r="AP42" s="112"/>
      <c r="AQ42" s="88">
        <f>VLOOKUP($A42,LIBRES!$S$7:$T$250,2,0)</f>
        <v>0.49658564814814815</v>
      </c>
      <c r="AR42" s="88">
        <f>VLOOKUP($A42,LIBRES!$V$7:$W$250,2,0)</f>
        <v>0.49944444444444441</v>
      </c>
      <c r="AS42" s="88">
        <f t="shared" si="17"/>
        <v>2.8587962962962621E-3</v>
      </c>
      <c r="AT42" s="112"/>
      <c r="AU42" s="88">
        <f>VLOOKUP($A42,LIBRES!$Y$7:$Z$250,2,0)</f>
        <v>0.52569444444444446</v>
      </c>
      <c r="AV42" s="88">
        <f>VLOOKUP($A42,LIBRES!$AB$7:$AC$2000,2,0)</f>
        <v>0.52975694444444443</v>
      </c>
      <c r="AW42" s="88">
        <f t="shared" si="18"/>
        <v>4.0624999999999689E-3</v>
      </c>
      <c r="AX42" s="112"/>
      <c r="AY42" s="88">
        <f>VLOOKUP($A42,LIBRES!$AE$7:$AF$250,2,0)</f>
        <v>0.55781249999999993</v>
      </c>
      <c r="AZ42" s="88">
        <f>VLOOKUP($A42,LIBRES!$AH$7:$AI$2000,2,0)</f>
        <v>0.5611342592592593</v>
      </c>
      <c r="BA42" s="88">
        <f t="shared" si="19"/>
        <v>3.3217592592593714E-3</v>
      </c>
      <c r="BB42" s="148"/>
      <c r="BC42" s="88">
        <f>VLOOKUP($A42,LIBRES!$AK$7:$AL$250,2,0)</f>
        <v>0.63460648148148147</v>
      </c>
      <c r="BD42" s="88">
        <f>VLOOKUP($A42,LIBRES!$AN$7:$AO$2000,2,0)</f>
        <v>0.63755787037037037</v>
      </c>
      <c r="BE42" s="88">
        <f t="shared" si="20"/>
        <v>2.9513888888889062E-3</v>
      </c>
      <c r="BF42" s="112"/>
      <c r="BG42" s="90">
        <f t="shared" si="21"/>
        <v>115</v>
      </c>
      <c r="BH42" s="90" t="str">
        <f t="shared" si="22"/>
        <v>OSMIN</v>
      </c>
      <c r="BI42" s="90" t="str">
        <f t="shared" si="23"/>
        <v>MARROQUIN</v>
      </c>
      <c r="BJ42" s="90" t="str">
        <f t="shared" si="24"/>
        <v>A</v>
      </c>
      <c r="BK42" s="90">
        <f t="shared" si="25"/>
        <v>0</v>
      </c>
      <c r="BL42" s="91"/>
      <c r="BM42" s="92">
        <v>0</v>
      </c>
      <c r="BN42" s="92">
        <f t="shared" si="26"/>
        <v>3.9351851851852082E-3</v>
      </c>
      <c r="BO42" s="92">
        <f t="shared" si="27"/>
        <v>4.1203703703703298E-3</v>
      </c>
      <c r="BP42" s="92">
        <f t="shared" si="28"/>
        <v>2.8587962962962621E-3</v>
      </c>
      <c r="BQ42" s="92">
        <f t="shared" si="29"/>
        <v>4.0624999999999689E-3</v>
      </c>
      <c r="BR42" s="92">
        <f t="shared" si="30"/>
        <v>3.3217592592593714E-3</v>
      </c>
      <c r="BS42" s="92">
        <f t="shared" si="31"/>
        <v>2.9513888888889062E-3</v>
      </c>
      <c r="BT42" s="92">
        <f t="shared" si="32"/>
        <v>2.1250000000000047E-2</v>
      </c>
      <c r="BU42" s="93"/>
      <c r="BV42" s="94">
        <f t="shared" si="33"/>
        <v>1836.0000000000041</v>
      </c>
      <c r="BW42" s="95">
        <f t="shared" si="34"/>
        <v>840.00000000000659</v>
      </c>
      <c r="BX42" s="91">
        <v>0</v>
      </c>
      <c r="BY42" s="91">
        <f t="shared" si="35"/>
        <v>2676.0000000000109</v>
      </c>
      <c r="BZ42" s="96" t="s">
        <v>424</v>
      </c>
      <c r="CA42" s="97" t="s">
        <v>424</v>
      </c>
      <c r="CB42" s="97" t="s">
        <v>424</v>
      </c>
      <c r="CC42" s="97" t="s">
        <v>424</v>
      </c>
      <c r="CD42" s="97" t="s">
        <v>424</v>
      </c>
      <c r="CE42" s="97" t="s">
        <v>424</v>
      </c>
    </row>
    <row r="43" spans="1:83" s="97" customFormat="1" ht="15" customHeight="1" x14ac:dyDescent="0.25">
      <c r="A43" s="131">
        <v>105</v>
      </c>
      <c r="B43" s="111" t="str">
        <f>VLOOKUP($A43,LISTADO!$C$4:$I$264,2,0)</f>
        <v>Carlos Alejandro</v>
      </c>
      <c r="C43" s="111" t="str">
        <f>VLOOKUP($A43,LISTADO!$C$4:$I$264,3,0)</f>
        <v>Zamora</v>
      </c>
      <c r="D43" s="111" t="str">
        <f>VLOOKUP($A43,LISTADO!$C$4:$I$264,4,0)</f>
        <v>B</v>
      </c>
      <c r="E43" s="111">
        <f>VLOOKUP($A43,LISTADO!$C$4:$I$264,5,0)</f>
        <v>0</v>
      </c>
      <c r="F43" s="111">
        <f>VLOOKUP($A43,LISTADO!$C$4:$I$264,6,0)</f>
        <v>0</v>
      </c>
      <c r="G43" s="113">
        <f>VLOOKUP($A43,LISTADO!$C$4:$I$270,7,0)</f>
        <v>0.3743055555555555</v>
      </c>
      <c r="H43" s="85">
        <f t="shared" ref="H43:I62" si="36">G43</f>
        <v>0.3743055555555555</v>
      </c>
      <c r="I43" s="85">
        <f t="shared" si="36"/>
        <v>0.3743055555555555</v>
      </c>
      <c r="J43" s="85">
        <f t="shared" si="1"/>
        <v>0</v>
      </c>
      <c r="K43" s="85"/>
      <c r="L43" s="86">
        <f t="shared" si="2"/>
        <v>0.43333333333333329</v>
      </c>
      <c r="M43" s="86">
        <f>VLOOKUP($A43,Checks!$B$5:$C$250,2,0)</f>
        <v>0.43541666666666662</v>
      </c>
      <c r="N43" s="86">
        <f t="shared" si="3"/>
        <v>6.1111111111111116E-2</v>
      </c>
      <c r="O43" s="85">
        <f t="shared" si="4"/>
        <v>2.0833333333333259E-3</v>
      </c>
      <c r="P43" s="87"/>
      <c r="Q43" s="86">
        <f t="shared" si="5"/>
        <v>0.51874999999999993</v>
      </c>
      <c r="R43" s="86">
        <f>VLOOKUP($A43,Checks!$E$5:$F$250,2,0)</f>
        <v>0.51874999999999993</v>
      </c>
      <c r="S43" s="86">
        <f t="shared" si="6"/>
        <v>8.3333333333333315E-2</v>
      </c>
      <c r="T43" s="85">
        <f t="shared" si="7"/>
        <v>0</v>
      </c>
      <c r="U43" s="87"/>
      <c r="V43" s="86">
        <f t="shared" si="8"/>
        <v>0.57430555555555551</v>
      </c>
      <c r="W43" s="86">
        <f>VLOOKUP($A43,Checks!$H$5:$I$250,2,0)</f>
        <v>0.58194444444444449</v>
      </c>
      <c r="X43" s="86">
        <f t="shared" si="9"/>
        <v>6.3194444444444553E-2</v>
      </c>
      <c r="Y43" s="85">
        <f t="shared" si="10"/>
        <v>7.6388888888889728E-3</v>
      </c>
      <c r="Z43" s="87"/>
      <c r="AA43" s="85">
        <f t="shared" si="11"/>
        <v>0.65833333333333344</v>
      </c>
      <c r="AB43" s="88">
        <f t="shared" si="12"/>
        <v>0.6459259259259259</v>
      </c>
      <c r="AC43" s="87">
        <f t="shared" si="13"/>
        <v>0</v>
      </c>
      <c r="AD43" s="87"/>
      <c r="AE43" s="88">
        <f>VLOOKUP($A43,LIBRES!$A$7:$B$250,2,0)</f>
        <v>0.37517361111111108</v>
      </c>
      <c r="AF43" s="88">
        <f>VLOOKUP($A43,LIBRES!$D$7:$E$250,2,0)</f>
        <v>0.37840277777777781</v>
      </c>
      <c r="AG43" s="88">
        <f t="shared" si="14"/>
        <v>3.2291666666667274E-3</v>
      </c>
      <c r="AH43" s="87"/>
      <c r="AI43" s="88">
        <f>VLOOKUP($A43,LIBRES!$G$7:$H$250,2,0)</f>
        <v>0.38628472222222227</v>
      </c>
      <c r="AJ43" s="88">
        <f>VLOOKUP($A43,LIBRES!J$7:$K$250,2,0)</f>
        <v>0.38972222222222225</v>
      </c>
      <c r="AK43" s="151">
        <f t="shared" si="15"/>
        <v>3.4374999999999822E-3</v>
      </c>
      <c r="AL43" s="87"/>
      <c r="AM43" s="88">
        <f>VLOOKUP($A43,LIBRES!$M$7:$N$250,2,0)</f>
        <v>0.42222222222222222</v>
      </c>
      <c r="AN43" s="88">
        <f>VLOOKUP($A43,LIBRES!$P$7:$Q$250,2,0)</f>
        <v>0.42581018518518521</v>
      </c>
      <c r="AO43" s="88">
        <f t="shared" si="16"/>
        <v>3.5879629629629872E-3</v>
      </c>
      <c r="AP43" s="112"/>
      <c r="AQ43" s="88">
        <f>VLOOKUP($A43,LIBRES!$S$7:$T$250,2,0)</f>
        <v>0.49450231481481483</v>
      </c>
      <c r="AR43" s="88">
        <f>VLOOKUP($A43,LIBRES!$V$7:$W$250,2,0)</f>
        <v>0.49732638888888886</v>
      </c>
      <c r="AS43" s="88">
        <f t="shared" si="17"/>
        <v>2.8240740740740344E-3</v>
      </c>
      <c r="AT43" s="112"/>
      <c r="AU43" s="88">
        <f>VLOOKUP($A43,LIBRES!$Y$7:$Z$250,2,0)</f>
        <v>0.523900462962963</v>
      </c>
      <c r="AV43" s="88">
        <f>VLOOKUP($A43,LIBRES!$AB$7:$AC$2000,2,0)</f>
        <v>0.53060185185185182</v>
      </c>
      <c r="AW43" s="88">
        <f t="shared" si="18"/>
        <v>6.7013888888888262E-3</v>
      </c>
      <c r="AX43" s="112"/>
      <c r="AY43" s="88">
        <f>VLOOKUP($A43,LIBRES!$AE$7:$AF$250,2,0)</f>
        <v>0.5678819444444444</v>
      </c>
      <c r="AZ43" s="88">
        <f>VLOOKUP($A43,LIBRES!$AH$7:$AI$2000,2,0)</f>
        <v>0.57168981481481485</v>
      </c>
      <c r="BA43" s="88">
        <f t="shared" si="19"/>
        <v>3.8078703703704475E-3</v>
      </c>
      <c r="BB43" s="148"/>
      <c r="BC43" s="88">
        <f>VLOOKUP($A43,LIBRES!$AK$7:$AL$250,2,0)</f>
        <v>0.64293981481481477</v>
      </c>
      <c r="BD43" s="88">
        <f>VLOOKUP($A43,LIBRES!$AN$7:$AO$2000,2,0)</f>
        <v>0.6459259259259259</v>
      </c>
      <c r="BE43" s="88">
        <f t="shared" si="20"/>
        <v>2.9861111111111338E-3</v>
      </c>
      <c r="BF43" s="112"/>
      <c r="BG43" s="90">
        <f t="shared" si="21"/>
        <v>105</v>
      </c>
      <c r="BH43" s="90" t="str">
        <f t="shared" si="22"/>
        <v>Carlos Alejandro</v>
      </c>
      <c r="BI43" s="90" t="str">
        <f t="shared" si="23"/>
        <v>Zamora</v>
      </c>
      <c r="BJ43" s="90" t="str">
        <f t="shared" si="24"/>
        <v>B</v>
      </c>
      <c r="BK43" s="90">
        <f t="shared" si="25"/>
        <v>0</v>
      </c>
      <c r="BL43" s="91"/>
      <c r="BM43" s="92">
        <v>0</v>
      </c>
      <c r="BN43" s="92">
        <f t="shared" si="26"/>
        <v>3.4374999999999822E-3</v>
      </c>
      <c r="BO43" s="92">
        <f t="shared" si="27"/>
        <v>3.5879629629629872E-3</v>
      </c>
      <c r="BP43" s="92">
        <f t="shared" si="28"/>
        <v>2.8240740740740344E-3</v>
      </c>
      <c r="BQ43" s="92">
        <f t="shared" si="29"/>
        <v>6.7013888888888262E-3</v>
      </c>
      <c r="BR43" s="92">
        <f t="shared" si="30"/>
        <v>3.8078703703704475E-3</v>
      </c>
      <c r="BS43" s="92">
        <f t="shared" si="31"/>
        <v>2.9861111111111338E-3</v>
      </c>
      <c r="BT43" s="92">
        <f t="shared" si="32"/>
        <v>2.3344907407407411E-2</v>
      </c>
      <c r="BU43" s="93"/>
      <c r="BV43" s="94">
        <f t="shared" si="33"/>
        <v>2017.0000000000005</v>
      </c>
      <c r="BW43" s="95">
        <f t="shared" si="34"/>
        <v>840.00000000000659</v>
      </c>
      <c r="BX43" s="91">
        <v>0</v>
      </c>
      <c r="BY43" s="91">
        <f t="shared" si="35"/>
        <v>2857.0000000000073</v>
      </c>
      <c r="BZ43" s="96" t="s">
        <v>424</v>
      </c>
      <c r="CA43" s="97" t="s">
        <v>424</v>
      </c>
      <c r="CB43" s="97" t="s">
        <v>424</v>
      </c>
      <c r="CC43" s="97" t="s">
        <v>424</v>
      </c>
      <c r="CD43" s="97" t="s">
        <v>424</v>
      </c>
      <c r="CE43" s="97" t="s">
        <v>424</v>
      </c>
    </row>
    <row r="44" spans="1:83" s="97" customFormat="1" ht="15" customHeight="1" x14ac:dyDescent="0.25">
      <c r="A44" s="131">
        <v>113</v>
      </c>
      <c r="B44" s="111" t="str">
        <f>VLOOKUP($A44,LISTADO!$C$4:$I$264,2,0)</f>
        <v xml:space="preserve">JOSUE  </v>
      </c>
      <c r="C44" s="111" t="str">
        <f>VLOOKUP($A44,LISTADO!$C$4:$I$264,3,0)</f>
        <v>CALDERON</v>
      </c>
      <c r="D44" s="111" t="str">
        <f>VLOOKUP($A44,LISTADO!$C$4:$I$264,4,0)</f>
        <v>B</v>
      </c>
      <c r="E44" s="111">
        <f>VLOOKUP($A44,LISTADO!$C$4:$I$264,5,0)</f>
        <v>0</v>
      </c>
      <c r="F44" s="111">
        <f>VLOOKUP($A44,LISTADO!$C$4:$I$264,6,0)</f>
        <v>0</v>
      </c>
      <c r="G44" s="113">
        <f>VLOOKUP($A44,LISTADO!$C$4:$I$270,7,0)</f>
        <v>0.37986111111111104</v>
      </c>
      <c r="H44" s="85">
        <f t="shared" si="36"/>
        <v>0.37986111111111104</v>
      </c>
      <c r="I44" s="85">
        <f t="shared" si="36"/>
        <v>0.37986111111111104</v>
      </c>
      <c r="J44" s="85">
        <f t="shared" si="1"/>
        <v>0</v>
      </c>
      <c r="K44" s="85"/>
      <c r="L44" s="86">
        <f t="shared" si="2"/>
        <v>0.43888888888888883</v>
      </c>
      <c r="M44" s="86">
        <f>VLOOKUP($A44,Checks!$B$5:$C$250,2,0)</f>
        <v>0.45208333333333334</v>
      </c>
      <c r="N44" s="86">
        <f t="shared" si="3"/>
        <v>7.2222222222222299E-2</v>
      </c>
      <c r="O44" s="85">
        <f t="shared" si="4"/>
        <v>1.3194444444444509E-2</v>
      </c>
      <c r="P44" s="87"/>
      <c r="Q44" s="86">
        <f t="shared" si="5"/>
        <v>0.53541666666666665</v>
      </c>
      <c r="R44" s="86">
        <f>VLOOKUP($A44,Checks!$E$5:$F$250,2,0)</f>
        <v>0.53611111111111109</v>
      </c>
      <c r="S44" s="86">
        <f t="shared" si="6"/>
        <v>8.4027777777777757E-2</v>
      </c>
      <c r="T44" s="85">
        <f t="shared" si="7"/>
        <v>6.9444444444444198E-4</v>
      </c>
      <c r="U44" s="87"/>
      <c r="V44" s="86">
        <f t="shared" si="8"/>
        <v>0.59166666666666667</v>
      </c>
      <c r="W44" s="86">
        <f>VLOOKUP($A44,Checks!$H$5:$I$250,2,0)</f>
        <v>0.59583333333333333</v>
      </c>
      <c r="X44" s="86">
        <f t="shared" si="9"/>
        <v>5.9722222222222232E-2</v>
      </c>
      <c r="Y44" s="85">
        <f t="shared" si="10"/>
        <v>4.1666666666666519E-3</v>
      </c>
      <c r="Z44" s="87"/>
      <c r="AA44" s="85">
        <f t="shared" si="11"/>
        <v>0.67222222222222228</v>
      </c>
      <c r="AB44" s="88">
        <f t="shared" si="12"/>
        <v>0.66840277777777779</v>
      </c>
      <c r="AC44" s="87">
        <f t="shared" si="13"/>
        <v>0</v>
      </c>
      <c r="AD44" s="87"/>
      <c r="AE44" s="88">
        <f>VLOOKUP($A44,LIBRES!$A$7:$B$250,2,0)</f>
        <v>0.38240740740740736</v>
      </c>
      <c r="AF44" s="88">
        <f>VLOOKUP($A44,LIBRES!$D$7:$E$250,2,0)</f>
        <v>0.38547453703703699</v>
      </c>
      <c r="AG44" s="88">
        <f t="shared" si="14"/>
        <v>3.067129629629628E-3</v>
      </c>
      <c r="AH44" s="87"/>
      <c r="AI44" s="88">
        <f>VLOOKUP($A44,LIBRES!$G$7:$H$250,2,0)</f>
        <v>0.39357638888888885</v>
      </c>
      <c r="AJ44" s="88">
        <f>VLOOKUP($A44,LIBRES!J$7:$K$250,2,0)</f>
        <v>0.39767361111111116</v>
      </c>
      <c r="AK44" s="151">
        <f t="shared" si="15"/>
        <v>4.0972222222223076E-3</v>
      </c>
      <c r="AL44" s="87"/>
      <c r="AM44" s="88">
        <f>VLOOKUP($A44,LIBRES!$M$7:$N$250,2,0)</f>
        <v>0.43993055555555555</v>
      </c>
      <c r="AN44" s="88">
        <f>VLOOKUP($A44,LIBRES!$P$7:$Q$250,2,0)</f>
        <v>0.44259259259259259</v>
      </c>
      <c r="AO44" s="88">
        <f t="shared" si="16"/>
        <v>2.6620370370370461E-3</v>
      </c>
      <c r="AP44" s="112"/>
      <c r="AQ44" s="88">
        <f>VLOOKUP($A44,LIBRES!$S$7:$T$250,2,0)</f>
        <v>0.51591435185185186</v>
      </c>
      <c r="AR44" s="88">
        <f>VLOOKUP($A44,LIBRES!$V$7:$W$250,2,0)</f>
        <v>0.51881944444444439</v>
      </c>
      <c r="AS44" s="88">
        <f t="shared" si="17"/>
        <v>2.9050925925925286E-3</v>
      </c>
      <c r="AT44" s="112"/>
      <c r="AU44" s="88">
        <f>VLOOKUP($A44,LIBRES!$Y$7:$Z$250,2,0)</f>
        <v>0.54322916666666665</v>
      </c>
      <c r="AV44" s="88">
        <f>VLOOKUP($A44,LIBRES!$AB$7:$AC$2000,2,0)</f>
        <v>0.54752314814814818</v>
      </c>
      <c r="AW44" s="88">
        <f t="shared" si="18"/>
        <v>4.2939814814815236E-3</v>
      </c>
      <c r="AX44" s="112"/>
      <c r="AY44" s="88">
        <f>VLOOKUP($A44,LIBRES!$AE$7:$AF$250,2,0)</f>
        <v>0.58315972222222223</v>
      </c>
      <c r="AZ44" s="88">
        <f>VLOOKUP($A44,LIBRES!$AH$7:$AI$2000,2,0)</f>
        <v>0.58612268518518518</v>
      </c>
      <c r="BA44" s="88">
        <f t="shared" si="19"/>
        <v>2.962962962962945E-3</v>
      </c>
      <c r="BB44" s="148"/>
      <c r="BC44" s="88">
        <f>VLOOKUP($A44,LIBRES!$AK$7:$AL$250,2,0)</f>
        <v>0.66562500000000002</v>
      </c>
      <c r="BD44" s="88">
        <f>VLOOKUP($A44,LIBRES!$AN$7:$AO$2000,2,0)</f>
        <v>0.66840277777777779</v>
      </c>
      <c r="BE44" s="88">
        <f t="shared" si="20"/>
        <v>2.7777777777777679E-3</v>
      </c>
      <c r="BF44" s="112"/>
      <c r="BG44" s="90">
        <f t="shared" si="21"/>
        <v>113</v>
      </c>
      <c r="BH44" s="90" t="str">
        <f t="shared" si="22"/>
        <v xml:space="preserve">JOSUE  </v>
      </c>
      <c r="BI44" s="90" t="str">
        <f t="shared" si="23"/>
        <v>CALDERON</v>
      </c>
      <c r="BJ44" s="90" t="str">
        <f t="shared" si="24"/>
        <v>B</v>
      </c>
      <c r="BK44" s="90">
        <f t="shared" si="25"/>
        <v>0</v>
      </c>
      <c r="BL44" s="91"/>
      <c r="BM44" s="92">
        <v>0</v>
      </c>
      <c r="BN44" s="92">
        <f t="shared" si="26"/>
        <v>4.0972222222223076E-3</v>
      </c>
      <c r="BO44" s="92">
        <f t="shared" si="27"/>
        <v>2.6620370370370461E-3</v>
      </c>
      <c r="BP44" s="92">
        <f t="shared" si="28"/>
        <v>2.9050925925925286E-3</v>
      </c>
      <c r="BQ44" s="92">
        <f t="shared" si="29"/>
        <v>4.2939814814815236E-3</v>
      </c>
      <c r="BR44" s="92">
        <f t="shared" si="30"/>
        <v>2.962962962962945E-3</v>
      </c>
      <c r="BS44" s="92">
        <f t="shared" si="31"/>
        <v>2.7777777777777679E-3</v>
      </c>
      <c r="BT44" s="92">
        <f t="shared" si="32"/>
        <v>1.9699074074074119E-2</v>
      </c>
      <c r="BU44" s="93">
        <v>10</v>
      </c>
      <c r="BV44" s="94">
        <f t="shared" si="33"/>
        <v>1702.0000000000039</v>
      </c>
      <c r="BW44" s="95">
        <f t="shared" si="34"/>
        <v>1560.0000000000041</v>
      </c>
      <c r="BX44" s="91">
        <v>0</v>
      </c>
      <c r="BY44" s="91">
        <f t="shared" si="35"/>
        <v>3272.0000000000082</v>
      </c>
      <c r="BZ44" s="96" t="s">
        <v>424</v>
      </c>
      <c r="CA44" s="97" t="s">
        <v>424</v>
      </c>
      <c r="CB44" s="97" t="s">
        <v>424</v>
      </c>
      <c r="CC44" s="97" t="s">
        <v>424</v>
      </c>
      <c r="CD44" s="97" t="s">
        <v>424</v>
      </c>
      <c r="CE44" s="97" t="s">
        <v>424</v>
      </c>
    </row>
    <row r="45" spans="1:83" s="97" customFormat="1" ht="15" customHeight="1" x14ac:dyDescent="0.25">
      <c r="A45" s="131">
        <v>116</v>
      </c>
      <c r="B45" s="111" t="str">
        <f>VLOOKUP($A45,LISTADO!$C$4:$I$264,2,0)</f>
        <v>EDGAR</v>
      </c>
      <c r="C45" s="111" t="str">
        <f>VLOOKUP($A45,LISTADO!$C$4:$I$264,3,0)</f>
        <v>CALDERON</v>
      </c>
      <c r="D45" s="111" t="str">
        <f>VLOOKUP($A45,LISTADO!$C$4:$I$264,4,0)</f>
        <v>B</v>
      </c>
      <c r="E45" s="111">
        <f>VLOOKUP($A45,LISTADO!$C$4:$I$264,5,0)</f>
        <v>0</v>
      </c>
      <c r="F45" s="111">
        <f>VLOOKUP($A45,LISTADO!$C$4:$I$264,6,0)</f>
        <v>0</v>
      </c>
      <c r="G45" s="113">
        <f>VLOOKUP($A45,LISTADO!$C$4:$I$270,7,0)</f>
        <v>0.38055555555555548</v>
      </c>
      <c r="H45" s="85">
        <f t="shared" si="36"/>
        <v>0.38055555555555548</v>
      </c>
      <c r="I45" s="85">
        <f t="shared" si="36"/>
        <v>0.38055555555555548</v>
      </c>
      <c r="J45" s="85">
        <f t="shared" si="1"/>
        <v>0</v>
      </c>
      <c r="K45" s="85"/>
      <c r="L45" s="86">
        <f t="shared" si="2"/>
        <v>0.43958333333333327</v>
      </c>
      <c r="M45" s="86">
        <f>VLOOKUP($A45,Checks!$B$5:$C$250,2,0)</f>
        <v>0.44513888888888892</v>
      </c>
      <c r="N45" s="86">
        <f t="shared" si="3"/>
        <v>6.4583333333333437E-2</v>
      </c>
      <c r="O45" s="85">
        <f t="shared" si="4"/>
        <v>5.5555555555556468E-3</v>
      </c>
      <c r="P45" s="87"/>
      <c r="Q45" s="86">
        <f t="shared" si="5"/>
        <v>0.52847222222222223</v>
      </c>
      <c r="R45" s="86">
        <f>VLOOKUP($A45,Checks!$E$5:$F$250,2,0)</f>
        <v>0.52847222222222223</v>
      </c>
      <c r="S45" s="86">
        <f t="shared" si="6"/>
        <v>8.3333333333333315E-2</v>
      </c>
      <c r="T45" s="85">
        <f t="shared" si="7"/>
        <v>0</v>
      </c>
      <c r="U45" s="87"/>
      <c r="V45" s="86">
        <f t="shared" si="8"/>
        <v>0.58402777777777781</v>
      </c>
      <c r="W45" s="86">
        <f>VLOOKUP($A45,Checks!$H$5:$I$250,2,0)</f>
        <v>0.59513888888888888</v>
      </c>
      <c r="X45" s="86">
        <f t="shared" si="9"/>
        <v>6.6666666666666652E-2</v>
      </c>
      <c r="Y45" s="85">
        <f t="shared" si="10"/>
        <v>1.1111111111111072E-2</v>
      </c>
      <c r="Z45" s="87"/>
      <c r="AA45" s="85">
        <f t="shared" si="11"/>
        <v>0.67152777777777772</v>
      </c>
      <c r="AB45" s="88">
        <f t="shared" si="12"/>
        <v>0.67021990740740733</v>
      </c>
      <c r="AC45" s="87">
        <f t="shared" si="13"/>
        <v>0</v>
      </c>
      <c r="AD45" s="87"/>
      <c r="AE45" s="88">
        <f>VLOOKUP($A45,LIBRES!$A$7:$B$250,2,0)</f>
        <v>0.38148148148148148</v>
      </c>
      <c r="AF45" s="88">
        <f>VLOOKUP($A45,LIBRES!$D$7:$E$250,2,0)</f>
        <v>0.38475694444444447</v>
      </c>
      <c r="AG45" s="88">
        <f t="shared" si="14"/>
        <v>3.2754629629629939E-3</v>
      </c>
      <c r="AH45" s="87"/>
      <c r="AI45" s="88">
        <f>VLOOKUP($A45,LIBRES!$G$7:$H$250,2,0)</f>
        <v>0.39178240740740744</v>
      </c>
      <c r="AJ45" s="88">
        <f>VLOOKUP($A45,LIBRES!J$7:$K$250,2,0)</f>
        <v>0.39496527777777773</v>
      </c>
      <c r="AK45" s="151">
        <f t="shared" si="15"/>
        <v>3.1828703703702943E-3</v>
      </c>
      <c r="AL45" s="87"/>
      <c r="AM45" s="88">
        <f>VLOOKUP($A45,LIBRES!$M$7:$N$250,2,0)</f>
        <v>0.4302083333333333</v>
      </c>
      <c r="AN45" s="88">
        <f>VLOOKUP($A45,LIBRES!$P$7:$Q$250,2,0)</f>
        <v>0.43541666666666662</v>
      </c>
      <c r="AO45" s="88">
        <f t="shared" si="16"/>
        <v>5.2083333333333148E-3</v>
      </c>
      <c r="AP45" s="112"/>
      <c r="AQ45" s="88">
        <f>VLOOKUP($A45,LIBRES!$S$7:$T$250,2,0)</f>
        <v>0.51082175925925932</v>
      </c>
      <c r="AR45" s="88">
        <f>VLOOKUP($A45,LIBRES!$V$7:$W$250,2,0)</f>
        <v>0.51375000000000004</v>
      </c>
      <c r="AS45" s="88">
        <f t="shared" si="17"/>
        <v>2.9282407407407174E-3</v>
      </c>
      <c r="AT45" s="112"/>
      <c r="AU45" s="88">
        <f>VLOOKUP($A45,LIBRES!$Y$7:$Z$250,2,0)</f>
        <v>0.53935185185185186</v>
      </c>
      <c r="AV45" s="88">
        <f>VLOOKUP($A45,LIBRES!$AB$7:$AC$2000,2,0)</f>
        <v>0.54363425925925923</v>
      </c>
      <c r="AW45" s="88">
        <f t="shared" si="18"/>
        <v>4.2824074074073737E-3</v>
      </c>
      <c r="AX45" s="112"/>
      <c r="AY45" s="88">
        <f>VLOOKUP($A45,LIBRES!$AE$7:$AF$250,2,0)</f>
        <v>0.58211805555555551</v>
      </c>
      <c r="AZ45" s="88">
        <f>VLOOKUP($A45,LIBRES!$AH$7:$AI$2000,2,0)</f>
        <v>0.58494212962962966</v>
      </c>
      <c r="BA45" s="88">
        <f t="shared" si="19"/>
        <v>2.8240740740741455E-3</v>
      </c>
      <c r="BB45" s="148"/>
      <c r="BC45" s="88">
        <f>VLOOKUP($A45,LIBRES!$AK$7:$AL$250,2,0)</f>
        <v>0.66736111111111107</v>
      </c>
      <c r="BD45" s="88">
        <f>VLOOKUP($A45,LIBRES!$AN$7:$AO$2000,2,0)</f>
        <v>0.67021990740740733</v>
      </c>
      <c r="BE45" s="88">
        <f t="shared" si="20"/>
        <v>2.8587962962962621E-3</v>
      </c>
      <c r="BF45" s="112"/>
      <c r="BG45" s="90">
        <f t="shared" si="21"/>
        <v>116</v>
      </c>
      <c r="BH45" s="90" t="str">
        <f t="shared" si="22"/>
        <v>EDGAR</v>
      </c>
      <c r="BI45" s="90" t="str">
        <f t="shared" si="23"/>
        <v>CALDERON</v>
      </c>
      <c r="BJ45" s="90" t="str">
        <f t="shared" si="24"/>
        <v>B</v>
      </c>
      <c r="BK45" s="90">
        <f t="shared" si="25"/>
        <v>0</v>
      </c>
      <c r="BL45" s="91"/>
      <c r="BM45" s="92">
        <v>0</v>
      </c>
      <c r="BN45" s="92">
        <f t="shared" si="26"/>
        <v>3.1828703703702943E-3</v>
      </c>
      <c r="BO45" s="92">
        <f t="shared" si="27"/>
        <v>5.2083333333333148E-3</v>
      </c>
      <c r="BP45" s="92">
        <f t="shared" si="28"/>
        <v>2.9282407407407174E-3</v>
      </c>
      <c r="BQ45" s="92">
        <f t="shared" si="29"/>
        <v>4.2824074074073737E-3</v>
      </c>
      <c r="BR45" s="92">
        <f t="shared" si="30"/>
        <v>2.8240740740741455E-3</v>
      </c>
      <c r="BS45" s="92">
        <f t="shared" si="31"/>
        <v>2.8587962962962621E-3</v>
      </c>
      <c r="BT45" s="92">
        <f t="shared" si="32"/>
        <v>2.1284722222222108E-2</v>
      </c>
      <c r="BU45" s="93">
        <v>10</v>
      </c>
      <c r="BV45" s="94">
        <f t="shared" si="33"/>
        <v>1838.99999999999</v>
      </c>
      <c r="BW45" s="95">
        <f t="shared" si="34"/>
        <v>1440.0000000000045</v>
      </c>
      <c r="BX45" s="91">
        <v>0</v>
      </c>
      <c r="BY45" s="91">
        <f t="shared" si="35"/>
        <v>3288.9999999999945</v>
      </c>
      <c r="BZ45" s="96" t="s">
        <v>424</v>
      </c>
      <c r="CA45" s="97" t="s">
        <v>424</v>
      </c>
      <c r="CB45" s="97" t="s">
        <v>424</v>
      </c>
      <c r="CC45" s="97" t="s">
        <v>424</v>
      </c>
      <c r="CD45" s="97" t="s">
        <v>424</v>
      </c>
      <c r="CE45" s="97" t="s">
        <v>424</v>
      </c>
    </row>
    <row r="46" spans="1:83" s="97" customFormat="1" ht="15" customHeight="1" x14ac:dyDescent="0.25">
      <c r="A46" s="131">
        <v>142</v>
      </c>
      <c r="B46" s="111" t="str">
        <f>VLOOKUP($A46,LISTADO!$C$4:$I$264,2,0)</f>
        <v>FRANCISCO</v>
      </c>
      <c r="C46" s="111" t="str">
        <f>VLOOKUP($A46,LISTADO!$C$4:$I$264,3,0)</f>
        <v>NISTAL</v>
      </c>
      <c r="D46" s="111" t="str">
        <f>VLOOKUP($A46,LISTADO!$C$4:$I$264,4,0)</f>
        <v>C</v>
      </c>
      <c r="E46" s="111">
        <f>VLOOKUP($A46,LISTADO!$C$4:$I$264,5,0)</f>
        <v>0</v>
      </c>
      <c r="F46" s="111">
        <f>VLOOKUP($A46,LISTADO!$C$4:$I$264,6,0)</f>
        <v>0</v>
      </c>
      <c r="G46" s="113">
        <f>VLOOKUP($A46,LISTADO!$C$4:$I$270,7,0)</f>
        <v>0.37499999999999994</v>
      </c>
      <c r="H46" s="85">
        <f t="shared" si="36"/>
        <v>0.37499999999999994</v>
      </c>
      <c r="I46" s="85">
        <f t="shared" si="36"/>
        <v>0.37499999999999994</v>
      </c>
      <c r="J46" s="85">
        <f t="shared" si="1"/>
        <v>0</v>
      </c>
      <c r="K46" s="85"/>
      <c r="L46" s="86">
        <f t="shared" si="2"/>
        <v>0.43402777777777773</v>
      </c>
      <c r="M46" s="86">
        <f>VLOOKUP($A46,Checks!$B$5:$C$250,2,0)</f>
        <v>0.44444444444444442</v>
      </c>
      <c r="N46" s="86">
        <f t="shared" si="3"/>
        <v>6.9444444444444475E-2</v>
      </c>
      <c r="O46" s="85">
        <f t="shared" si="4"/>
        <v>1.0416666666666685E-2</v>
      </c>
      <c r="P46" s="87"/>
      <c r="Q46" s="86">
        <f t="shared" si="5"/>
        <v>0.52777777777777779</v>
      </c>
      <c r="R46" s="86">
        <f>VLOOKUP($A46,Checks!$E$5:$F$250,2,0)</f>
        <v>0.52777777777777779</v>
      </c>
      <c r="S46" s="86">
        <f t="shared" si="6"/>
        <v>8.333333333333337E-2</v>
      </c>
      <c r="T46" s="85">
        <f t="shared" si="7"/>
        <v>0</v>
      </c>
      <c r="U46" s="87"/>
      <c r="V46" s="86">
        <f t="shared" si="8"/>
        <v>0.58333333333333337</v>
      </c>
      <c r="W46" s="86">
        <f>VLOOKUP($A46,Checks!$H$5:$I$250,2,0)</f>
        <v>0.59166666666666667</v>
      </c>
      <c r="X46" s="86">
        <f t="shared" si="9"/>
        <v>6.3888888888888884E-2</v>
      </c>
      <c r="Y46" s="85">
        <f t="shared" si="10"/>
        <v>8.3333333333333037E-3</v>
      </c>
      <c r="Z46" s="87"/>
      <c r="AA46" s="85">
        <f t="shared" si="11"/>
        <v>0.66805555555555562</v>
      </c>
      <c r="AB46" s="88">
        <f t="shared" si="12"/>
        <v>0.65983796296296293</v>
      </c>
      <c r="AC46" s="87">
        <f t="shared" si="13"/>
        <v>0</v>
      </c>
      <c r="AD46" s="87"/>
      <c r="AE46" s="88">
        <f>VLOOKUP($A46,LIBRES!$A$7:$B$250,2,0)</f>
        <v>0.37563657407407408</v>
      </c>
      <c r="AF46" s="88">
        <f>VLOOKUP($A46,LIBRES!$D$7:$E$250,2,0)</f>
        <v>0.37884259259259262</v>
      </c>
      <c r="AG46" s="88">
        <f t="shared" si="14"/>
        <v>3.2060185185185386E-3</v>
      </c>
      <c r="AH46" s="87"/>
      <c r="AI46" s="88">
        <f>VLOOKUP($A46,LIBRES!$G$7:$H$250,2,0)</f>
        <v>0.38709490740740743</v>
      </c>
      <c r="AJ46" s="88">
        <f>VLOOKUP($A46,LIBRES!J$7:$K$250,2,0)</f>
        <v>0.39133101851851854</v>
      </c>
      <c r="AK46" s="151">
        <f t="shared" si="15"/>
        <v>4.2361111111111072E-3</v>
      </c>
      <c r="AL46" s="87"/>
      <c r="AM46" s="88">
        <f>VLOOKUP($A46,LIBRES!$M$7:$N$250,2,0)</f>
        <v>0.43055555555555558</v>
      </c>
      <c r="AN46" s="88">
        <f>VLOOKUP($A46,LIBRES!$P$7:$Q$250,2,0)</f>
        <v>0.43483796296296301</v>
      </c>
      <c r="AO46" s="88">
        <f t="shared" si="16"/>
        <v>4.2824074074074292E-3</v>
      </c>
      <c r="AP46" s="112"/>
      <c r="AQ46" s="88">
        <f>VLOOKUP($A46,LIBRES!$S$7:$T$250,2,0)</f>
        <v>0.50624999999999998</v>
      </c>
      <c r="AR46" s="88">
        <f>VLOOKUP($A46,LIBRES!$V$7:$W$250,2,0)</f>
        <v>0.50898148148148148</v>
      </c>
      <c r="AS46" s="88">
        <f t="shared" si="17"/>
        <v>2.7314814814815014E-3</v>
      </c>
      <c r="AT46" s="112"/>
      <c r="AU46" s="88">
        <f>VLOOKUP($A46,LIBRES!$Y$7:$Z$250,2,0)</f>
        <v>0.53634259259259254</v>
      </c>
      <c r="AV46" s="88">
        <f>VLOOKUP($A46,LIBRES!$AB$7:$AC$2000,2,0)</f>
        <v>0.54118055555555555</v>
      </c>
      <c r="AW46" s="88">
        <f t="shared" si="18"/>
        <v>4.8379629629630161E-3</v>
      </c>
      <c r="AX46" s="112"/>
      <c r="AY46" s="88">
        <f>VLOOKUP($A46,LIBRES!$AE$7:$AF$250,2,0)</f>
        <v>0.57899305555555558</v>
      </c>
      <c r="AZ46" s="88">
        <f>VLOOKUP($A46,LIBRES!$AH$7:$AI$2000,2,0)</f>
        <v>0.58258101851851851</v>
      </c>
      <c r="BA46" s="88">
        <f t="shared" si="19"/>
        <v>3.5879629629629317E-3</v>
      </c>
      <c r="BB46" s="148"/>
      <c r="BC46" s="88">
        <f>VLOOKUP($A46,LIBRES!$AK$7:$AL$250,2,0)</f>
        <v>0.65717592592592589</v>
      </c>
      <c r="BD46" s="88">
        <f>VLOOKUP($A46,LIBRES!$AN$7:$AO$2000,2,0)</f>
        <v>0.65983796296296293</v>
      </c>
      <c r="BE46" s="88">
        <f t="shared" si="20"/>
        <v>2.6620370370370461E-3</v>
      </c>
      <c r="BF46" s="112"/>
      <c r="BG46" s="90">
        <f t="shared" si="21"/>
        <v>142</v>
      </c>
      <c r="BH46" s="90" t="str">
        <f t="shared" si="22"/>
        <v>FRANCISCO</v>
      </c>
      <c r="BI46" s="90" t="str">
        <f t="shared" si="23"/>
        <v>NISTAL</v>
      </c>
      <c r="BJ46" s="90" t="str">
        <f t="shared" si="24"/>
        <v>C</v>
      </c>
      <c r="BK46" s="90">
        <f t="shared" si="25"/>
        <v>0</v>
      </c>
      <c r="BL46" s="91"/>
      <c r="BM46" s="92">
        <v>0</v>
      </c>
      <c r="BN46" s="92">
        <f t="shared" si="26"/>
        <v>4.2361111111111072E-3</v>
      </c>
      <c r="BO46" s="92">
        <f t="shared" si="27"/>
        <v>4.2824074074074292E-3</v>
      </c>
      <c r="BP46" s="92">
        <f t="shared" si="28"/>
        <v>2.7314814814815014E-3</v>
      </c>
      <c r="BQ46" s="92">
        <f t="shared" si="29"/>
        <v>4.8379629629630161E-3</v>
      </c>
      <c r="BR46" s="92">
        <f t="shared" si="30"/>
        <v>3.5879629629629317E-3</v>
      </c>
      <c r="BS46" s="92">
        <f t="shared" si="31"/>
        <v>2.6620370370370461E-3</v>
      </c>
      <c r="BT46" s="92">
        <f t="shared" si="32"/>
        <v>2.2337962962963032E-2</v>
      </c>
      <c r="BU46" s="93">
        <v>10</v>
      </c>
      <c r="BV46" s="94">
        <f t="shared" si="33"/>
        <v>1930.0000000000059</v>
      </c>
      <c r="BW46" s="95">
        <f t="shared" si="34"/>
        <v>1619.9999999999991</v>
      </c>
      <c r="BX46" s="91">
        <v>0</v>
      </c>
      <c r="BY46" s="91">
        <f t="shared" si="35"/>
        <v>3560.000000000005</v>
      </c>
      <c r="BZ46" s="96" t="s">
        <v>424</v>
      </c>
      <c r="CA46" s="97" t="s">
        <v>424</v>
      </c>
      <c r="CB46" s="97" t="s">
        <v>424</v>
      </c>
      <c r="CC46" s="97" t="s">
        <v>424</v>
      </c>
      <c r="CD46" s="97" t="s">
        <v>424</v>
      </c>
      <c r="CE46" s="97" t="s">
        <v>424</v>
      </c>
    </row>
    <row r="47" spans="1:83" s="97" customFormat="1" ht="15" customHeight="1" x14ac:dyDescent="0.25">
      <c r="A47" s="131">
        <v>103</v>
      </c>
      <c r="B47" s="111" t="str">
        <f>VLOOKUP($A47,LISTADO!$C$4:$I$264,2,0)</f>
        <v>DANIEL</v>
      </c>
      <c r="C47" s="111" t="str">
        <f>VLOOKUP($A47,LISTADO!$C$4:$I$264,3,0)</f>
        <v>FLORES</v>
      </c>
      <c r="D47" s="111" t="str">
        <f>VLOOKUP($A47,LISTADO!$C$4:$I$264,4,0)</f>
        <v>C</v>
      </c>
      <c r="E47" s="111">
        <f>VLOOKUP($A47,LISTADO!$C$4:$I$264,5,0)</f>
        <v>0</v>
      </c>
      <c r="F47" s="111">
        <f>VLOOKUP($A47,LISTADO!$C$4:$I$264,6,0)</f>
        <v>0</v>
      </c>
      <c r="G47" s="113">
        <f>VLOOKUP($A47,LISTADO!$C$4:$I$270,7,0)</f>
        <v>0.36944444444444441</v>
      </c>
      <c r="H47" s="85">
        <f t="shared" si="36"/>
        <v>0.36944444444444441</v>
      </c>
      <c r="I47" s="85">
        <f t="shared" si="36"/>
        <v>0.36944444444444441</v>
      </c>
      <c r="J47" s="85">
        <f t="shared" si="1"/>
        <v>0</v>
      </c>
      <c r="K47" s="85"/>
      <c r="L47" s="86">
        <f t="shared" si="2"/>
        <v>0.4284722222222222</v>
      </c>
      <c r="M47" s="86">
        <f>VLOOKUP($A47,Checks!$B$5:$C$250,2,0)</f>
        <v>0.43472222222222223</v>
      </c>
      <c r="N47" s="86">
        <f t="shared" si="3"/>
        <v>6.5277777777777823E-2</v>
      </c>
      <c r="O47" s="85">
        <f t="shared" si="4"/>
        <v>6.2500000000000333E-3</v>
      </c>
      <c r="P47" s="87"/>
      <c r="Q47" s="86">
        <f t="shared" si="5"/>
        <v>0.5180555555555556</v>
      </c>
      <c r="R47" s="86">
        <f>VLOOKUP($A47,Checks!$E$5:$F$250,2,0)</f>
        <v>0.51944444444444449</v>
      </c>
      <c r="S47" s="86">
        <f t="shared" si="6"/>
        <v>8.4722222222222254E-2</v>
      </c>
      <c r="T47" s="85">
        <f t="shared" si="7"/>
        <v>1.388888888888884E-3</v>
      </c>
      <c r="U47" s="87"/>
      <c r="V47" s="86">
        <f t="shared" si="8"/>
        <v>0.57500000000000007</v>
      </c>
      <c r="W47" s="86">
        <f>VLOOKUP($A47,Checks!$H$5:$I$250,2,0)</f>
        <v>0.58124999999999993</v>
      </c>
      <c r="X47" s="86">
        <f t="shared" si="9"/>
        <v>6.1805555555555447E-2</v>
      </c>
      <c r="Y47" s="85">
        <f t="shared" si="10"/>
        <v>6.2499999999998668E-3</v>
      </c>
      <c r="Z47" s="87"/>
      <c r="AA47" s="85">
        <f t="shared" si="11"/>
        <v>0.65763888888888888</v>
      </c>
      <c r="AB47" s="88">
        <f t="shared" si="12"/>
        <v>0.66295138888888883</v>
      </c>
      <c r="AC47" s="87">
        <f t="shared" si="13"/>
        <v>458.999999999995</v>
      </c>
      <c r="AD47" s="87"/>
      <c r="AE47" s="88">
        <f>VLOOKUP($A47,LIBRES!$A$7:$B$250,2,0)</f>
        <v>0.37048611111111113</v>
      </c>
      <c r="AF47" s="88">
        <f>VLOOKUP($A47,LIBRES!$D$7:$E$250,2,0)</f>
        <v>0.37387731481481484</v>
      </c>
      <c r="AG47" s="88">
        <f t="shared" si="14"/>
        <v>3.3912037037037157E-3</v>
      </c>
      <c r="AH47" s="87"/>
      <c r="AI47" s="88">
        <f>VLOOKUP($A47,LIBRES!$G$7:$H$250,2,0)</f>
        <v>0.3810763888888889</v>
      </c>
      <c r="AJ47" s="88">
        <f>VLOOKUP($A47,LIBRES!J$7:$K$250,2,0)</f>
        <v>0.38496527777777773</v>
      </c>
      <c r="AK47" s="151">
        <f t="shared" si="15"/>
        <v>3.8888888888888307E-3</v>
      </c>
      <c r="AL47" s="87"/>
      <c r="AM47" s="88">
        <f>VLOOKUP($A47,LIBRES!$M$7:$N$250,2,0)</f>
        <v>0.42170138888888892</v>
      </c>
      <c r="AN47" s="88">
        <f>VLOOKUP($A47,LIBRES!$P$7:$Q$250,2,0)</f>
        <v>0.42521990740740739</v>
      </c>
      <c r="AO47" s="88">
        <f t="shared" si="16"/>
        <v>3.5185185185184764E-3</v>
      </c>
      <c r="AP47" s="112"/>
      <c r="AQ47" s="88">
        <f>VLOOKUP($A47,LIBRES!$S$7:$T$250,2,0)</f>
        <v>0.50844907407407403</v>
      </c>
      <c r="AR47" s="88">
        <f>VLOOKUP($A47,LIBRES!$V$7:$W$250,2,0)</f>
        <v>0.51170138888888894</v>
      </c>
      <c r="AS47" s="88">
        <f t="shared" si="17"/>
        <v>3.2523148148149161E-3</v>
      </c>
      <c r="AT47" s="112"/>
      <c r="AU47" s="88">
        <f>VLOOKUP($A47,LIBRES!$Y$7:$Z$250,2,0)</f>
        <v>0.5258680555555556</v>
      </c>
      <c r="AV47" s="88">
        <f>VLOOKUP($A47,LIBRES!$AB$7:$AC$2000,2,0)</f>
        <v>0.5308680555555555</v>
      </c>
      <c r="AW47" s="88">
        <f t="shared" si="18"/>
        <v>4.9999999999998934E-3</v>
      </c>
      <c r="AX47" s="112"/>
      <c r="AY47" s="88">
        <f>VLOOKUP($A47,LIBRES!$AE$7:$AF$250,2,0)</f>
        <v>0.56562499999999993</v>
      </c>
      <c r="AZ47" s="88">
        <f>VLOOKUP($A47,LIBRES!$AH$7:$AI$2000,2,0)</f>
        <v>0.56975694444444447</v>
      </c>
      <c r="BA47" s="88">
        <f t="shared" si="19"/>
        <v>4.1319444444445352E-3</v>
      </c>
      <c r="BB47" s="148"/>
      <c r="BC47" s="88">
        <f>VLOOKUP($A47,LIBRES!$AK$7:$AL$250,2,0)</f>
        <v>0.65937499999999993</v>
      </c>
      <c r="BD47" s="88">
        <f>VLOOKUP($A47,LIBRES!$AN$7:$AO$2000,2,0)</f>
        <v>0.66295138888888883</v>
      </c>
      <c r="BE47" s="88">
        <f t="shared" si="20"/>
        <v>3.5763888888888928E-3</v>
      </c>
      <c r="BF47" s="112"/>
      <c r="BG47" s="90">
        <f t="shared" si="21"/>
        <v>103</v>
      </c>
      <c r="BH47" s="90" t="str">
        <f t="shared" si="22"/>
        <v>DANIEL</v>
      </c>
      <c r="BI47" s="90" t="str">
        <f t="shared" si="23"/>
        <v>FLORES</v>
      </c>
      <c r="BJ47" s="90" t="str">
        <f t="shared" si="24"/>
        <v>C</v>
      </c>
      <c r="BK47" s="90">
        <f t="shared" si="25"/>
        <v>0</v>
      </c>
      <c r="BL47" s="91"/>
      <c r="BM47" s="92">
        <v>0</v>
      </c>
      <c r="BN47" s="92">
        <f t="shared" si="26"/>
        <v>3.8888888888888307E-3</v>
      </c>
      <c r="BO47" s="92">
        <f t="shared" si="27"/>
        <v>3.5185185185184764E-3</v>
      </c>
      <c r="BP47" s="92">
        <f t="shared" si="28"/>
        <v>3.2523148148149161E-3</v>
      </c>
      <c r="BQ47" s="92">
        <f t="shared" si="29"/>
        <v>4.9999999999998934E-3</v>
      </c>
      <c r="BR47" s="92">
        <f t="shared" si="30"/>
        <v>4.1319444444445352E-3</v>
      </c>
      <c r="BS47" s="92">
        <f t="shared" si="31"/>
        <v>3.5763888888888928E-3</v>
      </c>
      <c r="BT47" s="92">
        <f t="shared" si="32"/>
        <v>2.3368055555555545E-2</v>
      </c>
      <c r="BU47" s="93"/>
      <c r="BV47" s="94">
        <f t="shared" si="33"/>
        <v>2018.9999999999991</v>
      </c>
      <c r="BW47" s="95">
        <f t="shared" si="34"/>
        <v>1658.9999999999859</v>
      </c>
      <c r="BX47" s="91">
        <v>0</v>
      </c>
      <c r="BY47" s="91">
        <f t="shared" si="35"/>
        <v>3677.999999999985</v>
      </c>
      <c r="BZ47" s="96" t="s">
        <v>424</v>
      </c>
      <c r="CA47" s="97" t="s">
        <v>424</v>
      </c>
      <c r="CB47" s="97" t="s">
        <v>424</v>
      </c>
      <c r="CC47" s="97" t="s">
        <v>424</v>
      </c>
      <c r="CD47" s="97" t="s">
        <v>424</v>
      </c>
      <c r="CE47" s="97" t="s">
        <v>424</v>
      </c>
    </row>
    <row r="48" spans="1:83" s="97" customFormat="1" ht="15" customHeight="1" x14ac:dyDescent="0.25">
      <c r="A48" s="131">
        <v>169</v>
      </c>
      <c r="B48" s="111" t="str">
        <f>VLOOKUP($A48,LISTADO!$C$4:$I$264,2,0)</f>
        <v>NESTOR</v>
      </c>
      <c r="C48" s="111" t="str">
        <f>VLOOKUP($A48,LISTADO!$C$4:$I$264,3,0)</f>
        <v xml:space="preserve">ALVAREZ  </v>
      </c>
      <c r="D48" s="111" t="str">
        <f>VLOOKUP($A48,LISTADO!$C$4:$I$264,4,0)</f>
        <v>B</v>
      </c>
      <c r="E48" s="111">
        <f>VLOOKUP($A48,LISTADO!$C$4:$I$264,5,0)</f>
        <v>0</v>
      </c>
      <c r="F48" s="111">
        <f>VLOOKUP($A48,LISTADO!$C$4:$I$264,6,0)</f>
        <v>0</v>
      </c>
      <c r="G48" s="113">
        <f>VLOOKUP($A48,LISTADO!$C$4:$I$270,7,0)</f>
        <v>0.38055555555555554</v>
      </c>
      <c r="H48" s="85">
        <f t="shared" si="36"/>
        <v>0.38055555555555554</v>
      </c>
      <c r="I48" s="85">
        <f t="shared" si="36"/>
        <v>0.38055555555555554</v>
      </c>
      <c r="J48" s="85">
        <f t="shared" si="1"/>
        <v>0</v>
      </c>
      <c r="K48" s="85"/>
      <c r="L48" s="86">
        <f t="shared" si="2"/>
        <v>0.43958333333333333</v>
      </c>
      <c r="M48" s="86">
        <f>VLOOKUP($A48,Checks!$B$5:$C$250,2,0)</f>
        <v>0.44097222222222227</v>
      </c>
      <c r="N48" s="86">
        <f t="shared" si="3"/>
        <v>6.041666666666673E-2</v>
      </c>
      <c r="O48" s="85">
        <f t="shared" si="4"/>
        <v>1.3888888888889395E-3</v>
      </c>
      <c r="P48" s="87"/>
      <c r="Q48" s="86">
        <f t="shared" si="5"/>
        <v>0.52430555555555558</v>
      </c>
      <c r="R48" s="86">
        <f>VLOOKUP($A48,Checks!$E$5:$F$250,2,0)</f>
        <v>0.52430555555555558</v>
      </c>
      <c r="S48" s="86">
        <f t="shared" si="6"/>
        <v>8.3333333333333315E-2</v>
      </c>
      <c r="T48" s="85">
        <f t="shared" si="7"/>
        <v>0</v>
      </c>
      <c r="U48" s="87"/>
      <c r="V48" s="86">
        <f t="shared" si="8"/>
        <v>0.57986111111111116</v>
      </c>
      <c r="W48" s="86">
        <f>VLOOKUP($A48,Checks!$H$5:$I$250,2,0)</f>
        <v>0.58402777777777781</v>
      </c>
      <c r="X48" s="86">
        <f t="shared" si="9"/>
        <v>5.9722222222222232E-2</v>
      </c>
      <c r="Y48" s="85">
        <f t="shared" si="10"/>
        <v>4.1666666666666519E-3</v>
      </c>
      <c r="Z48" s="87"/>
      <c r="AA48" s="85">
        <f t="shared" si="11"/>
        <v>0.66041666666666665</v>
      </c>
      <c r="AB48" s="88">
        <f t="shared" si="12"/>
        <v>0.67811342592592594</v>
      </c>
      <c r="AC48" s="87">
        <f t="shared" si="13"/>
        <v>1529.0000000000025</v>
      </c>
      <c r="AD48" s="87"/>
      <c r="AE48" s="88">
        <f>VLOOKUP($A48,LIBRES!$A$7:$B$250,2,0)</f>
        <v>0.3810763888888889</v>
      </c>
      <c r="AF48" s="88">
        <f>VLOOKUP($A48,LIBRES!$D$7:$E$250,2,0)</f>
        <v>0.38434027777777779</v>
      </c>
      <c r="AG48" s="88">
        <f t="shared" si="14"/>
        <v>3.2638888888888995E-3</v>
      </c>
      <c r="AH48" s="87"/>
      <c r="AI48" s="88">
        <f>VLOOKUP($A48,LIBRES!$G$7:$H$250,2,0)</f>
        <v>0.39126157407407408</v>
      </c>
      <c r="AJ48" s="88">
        <f>VLOOKUP($A48,LIBRES!J$7:$K$250,2,0)</f>
        <v>0.39475694444444448</v>
      </c>
      <c r="AK48" s="151">
        <f t="shared" si="15"/>
        <v>3.4953703703703987E-3</v>
      </c>
      <c r="AL48" s="87"/>
      <c r="AM48" s="88">
        <f>VLOOKUP($A48,LIBRES!$M$7:$N$250,2,0)</f>
        <v>0.42760416666666662</v>
      </c>
      <c r="AN48" s="88">
        <f>VLOOKUP($A48,LIBRES!$P$7:$Q$250,2,0)</f>
        <v>0.43047453703703703</v>
      </c>
      <c r="AO48" s="88">
        <f t="shared" si="16"/>
        <v>2.870370370370412E-3</v>
      </c>
      <c r="AP48" s="112"/>
      <c r="AQ48" s="88">
        <f>VLOOKUP($A48,LIBRES!$S$7:$T$250,2,0)</f>
        <v>0.51273148148148151</v>
      </c>
      <c r="AR48" s="88">
        <f>VLOOKUP($A48,LIBRES!$V$7:$W$250,2,0)</f>
        <v>0.51563657407407404</v>
      </c>
      <c r="AS48" s="88">
        <f t="shared" si="17"/>
        <v>2.9050925925925286E-3</v>
      </c>
      <c r="AT48" s="112"/>
      <c r="AU48" s="88">
        <f>VLOOKUP($A48,LIBRES!$Y$7:$Z$250,2,0)</f>
        <v>0.53090277777777783</v>
      </c>
      <c r="AV48" s="88">
        <f>VLOOKUP($A48,LIBRES!$AB$7:$AC$2000,2,0)</f>
        <v>0.53489583333333335</v>
      </c>
      <c r="AW48" s="88">
        <f t="shared" si="18"/>
        <v>3.9930555555555136E-3</v>
      </c>
      <c r="AX48" s="112"/>
      <c r="AY48" s="88">
        <f>VLOOKUP($A48,LIBRES!$AE$7:$AF$250,2,0)</f>
        <v>0.5708333333333333</v>
      </c>
      <c r="AZ48" s="88">
        <f>VLOOKUP($A48,LIBRES!$AH$7:$AI$2000,2,0)</f>
        <v>0.57396990740740739</v>
      </c>
      <c r="BA48" s="88">
        <f t="shared" si="19"/>
        <v>3.1365740740740833E-3</v>
      </c>
      <c r="BB48" s="148"/>
      <c r="BC48" s="88">
        <f>VLOOKUP($A48,LIBRES!$AK$7:$AL$250,2,0)</f>
        <v>0.67488425925925932</v>
      </c>
      <c r="BD48" s="88">
        <f>VLOOKUP($A48,LIBRES!$AN$7:$AO$2000,2,0)</f>
        <v>0.67811342592592594</v>
      </c>
      <c r="BE48" s="88">
        <f t="shared" si="20"/>
        <v>3.2291666666666163E-3</v>
      </c>
      <c r="BF48" s="112"/>
      <c r="BG48" s="90">
        <f t="shared" si="21"/>
        <v>169</v>
      </c>
      <c r="BH48" s="90" t="str">
        <f t="shared" si="22"/>
        <v>NESTOR</v>
      </c>
      <c r="BI48" s="90" t="str">
        <f t="shared" si="23"/>
        <v xml:space="preserve">ALVAREZ  </v>
      </c>
      <c r="BJ48" s="90" t="str">
        <f t="shared" si="24"/>
        <v>B</v>
      </c>
      <c r="BK48" s="90">
        <f t="shared" si="25"/>
        <v>0</v>
      </c>
      <c r="BL48" s="91"/>
      <c r="BM48" s="92">
        <v>0</v>
      </c>
      <c r="BN48" s="92">
        <f t="shared" si="26"/>
        <v>3.4953703703703987E-3</v>
      </c>
      <c r="BO48" s="92">
        <f t="shared" si="27"/>
        <v>2.870370370370412E-3</v>
      </c>
      <c r="BP48" s="92">
        <f t="shared" si="28"/>
        <v>2.9050925925925286E-3</v>
      </c>
      <c r="BQ48" s="92">
        <f t="shared" si="29"/>
        <v>3.9930555555555136E-3</v>
      </c>
      <c r="BR48" s="92">
        <f t="shared" si="30"/>
        <v>3.1365740740740833E-3</v>
      </c>
      <c r="BS48" s="92">
        <f t="shared" si="31"/>
        <v>3.2291666666666163E-3</v>
      </c>
      <c r="BT48" s="92">
        <f t="shared" si="32"/>
        <v>1.9629629629629552E-2</v>
      </c>
      <c r="BU48" s="93">
        <v>10</v>
      </c>
      <c r="BV48" s="94">
        <f t="shared" si="33"/>
        <v>1695.9999999999934</v>
      </c>
      <c r="BW48" s="95">
        <f t="shared" si="34"/>
        <v>2009.0000000000055</v>
      </c>
      <c r="BX48" s="91">
        <v>0</v>
      </c>
      <c r="BY48" s="91">
        <f t="shared" si="35"/>
        <v>3714.9999999999991</v>
      </c>
      <c r="BZ48" s="96" t="s">
        <v>424</v>
      </c>
      <c r="CA48" s="97" t="s">
        <v>424</v>
      </c>
      <c r="CB48" s="97" t="s">
        <v>424</v>
      </c>
      <c r="CC48" s="97" t="s">
        <v>424</v>
      </c>
      <c r="CD48" s="97" t="s">
        <v>424</v>
      </c>
      <c r="CE48" s="97" t="s">
        <v>424</v>
      </c>
    </row>
    <row r="49" spans="1:83" s="97" customFormat="1" ht="15" customHeight="1" x14ac:dyDescent="0.25">
      <c r="A49" s="131">
        <v>149</v>
      </c>
      <c r="B49" s="111" t="str">
        <f>VLOOKUP($A49,LISTADO!$C$4:$I$264,2,0)</f>
        <v>JOSE ALEJANDRO</v>
      </c>
      <c r="C49" s="111" t="str">
        <f>VLOOKUP($A49,LISTADO!$C$4:$I$264,3,0)</f>
        <v>FERNADEZ</v>
      </c>
      <c r="D49" s="111" t="str">
        <f>VLOOKUP($A49,LISTADO!$C$4:$I$264,4,0)</f>
        <v>A</v>
      </c>
      <c r="E49" s="111">
        <f>VLOOKUP($A49,LISTADO!$C$4:$I$264,5,0)</f>
        <v>0</v>
      </c>
      <c r="F49" s="111">
        <f>VLOOKUP($A49,LISTADO!$C$4:$I$264,6,0)</f>
        <v>0</v>
      </c>
      <c r="G49" s="113">
        <f>VLOOKUP($A49,LISTADO!$C$4:$I$270,7,0)</f>
        <v>0.37569444444444439</v>
      </c>
      <c r="H49" s="85">
        <f t="shared" si="36"/>
        <v>0.37569444444444439</v>
      </c>
      <c r="I49" s="85">
        <f t="shared" si="36"/>
        <v>0.37569444444444439</v>
      </c>
      <c r="J49" s="85">
        <f t="shared" si="1"/>
        <v>0</v>
      </c>
      <c r="K49" s="85"/>
      <c r="L49" s="86">
        <f t="shared" si="2"/>
        <v>0.43472222222222218</v>
      </c>
      <c r="M49" s="86">
        <f>VLOOKUP($A49,Checks!$B$5:$C$250,2,0)</f>
        <v>0.4465277777777778</v>
      </c>
      <c r="N49" s="86">
        <f t="shared" si="3"/>
        <v>7.0833333333333415E-2</v>
      </c>
      <c r="O49" s="85">
        <f t="shared" si="4"/>
        <v>1.1805555555555625E-2</v>
      </c>
      <c r="P49" s="87"/>
      <c r="Q49" s="86">
        <f t="shared" si="5"/>
        <v>0.52986111111111112</v>
      </c>
      <c r="R49" s="86">
        <f>VLOOKUP($A49,Checks!$E$5:$F$250,2,0)</f>
        <v>0.52986111111111112</v>
      </c>
      <c r="S49" s="86">
        <f t="shared" si="6"/>
        <v>8.3333333333333315E-2</v>
      </c>
      <c r="T49" s="85">
        <f t="shared" si="7"/>
        <v>0</v>
      </c>
      <c r="U49" s="87"/>
      <c r="V49" s="86">
        <f t="shared" si="8"/>
        <v>0.5854166666666667</v>
      </c>
      <c r="W49" s="86">
        <f>VLOOKUP($A49,Checks!$H$5:$I$250,2,0)</f>
        <v>0.59652777777777777</v>
      </c>
      <c r="X49" s="86">
        <f t="shared" si="9"/>
        <v>6.6666666666666652E-2</v>
      </c>
      <c r="Y49" s="85">
        <f t="shared" si="10"/>
        <v>1.1111111111111072E-2</v>
      </c>
      <c r="Z49" s="87"/>
      <c r="AA49" s="85">
        <f t="shared" si="11"/>
        <v>0.67291666666666661</v>
      </c>
      <c r="AB49" s="88">
        <f t="shared" si="12"/>
        <v>0.66256944444444443</v>
      </c>
      <c r="AC49" s="87">
        <f t="shared" si="13"/>
        <v>0</v>
      </c>
      <c r="AD49" s="87"/>
      <c r="AE49" s="88">
        <f>VLOOKUP($A49,LIBRES!$A$7:$B$250,2,0)</f>
        <v>0.37656249999999997</v>
      </c>
      <c r="AF49" s="88">
        <f>VLOOKUP($A49,LIBRES!$D$7:$E$250,2,0)</f>
        <v>0.37975694444444441</v>
      </c>
      <c r="AG49" s="88">
        <f t="shared" si="14"/>
        <v>3.1944444444444442E-3</v>
      </c>
      <c r="AH49" s="87"/>
      <c r="AI49" s="88">
        <f>VLOOKUP($A49,LIBRES!$G$7:$H$250,2,0)</f>
        <v>0.38842592592592595</v>
      </c>
      <c r="AJ49" s="88">
        <f>VLOOKUP($A49,LIBRES!J$7:$K$250,2,0)</f>
        <v>0.39302083333333332</v>
      </c>
      <c r="AK49" s="151">
        <f t="shared" si="15"/>
        <v>4.594907407407367E-3</v>
      </c>
      <c r="AL49" s="87"/>
      <c r="AM49" s="88">
        <f>VLOOKUP($A49,LIBRES!$M$7:$N$250,2,0)</f>
        <v>0.43402777777777773</v>
      </c>
      <c r="AN49" s="88">
        <f>VLOOKUP($A49,LIBRES!$P$7:$Q$250,2,0)</f>
        <v>0.43677083333333333</v>
      </c>
      <c r="AO49" s="88">
        <f t="shared" si="16"/>
        <v>2.7430555555555958E-3</v>
      </c>
      <c r="AP49" s="112"/>
      <c r="AQ49" s="88">
        <f>VLOOKUP($A49,LIBRES!$S$7:$T$250,2,0)</f>
        <v>0.52378472222222217</v>
      </c>
      <c r="AR49" s="88">
        <f>VLOOKUP($A49,LIBRES!$V$7:$W$250,2,0)</f>
        <v>0.52767361111111111</v>
      </c>
      <c r="AS49" s="88">
        <f t="shared" si="17"/>
        <v>3.8888888888889417E-3</v>
      </c>
      <c r="AT49" s="112"/>
      <c r="AU49" s="88">
        <f>VLOOKUP($A49,LIBRES!$Y$7:$Z$250,2,0)</f>
        <v>0.53611111111111109</v>
      </c>
      <c r="AV49" s="88">
        <f>VLOOKUP($A49,LIBRES!$AB$7:$AC$2000,2,0)</f>
        <v>0.54010416666666672</v>
      </c>
      <c r="AW49" s="88">
        <f t="shared" si="18"/>
        <v>3.9930555555556246E-3</v>
      </c>
      <c r="AX49" s="112"/>
      <c r="AY49" s="88">
        <f>VLOOKUP($A49,LIBRES!$AE$7:$AF$250,2,0)</f>
        <v>0.58072916666666663</v>
      </c>
      <c r="AZ49" s="88">
        <f>VLOOKUP($A49,LIBRES!$AH$7:$AI$2000,2,0)</f>
        <v>0.58335648148148145</v>
      </c>
      <c r="BA49" s="88">
        <f t="shared" si="19"/>
        <v>2.6273148148148184E-3</v>
      </c>
      <c r="BB49" s="148"/>
      <c r="BC49" s="88">
        <f>VLOOKUP($A49,LIBRES!$AK$7:$AL$250,2,0)</f>
        <v>0.65972222222222221</v>
      </c>
      <c r="BD49" s="88">
        <f>VLOOKUP($A49,LIBRES!$AN$7:$AO$2000,2,0)</f>
        <v>0.66256944444444443</v>
      </c>
      <c r="BE49" s="88">
        <f t="shared" si="20"/>
        <v>2.8472222222222232E-3</v>
      </c>
      <c r="BF49" s="112"/>
      <c r="BG49" s="90">
        <f t="shared" si="21"/>
        <v>149</v>
      </c>
      <c r="BH49" s="90" t="str">
        <f t="shared" si="22"/>
        <v>JOSE ALEJANDRO</v>
      </c>
      <c r="BI49" s="90" t="str">
        <f t="shared" si="23"/>
        <v>FERNADEZ</v>
      </c>
      <c r="BJ49" s="90" t="str">
        <f t="shared" si="24"/>
        <v>A</v>
      </c>
      <c r="BK49" s="90">
        <f t="shared" si="25"/>
        <v>0</v>
      </c>
      <c r="BL49" s="91"/>
      <c r="BM49" s="92">
        <v>0</v>
      </c>
      <c r="BN49" s="92">
        <f t="shared" si="26"/>
        <v>4.594907407407367E-3</v>
      </c>
      <c r="BO49" s="92">
        <f t="shared" si="27"/>
        <v>2.7430555555555958E-3</v>
      </c>
      <c r="BP49" s="92">
        <f t="shared" si="28"/>
        <v>3.8888888888889417E-3</v>
      </c>
      <c r="BQ49" s="92">
        <f t="shared" si="29"/>
        <v>3.9930555555556246E-3</v>
      </c>
      <c r="BR49" s="92">
        <f t="shared" si="30"/>
        <v>2.6273148148148184E-3</v>
      </c>
      <c r="BS49" s="92">
        <f t="shared" si="31"/>
        <v>2.8472222222222232E-3</v>
      </c>
      <c r="BT49" s="92">
        <f t="shared" si="32"/>
        <v>2.0694444444444571E-2</v>
      </c>
      <c r="BU49" s="93"/>
      <c r="BV49" s="94">
        <f t="shared" si="33"/>
        <v>1788.0000000000109</v>
      </c>
      <c r="BW49" s="95">
        <f t="shared" si="34"/>
        <v>1980.0000000000025</v>
      </c>
      <c r="BX49" s="91">
        <v>0</v>
      </c>
      <c r="BY49" s="91">
        <f t="shared" si="35"/>
        <v>3768.0000000000136</v>
      </c>
      <c r="BZ49" s="96" t="s">
        <v>424</v>
      </c>
      <c r="CA49" s="97" t="s">
        <v>424</v>
      </c>
      <c r="CB49" s="97" t="s">
        <v>424</v>
      </c>
      <c r="CC49" s="97" t="s">
        <v>424</v>
      </c>
      <c r="CD49" s="97" t="s">
        <v>424</v>
      </c>
      <c r="CE49" s="97" t="s">
        <v>424</v>
      </c>
    </row>
    <row r="50" spans="1:83" s="97" customFormat="1" ht="15" customHeight="1" x14ac:dyDescent="0.25">
      <c r="A50" s="131">
        <v>110</v>
      </c>
      <c r="B50" s="111" t="str">
        <f>VLOOKUP($A50,LISTADO!$C$4:$I$264,2,0)</f>
        <v>Alfredo</v>
      </c>
      <c r="C50" s="111" t="str">
        <f>VLOOKUP($A50,LISTADO!$C$4:$I$264,3,0)</f>
        <v>Fernandez Alejos</v>
      </c>
      <c r="D50" s="111" t="str">
        <f>VLOOKUP($A50,LISTADO!$C$4:$I$264,4,0)</f>
        <v>C</v>
      </c>
      <c r="E50" s="111">
        <f>VLOOKUP($A50,LISTADO!$C$4:$I$264,5,0)</f>
        <v>0</v>
      </c>
      <c r="F50" s="111">
        <f>VLOOKUP($A50,LISTADO!$C$4:$I$264,6,0)</f>
        <v>0</v>
      </c>
      <c r="G50" s="113">
        <f>VLOOKUP($A50,LISTADO!$C$4:$I$270,7,0)</f>
        <v>0.37499999999999994</v>
      </c>
      <c r="H50" s="85">
        <f t="shared" si="36"/>
        <v>0.37499999999999994</v>
      </c>
      <c r="I50" s="85">
        <f t="shared" si="36"/>
        <v>0.37499999999999994</v>
      </c>
      <c r="J50" s="85">
        <f t="shared" si="1"/>
        <v>0</v>
      </c>
      <c r="K50" s="85"/>
      <c r="L50" s="86">
        <f t="shared" si="2"/>
        <v>0.43402777777777773</v>
      </c>
      <c r="M50" s="86">
        <f>VLOOKUP($A50,Checks!$B$5:$C$250,2,0)</f>
        <v>0.4465277777777778</v>
      </c>
      <c r="N50" s="86">
        <f t="shared" si="3"/>
        <v>7.1527777777777857E-2</v>
      </c>
      <c r="O50" s="85">
        <f t="shared" si="4"/>
        <v>1.2500000000000067E-2</v>
      </c>
      <c r="P50" s="87"/>
      <c r="Q50" s="86">
        <f t="shared" si="5"/>
        <v>0.52986111111111112</v>
      </c>
      <c r="R50" s="86">
        <f>VLOOKUP($A50,Checks!$E$5:$F$250,2,0)</f>
        <v>0.52986111111111112</v>
      </c>
      <c r="S50" s="86">
        <f t="shared" si="6"/>
        <v>8.3333333333333315E-2</v>
      </c>
      <c r="T50" s="85">
        <f t="shared" si="7"/>
        <v>0</v>
      </c>
      <c r="U50" s="87"/>
      <c r="V50" s="86">
        <f t="shared" si="8"/>
        <v>0.5854166666666667</v>
      </c>
      <c r="W50" s="86">
        <f>VLOOKUP($A50,Checks!$H$5:$I$250,2,0)</f>
        <v>0.59652777777777777</v>
      </c>
      <c r="X50" s="86">
        <f t="shared" si="9"/>
        <v>6.6666666666666652E-2</v>
      </c>
      <c r="Y50" s="85">
        <f t="shared" si="10"/>
        <v>1.1111111111111072E-2</v>
      </c>
      <c r="Z50" s="87"/>
      <c r="AA50" s="85">
        <f t="shared" si="11"/>
        <v>0.67291666666666661</v>
      </c>
      <c r="AB50" s="88">
        <f t="shared" si="12"/>
        <v>0.66025462962962966</v>
      </c>
      <c r="AC50" s="87">
        <f t="shared" si="13"/>
        <v>0</v>
      </c>
      <c r="AD50" s="87"/>
      <c r="AE50" s="88">
        <f>VLOOKUP($A50,LIBRES!$A$7:$B$250,2,0)</f>
        <v>0.37592592592592594</v>
      </c>
      <c r="AF50" s="88">
        <f>VLOOKUP($A50,LIBRES!$D$7:$E$250,2,0)</f>
        <v>0.37940972222222219</v>
      </c>
      <c r="AG50" s="88">
        <f t="shared" si="14"/>
        <v>3.4837962962962488E-3</v>
      </c>
      <c r="AH50" s="87"/>
      <c r="AI50" s="88">
        <f>VLOOKUP($A50,LIBRES!$G$7:$H$250,2,0)</f>
        <v>0.38796296296296301</v>
      </c>
      <c r="AJ50" s="88">
        <f>VLOOKUP($A50,LIBRES!J$7:$K$250,2,0)</f>
        <v>0.39437499999999998</v>
      </c>
      <c r="AK50" s="151">
        <f t="shared" si="15"/>
        <v>6.4120370370369661E-3</v>
      </c>
      <c r="AL50" s="87"/>
      <c r="AM50" s="88">
        <f>VLOOKUP($A50,LIBRES!$M$7:$N$250,2,0)</f>
        <v>0.43333333333333335</v>
      </c>
      <c r="AN50" s="88">
        <f>VLOOKUP($A50,LIBRES!$P$7:$Q$250,2,0)</f>
        <v>0.4366666666666667</v>
      </c>
      <c r="AO50" s="88">
        <f t="shared" si="16"/>
        <v>3.3333333333333548E-3</v>
      </c>
      <c r="AP50" s="112"/>
      <c r="AQ50" s="88">
        <f>VLOOKUP($A50,LIBRES!$S$7:$T$250,2,0)</f>
        <v>0.52413194444444444</v>
      </c>
      <c r="AR50" s="88">
        <f>VLOOKUP($A50,LIBRES!$V$7:$W$250,2,0)</f>
        <v>0.52686342592592594</v>
      </c>
      <c r="AS50" s="88">
        <f t="shared" si="17"/>
        <v>2.7314814814815014E-3</v>
      </c>
      <c r="AT50" s="112"/>
      <c r="AU50" s="88">
        <f>VLOOKUP($A50,LIBRES!$Y$7:$Z$250,2,0)</f>
        <v>0.53570601851851851</v>
      </c>
      <c r="AV50" s="88">
        <f>VLOOKUP($A50,LIBRES!$AB$7:$AC$2000,2,0)</f>
        <v>0.53979166666666667</v>
      </c>
      <c r="AW50" s="88">
        <f t="shared" si="18"/>
        <v>4.0856481481481577E-3</v>
      </c>
      <c r="AX50" s="112"/>
      <c r="AY50" s="88">
        <f>VLOOKUP($A50,LIBRES!$AE$7:$AF$250,2,0)</f>
        <v>0.58124999999999993</v>
      </c>
      <c r="AZ50" s="88">
        <f>VLOOKUP($A50,LIBRES!$AH$7:$AI$2000,2,0)</f>
        <v>0.58430555555555552</v>
      </c>
      <c r="BA50" s="88">
        <f t="shared" si="19"/>
        <v>3.0555555555555891E-3</v>
      </c>
      <c r="BB50" s="148"/>
      <c r="BC50" s="88">
        <f>VLOOKUP($A50,LIBRES!$AK$7:$AL$250,2,0)</f>
        <v>0.65752314814814816</v>
      </c>
      <c r="BD50" s="88">
        <f>VLOOKUP($A50,LIBRES!$AN$7:$AO$2000,2,0)</f>
        <v>0.66025462962962966</v>
      </c>
      <c r="BE50" s="88">
        <f t="shared" si="20"/>
        <v>2.7314814814815014E-3</v>
      </c>
      <c r="BF50" s="112"/>
      <c r="BG50" s="90">
        <f t="shared" si="21"/>
        <v>110</v>
      </c>
      <c r="BH50" s="90" t="str">
        <f t="shared" si="22"/>
        <v>Alfredo</v>
      </c>
      <c r="BI50" s="90" t="str">
        <f t="shared" si="23"/>
        <v>Fernandez Alejos</v>
      </c>
      <c r="BJ50" s="90" t="str">
        <f t="shared" si="24"/>
        <v>C</v>
      </c>
      <c r="BK50" s="90">
        <f t="shared" si="25"/>
        <v>0</v>
      </c>
      <c r="BL50" s="91"/>
      <c r="BM50" s="92">
        <v>0</v>
      </c>
      <c r="BN50" s="92">
        <f t="shared" si="26"/>
        <v>6.4120370370369661E-3</v>
      </c>
      <c r="BO50" s="92">
        <f t="shared" si="27"/>
        <v>3.3333333333333548E-3</v>
      </c>
      <c r="BP50" s="92">
        <f t="shared" si="28"/>
        <v>2.7314814814815014E-3</v>
      </c>
      <c r="BQ50" s="92">
        <f t="shared" si="29"/>
        <v>4.0856481481481577E-3</v>
      </c>
      <c r="BR50" s="92">
        <f t="shared" si="30"/>
        <v>3.0555555555555891E-3</v>
      </c>
      <c r="BS50" s="92">
        <f t="shared" si="31"/>
        <v>2.7314814814815014E-3</v>
      </c>
      <c r="BT50" s="92">
        <f t="shared" si="32"/>
        <v>2.2349537037037071E-2</v>
      </c>
      <c r="BU50" s="93"/>
      <c r="BV50" s="94">
        <f t="shared" si="33"/>
        <v>1931.000000000003</v>
      </c>
      <c r="BW50" s="95">
        <f t="shared" si="34"/>
        <v>2040.0000000000023</v>
      </c>
      <c r="BX50" s="91">
        <v>0</v>
      </c>
      <c r="BY50" s="91">
        <f t="shared" si="35"/>
        <v>3971.0000000000055</v>
      </c>
      <c r="BZ50" s="96" t="s">
        <v>424</v>
      </c>
      <c r="CA50" s="97" t="s">
        <v>424</v>
      </c>
      <c r="CB50" s="97" t="s">
        <v>424</v>
      </c>
      <c r="CC50" s="97" t="s">
        <v>424</v>
      </c>
      <c r="CD50" s="97" t="s">
        <v>424</v>
      </c>
      <c r="CE50" s="97" t="s">
        <v>424</v>
      </c>
    </row>
    <row r="51" spans="1:83" s="97" customFormat="1" ht="15" customHeight="1" x14ac:dyDescent="0.25">
      <c r="A51" s="131">
        <v>134</v>
      </c>
      <c r="B51" s="111" t="str">
        <f>VLOOKUP($A51,LISTADO!$C$4:$I$264,2,0)</f>
        <v xml:space="preserve">NERY  </v>
      </c>
      <c r="C51" s="111" t="str">
        <f>VLOOKUP($A51,LISTADO!$C$4:$I$264,3,0)</f>
        <v xml:space="preserve">GUERRA  </v>
      </c>
      <c r="D51" s="111" t="str">
        <f>VLOOKUP($A51,LISTADO!$C$4:$I$264,4,0)</f>
        <v>C</v>
      </c>
      <c r="E51" s="111">
        <f>VLOOKUP($A51,LISTADO!$C$4:$I$264,5,0)</f>
        <v>0</v>
      </c>
      <c r="F51" s="111">
        <f>VLOOKUP($A51,LISTADO!$C$4:$I$264,6,0)</f>
        <v>0</v>
      </c>
      <c r="G51" s="113">
        <f>VLOOKUP($A51,LISTADO!$C$4:$I$270,7,0)</f>
        <v>0.38125000000000003</v>
      </c>
      <c r="H51" s="85">
        <f t="shared" si="36"/>
        <v>0.38125000000000003</v>
      </c>
      <c r="I51" s="85">
        <f t="shared" si="36"/>
        <v>0.38125000000000003</v>
      </c>
      <c r="J51" s="85">
        <f t="shared" si="1"/>
        <v>0</v>
      </c>
      <c r="K51" s="85"/>
      <c r="L51" s="86">
        <f t="shared" si="2"/>
        <v>0.44027777777777782</v>
      </c>
      <c r="M51" s="86">
        <f>VLOOKUP($A51,Checks!$B$5:$C$250,2,0)</f>
        <v>0.44791666666666669</v>
      </c>
      <c r="N51" s="86">
        <f t="shared" si="3"/>
        <v>6.6666666666666652E-2</v>
      </c>
      <c r="O51" s="85">
        <f t="shared" si="4"/>
        <v>7.6388888888888618E-3</v>
      </c>
      <c r="P51" s="87"/>
      <c r="Q51" s="86">
        <f t="shared" si="5"/>
        <v>0.53125</v>
      </c>
      <c r="R51" s="86">
        <f>VLOOKUP($A51,Checks!$E$5:$F$250,2,0)</f>
        <v>0.53125</v>
      </c>
      <c r="S51" s="86">
        <f t="shared" si="6"/>
        <v>8.3333333333333315E-2</v>
      </c>
      <c r="T51" s="85">
        <f t="shared" si="7"/>
        <v>0</v>
      </c>
      <c r="U51" s="87"/>
      <c r="V51" s="86">
        <f t="shared" si="8"/>
        <v>0.58680555555555558</v>
      </c>
      <c r="W51" s="86">
        <f>VLOOKUP($A51,Checks!$H$5:$I$250,2,0)</f>
        <v>0.60069444444444442</v>
      </c>
      <c r="X51" s="86">
        <f t="shared" si="9"/>
        <v>6.944444444444442E-2</v>
      </c>
      <c r="Y51" s="85">
        <f t="shared" si="10"/>
        <v>1.388888888888884E-2</v>
      </c>
      <c r="Z51" s="87"/>
      <c r="AA51" s="85">
        <f t="shared" si="11"/>
        <v>0.67708333333333326</v>
      </c>
      <c r="AB51" s="88">
        <f t="shared" si="12"/>
        <v>0.67943287037037037</v>
      </c>
      <c r="AC51" s="87">
        <f t="shared" si="13"/>
        <v>203.00000000000614</v>
      </c>
      <c r="AD51" s="87"/>
      <c r="AE51" s="88">
        <f>VLOOKUP($A51,LIBRES!$A$7:$B$250,2,0)</f>
        <v>0.38310185185185186</v>
      </c>
      <c r="AF51" s="88">
        <f>VLOOKUP($A51,LIBRES!$D$7:$E$250,2,0)</f>
        <v>0.38634259259259257</v>
      </c>
      <c r="AG51" s="88">
        <f t="shared" si="14"/>
        <v>3.2407407407407107E-3</v>
      </c>
      <c r="AH51" s="87"/>
      <c r="AI51" s="88">
        <f>VLOOKUP($A51,LIBRES!$G$7:$H$250,2,0)</f>
        <v>0.39606481481481487</v>
      </c>
      <c r="AJ51" s="88">
        <f>VLOOKUP($A51,LIBRES!J$7:$K$250,2,0)</f>
        <v>0.40013888888888888</v>
      </c>
      <c r="AK51" s="151">
        <f t="shared" si="15"/>
        <v>4.0740740740740078E-3</v>
      </c>
      <c r="AL51" s="87"/>
      <c r="AM51" s="88">
        <f>VLOOKUP($A51,LIBRES!$M$7:$N$250,2,0)</f>
        <v>0.43472222222222223</v>
      </c>
      <c r="AN51" s="88">
        <f>VLOOKUP($A51,LIBRES!$P$7:$Q$250,2,0)</f>
        <v>0.43798611111111113</v>
      </c>
      <c r="AO51" s="88">
        <f t="shared" si="16"/>
        <v>3.2638888888888995E-3</v>
      </c>
      <c r="AP51" s="112"/>
      <c r="AQ51" s="88">
        <f>VLOOKUP($A51,LIBRES!$S$7:$T$250,2,0)</f>
        <v>0.51903935185185179</v>
      </c>
      <c r="AR51" s="88">
        <f>VLOOKUP($A51,LIBRES!$V$7:$W$250,2,0)</f>
        <v>0.52196759259259262</v>
      </c>
      <c r="AS51" s="88">
        <f t="shared" si="17"/>
        <v>2.9282407407408284E-3</v>
      </c>
      <c r="AT51" s="112"/>
      <c r="AU51" s="88">
        <f>VLOOKUP($A51,LIBRES!$Y$7:$Z$250,2,0)</f>
        <v>0.53761574074074081</v>
      </c>
      <c r="AV51" s="88">
        <f>VLOOKUP($A51,LIBRES!$AB$7:$AC$2000,2,0)</f>
        <v>0.54214120370370367</v>
      </c>
      <c r="AW51" s="88">
        <f t="shared" si="18"/>
        <v>4.5254629629628562E-3</v>
      </c>
      <c r="AX51" s="112"/>
      <c r="AY51" s="88">
        <f>VLOOKUP($A51,LIBRES!$AE$7:$AF$250,2,0)</f>
        <v>0.58576388888888886</v>
      </c>
      <c r="AZ51" s="88">
        <f>VLOOKUP($A51,LIBRES!$AH$7:$AI$2000,2,0)</f>
        <v>0.58974537037037034</v>
      </c>
      <c r="BA51" s="88">
        <f t="shared" si="19"/>
        <v>3.9814814814814747E-3</v>
      </c>
      <c r="BB51" s="148"/>
      <c r="BC51" s="88">
        <f>VLOOKUP($A51,LIBRES!$AK$7:$AL$250,2,0)</f>
        <v>0.67592592592592593</v>
      </c>
      <c r="BD51" s="88">
        <f>VLOOKUP($A51,LIBRES!$AN$7:$AO$2000,2,0)</f>
        <v>0.67943287037037037</v>
      </c>
      <c r="BE51" s="88">
        <f t="shared" si="20"/>
        <v>3.5069444444444375E-3</v>
      </c>
      <c r="BF51" s="112"/>
      <c r="BG51" s="90">
        <f t="shared" si="21"/>
        <v>134</v>
      </c>
      <c r="BH51" s="90" t="str">
        <f t="shared" si="22"/>
        <v xml:space="preserve">NERY  </v>
      </c>
      <c r="BI51" s="90" t="str">
        <f t="shared" si="23"/>
        <v xml:space="preserve">GUERRA  </v>
      </c>
      <c r="BJ51" s="90" t="str">
        <f t="shared" si="24"/>
        <v>C</v>
      </c>
      <c r="BK51" s="90">
        <f t="shared" si="25"/>
        <v>0</v>
      </c>
      <c r="BL51" s="91"/>
      <c r="BM51" s="92">
        <v>0</v>
      </c>
      <c r="BN51" s="92">
        <f t="shared" si="26"/>
        <v>4.0740740740740078E-3</v>
      </c>
      <c r="BO51" s="92">
        <f t="shared" si="27"/>
        <v>3.2638888888888995E-3</v>
      </c>
      <c r="BP51" s="92">
        <f t="shared" si="28"/>
        <v>2.9282407407408284E-3</v>
      </c>
      <c r="BQ51" s="92">
        <f t="shared" si="29"/>
        <v>4.5254629629628562E-3</v>
      </c>
      <c r="BR51" s="92">
        <f t="shared" si="30"/>
        <v>3.9814814814814747E-3</v>
      </c>
      <c r="BS51" s="92">
        <f t="shared" si="31"/>
        <v>3.5069444444444375E-3</v>
      </c>
      <c r="BT51" s="92">
        <f t="shared" si="32"/>
        <v>2.2280092592592504E-2</v>
      </c>
      <c r="BU51" s="93">
        <v>10</v>
      </c>
      <c r="BV51" s="94">
        <f t="shared" si="33"/>
        <v>1924.9999999999923</v>
      </c>
      <c r="BW51" s="95">
        <f t="shared" si="34"/>
        <v>2062.9999999999995</v>
      </c>
      <c r="BX51" s="91">
        <v>0</v>
      </c>
      <c r="BY51" s="91">
        <f t="shared" si="35"/>
        <v>3997.9999999999918</v>
      </c>
      <c r="BZ51" s="96" t="s">
        <v>424</v>
      </c>
      <c r="CA51" s="97" t="s">
        <v>424</v>
      </c>
      <c r="CB51" s="97" t="s">
        <v>424</v>
      </c>
      <c r="CC51" s="97" t="s">
        <v>424</v>
      </c>
      <c r="CD51" s="97" t="s">
        <v>424</v>
      </c>
      <c r="CE51" s="97" t="s">
        <v>424</v>
      </c>
    </row>
    <row r="52" spans="1:83" s="97" customFormat="1" ht="15" customHeight="1" x14ac:dyDescent="0.25">
      <c r="A52" s="131">
        <v>175</v>
      </c>
      <c r="B52" s="111" t="str">
        <f>VLOOKUP($A52,LISTADO!$C$4:$I$264,2,0)</f>
        <v>SANTIAGO ALFREDO</v>
      </c>
      <c r="C52" s="111" t="str">
        <f>VLOOKUP($A52,LISTADO!$C$4:$I$264,3,0)</f>
        <v>TOJ QUIBAJA</v>
      </c>
      <c r="D52" s="111" t="str">
        <f>VLOOKUP($A52,LISTADO!$C$4:$I$264,4,0)</f>
        <v>A</v>
      </c>
      <c r="E52" s="111">
        <f>VLOOKUP($A52,LISTADO!$C$4:$I$264,5,0)</f>
        <v>0</v>
      </c>
      <c r="F52" s="111">
        <f>VLOOKUP($A52,LISTADO!$C$4:$I$264,6,0)</f>
        <v>0</v>
      </c>
      <c r="G52" s="113">
        <f>VLOOKUP($A52,LISTADO!$C$4:$I$270,7,0)</f>
        <v>0.37361111111111106</v>
      </c>
      <c r="H52" s="85">
        <f t="shared" si="36"/>
        <v>0.37361111111111106</v>
      </c>
      <c r="I52" s="85">
        <f t="shared" si="36"/>
        <v>0.37361111111111106</v>
      </c>
      <c r="J52" s="85">
        <f t="shared" si="1"/>
        <v>0</v>
      </c>
      <c r="K52" s="85"/>
      <c r="L52" s="86">
        <f t="shared" si="2"/>
        <v>0.43263888888888885</v>
      </c>
      <c r="M52" s="86">
        <f>VLOOKUP($A52,Checks!$B$5:$C$250,2,0)</f>
        <v>0.43888888888888888</v>
      </c>
      <c r="N52" s="86">
        <f t="shared" si="3"/>
        <v>6.5277777777777823E-2</v>
      </c>
      <c r="O52" s="85">
        <f t="shared" si="4"/>
        <v>6.2500000000000333E-3</v>
      </c>
      <c r="P52" s="87"/>
      <c r="Q52" s="86">
        <f t="shared" si="5"/>
        <v>0.52222222222222225</v>
      </c>
      <c r="R52" s="86">
        <f>VLOOKUP($A52,Checks!$E$5:$F$250,2,0)</f>
        <v>0.52222222222222225</v>
      </c>
      <c r="S52" s="86">
        <f t="shared" si="6"/>
        <v>8.333333333333337E-2</v>
      </c>
      <c r="T52" s="85">
        <f t="shared" si="7"/>
        <v>0</v>
      </c>
      <c r="U52" s="87"/>
      <c r="V52" s="86">
        <f t="shared" si="8"/>
        <v>0.57777777777777783</v>
      </c>
      <c r="W52" s="86">
        <f>VLOOKUP($A52,Checks!$H$5:$I$250,2,0)</f>
        <v>0.59166666666666667</v>
      </c>
      <c r="X52" s="86">
        <f t="shared" si="9"/>
        <v>6.944444444444442E-2</v>
      </c>
      <c r="Y52" s="85">
        <f t="shared" si="10"/>
        <v>1.388888888888884E-2</v>
      </c>
      <c r="Z52" s="87"/>
      <c r="AA52" s="85">
        <f t="shared" si="11"/>
        <v>0.66805555555555562</v>
      </c>
      <c r="AB52" s="88">
        <f t="shared" si="12"/>
        <v>0.67423611111111115</v>
      </c>
      <c r="AC52" s="87">
        <f t="shared" si="13"/>
        <v>533.99999999999716</v>
      </c>
      <c r="AD52" s="87"/>
      <c r="AE52" s="88">
        <f>VLOOKUP($A52,LIBRES!$A$7:$B$250,2,0)</f>
        <v>0.3744791666666667</v>
      </c>
      <c r="AF52" s="88">
        <f>VLOOKUP($A52,LIBRES!$D$7:$E$250,2,0)</f>
        <v>0.37789351851851855</v>
      </c>
      <c r="AG52" s="88">
        <f t="shared" si="14"/>
        <v>3.414351851851849E-3</v>
      </c>
      <c r="AH52" s="87"/>
      <c r="AI52" s="88">
        <f>VLOOKUP($A52,LIBRES!$G$7:$H$250,2,0)</f>
        <v>0.38738425925925929</v>
      </c>
      <c r="AJ52" s="88">
        <f>VLOOKUP($A52,LIBRES!J$7:$K$250,2,0)</f>
        <v>0.39099537037037035</v>
      </c>
      <c r="AK52" s="151">
        <f t="shared" si="15"/>
        <v>3.611111111111065E-3</v>
      </c>
      <c r="AL52" s="87"/>
      <c r="AM52" s="88">
        <f>VLOOKUP($A52,LIBRES!$M$7:$N$250,2,0)</f>
        <v>0.42656250000000001</v>
      </c>
      <c r="AN52" s="88">
        <f>VLOOKUP($A52,LIBRES!$P$7:$Q$250,2,0)</f>
        <v>0.42957175925925922</v>
      </c>
      <c r="AO52" s="88">
        <f t="shared" si="16"/>
        <v>3.0092592592592116E-3</v>
      </c>
      <c r="AP52" s="112"/>
      <c r="AQ52" s="88">
        <f>VLOOKUP($A52,LIBRES!$S$7:$T$250,2,0)</f>
        <v>0.50665509259259256</v>
      </c>
      <c r="AR52" s="88">
        <f>VLOOKUP($A52,LIBRES!$V$7:$W$250,2,0)</f>
        <v>0.50974537037037038</v>
      </c>
      <c r="AS52" s="88">
        <f t="shared" si="17"/>
        <v>3.0902777777778168E-3</v>
      </c>
      <c r="AT52" s="112"/>
      <c r="AU52" s="88">
        <f>VLOOKUP($A52,LIBRES!$Y$7:$Z$250,2,0)</f>
        <v>0.52795138888888882</v>
      </c>
      <c r="AV52" s="88">
        <f>VLOOKUP($A52,LIBRES!$AB$7:$AC$2000,2,0)</f>
        <v>0.53236111111111117</v>
      </c>
      <c r="AW52" s="88">
        <f t="shared" si="18"/>
        <v>4.4097222222223564E-3</v>
      </c>
      <c r="AX52" s="112"/>
      <c r="AY52" s="88">
        <f>VLOOKUP($A52,LIBRES!$AE$7:$AF$250,2,0)</f>
        <v>0.56805555555555554</v>
      </c>
      <c r="AZ52" s="88">
        <f>VLOOKUP($A52,LIBRES!$AH$7:$AI$2000,2,0)</f>
        <v>0.57121527777777781</v>
      </c>
      <c r="BA52" s="88">
        <f t="shared" si="19"/>
        <v>3.1597222222222721E-3</v>
      </c>
      <c r="BB52" s="148"/>
      <c r="BC52" s="88">
        <f>VLOOKUP($A52,LIBRES!$AK$7:$AL$250,2,0)</f>
        <v>0.671412037037037</v>
      </c>
      <c r="BD52" s="88">
        <f>VLOOKUP($A52,LIBRES!$AN$7:$AO$2000,2,0)</f>
        <v>0.67423611111111115</v>
      </c>
      <c r="BE52" s="88">
        <f t="shared" si="20"/>
        <v>2.8240740740741455E-3</v>
      </c>
      <c r="BF52" s="112"/>
      <c r="BG52" s="90">
        <f t="shared" si="21"/>
        <v>175</v>
      </c>
      <c r="BH52" s="90" t="str">
        <f t="shared" si="22"/>
        <v>SANTIAGO ALFREDO</v>
      </c>
      <c r="BI52" s="90" t="str">
        <f t="shared" si="23"/>
        <v>TOJ QUIBAJA</v>
      </c>
      <c r="BJ52" s="90" t="str">
        <f t="shared" si="24"/>
        <v>A</v>
      </c>
      <c r="BK52" s="90">
        <f t="shared" si="25"/>
        <v>0</v>
      </c>
      <c r="BL52" s="91"/>
      <c r="BM52" s="92">
        <v>0</v>
      </c>
      <c r="BN52" s="92">
        <f t="shared" si="26"/>
        <v>3.611111111111065E-3</v>
      </c>
      <c r="BO52" s="92">
        <f t="shared" si="27"/>
        <v>3.0092592592592116E-3</v>
      </c>
      <c r="BP52" s="92">
        <f t="shared" si="28"/>
        <v>3.0902777777778168E-3</v>
      </c>
      <c r="BQ52" s="92">
        <f t="shared" si="29"/>
        <v>4.4097222222223564E-3</v>
      </c>
      <c r="BR52" s="92">
        <f t="shared" si="30"/>
        <v>3.1597222222222721E-3</v>
      </c>
      <c r="BS52" s="92">
        <f t="shared" si="31"/>
        <v>2.8240740740741455E-3</v>
      </c>
      <c r="BT52" s="92">
        <f t="shared" si="32"/>
        <v>2.0104166666666867E-2</v>
      </c>
      <c r="BU52" s="93"/>
      <c r="BV52" s="94">
        <f t="shared" si="33"/>
        <v>1737.0000000000173</v>
      </c>
      <c r="BW52" s="95">
        <f t="shared" si="34"/>
        <v>2273.9999999999959</v>
      </c>
      <c r="BX52" s="91">
        <v>0</v>
      </c>
      <c r="BY52" s="91">
        <f t="shared" si="35"/>
        <v>4011.0000000000132</v>
      </c>
      <c r="BZ52" s="96" t="s">
        <v>424</v>
      </c>
      <c r="CA52" s="97" t="s">
        <v>424</v>
      </c>
      <c r="CB52" s="97" t="s">
        <v>424</v>
      </c>
      <c r="CC52" s="97" t="s">
        <v>424</v>
      </c>
      <c r="CD52" s="97" t="s">
        <v>424</v>
      </c>
      <c r="CE52" s="97" t="s">
        <v>424</v>
      </c>
    </row>
    <row r="53" spans="1:83" s="97" customFormat="1" ht="15" customHeight="1" x14ac:dyDescent="0.25">
      <c r="A53" s="131">
        <v>102</v>
      </c>
      <c r="B53" s="111" t="str">
        <f>VLOOKUP($A53,LISTADO!$C$4:$I$264,2,0)</f>
        <v>ANDRES</v>
      </c>
      <c r="C53" s="111" t="str">
        <f>VLOOKUP($A53,LISTADO!$C$4:$I$264,3,0)</f>
        <v>MONTENEGRO GONZALEZ</v>
      </c>
      <c r="D53" s="111" t="str">
        <f>VLOOKUP($A53,LISTADO!$C$4:$I$264,4,0)</f>
        <v>B</v>
      </c>
      <c r="E53" s="111">
        <f>VLOOKUP($A53,LISTADO!$C$4:$I$264,5,0)</f>
        <v>0</v>
      </c>
      <c r="F53" s="111">
        <f>VLOOKUP($A53,LISTADO!$C$4:$I$264,6,0)</f>
        <v>0</v>
      </c>
      <c r="G53" s="113">
        <f>VLOOKUP($A53,LISTADO!$C$4:$I$270,7,0)</f>
        <v>0.37013888888888885</v>
      </c>
      <c r="H53" s="85">
        <f t="shared" si="36"/>
        <v>0.37013888888888885</v>
      </c>
      <c r="I53" s="85">
        <f t="shared" si="36"/>
        <v>0.37013888888888885</v>
      </c>
      <c r="J53" s="85">
        <f t="shared" si="1"/>
        <v>0</v>
      </c>
      <c r="K53" s="85"/>
      <c r="L53" s="86">
        <f t="shared" si="2"/>
        <v>0.42916666666666664</v>
      </c>
      <c r="M53" s="86">
        <f>VLOOKUP($A53,Checks!$B$5:$C$250,2,0)</f>
        <v>0.43402777777777773</v>
      </c>
      <c r="N53" s="86">
        <f t="shared" si="3"/>
        <v>6.3888888888888884E-2</v>
      </c>
      <c r="O53" s="85">
        <f t="shared" si="4"/>
        <v>4.8611111111110938E-3</v>
      </c>
      <c r="P53" s="87"/>
      <c r="Q53" s="86">
        <f t="shared" si="5"/>
        <v>0.51736111111111105</v>
      </c>
      <c r="R53" s="86">
        <f>VLOOKUP($A53,Checks!$E$5:$F$250,2,0)</f>
        <v>0.51874999999999993</v>
      </c>
      <c r="S53" s="86">
        <f t="shared" si="6"/>
        <v>8.4722222222222199E-2</v>
      </c>
      <c r="T53" s="85">
        <f t="shared" si="7"/>
        <v>1.388888888888884E-3</v>
      </c>
      <c r="U53" s="87"/>
      <c r="V53" s="86">
        <f t="shared" si="8"/>
        <v>0.57430555555555551</v>
      </c>
      <c r="W53" s="86">
        <f>VLOOKUP($A53,Checks!$H$5:$I$250,2,0)</f>
        <v>0.59722222222222221</v>
      </c>
      <c r="X53" s="86">
        <f t="shared" si="9"/>
        <v>7.8472222222222276E-2</v>
      </c>
      <c r="Y53" s="85">
        <f t="shared" si="10"/>
        <v>2.2916666666666696E-2</v>
      </c>
      <c r="Z53" s="87"/>
      <c r="AA53" s="85">
        <f t="shared" si="11"/>
        <v>0.67361111111111116</v>
      </c>
      <c r="AB53" s="88">
        <f t="shared" si="12"/>
        <v>0.67047453703703708</v>
      </c>
      <c r="AC53" s="87">
        <f t="shared" si="13"/>
        <v>0</v>
      </c>
      <c r="AD53" s="87"/>
      <c r="AE53" s="88">
        <f>VLOOKUP($A53,LIBRES!$A$7:$B$250,2,0)</f>
        <v>0.37083333333333335</v>
      </c>
      <c r="AF53" s="88">
        <f>VLOOKUP($A53,LIBRES!$D$7:$E$250,2,0)</f>
        <v>0.37410879629629629</v>
      </c>
      <c r="AG53" s="88">
        <f t="shared" si="14"/>
        <v>3.2754629629629384E-3</v>
      </c>
      <c r="AH53" s="87"/>
      <c r="AI53" s="88">
        <f>VLOOKUP($A53,LIBRES!$G$7:$H$250,2,0)</f>
        <v>0.38049768518518517</v>
      </c>
      <c r="AJ53" s="88">
        <f>VLOOKUP($A53,LIBRES!J$7:$K$250,2,0)</f>
        <v>0.38400462962962961</v>
      </c>
      <c r="AK53" s="151">
        <f t="shared" si="15"/>
        <v>3.5069444444444375E-3</v>
      </c>
      <c r="AL53" s="87"/>
      <c r="AM53" s="88">
        <f>VLOOKUP($A53,LIBRES!$M$7:$N$250,2,0)</f>
        <v>0.4213541666666667</v>
      </c>
      <c r="AN53" s="88">
        <f>VLOOKUP($A53,LIBRES!$P$7:$Q$250,2,0)</f>
        <v>0.42501157407407408</v>
      </c>
      <c r="AO53" s="88">
        <f t="shared" si="16"/>
        <v>3.657407407407387E-3</v>
      </c>
      <c r="AP53" s="112"/>
      <c r="AQ53" s="88">
        <f>VLOOKUP($A53,LIBRES!$S$7:$T$250,2,0)</f>
        <v>0.49866898148148148</v>
      </c>
      <c r="AR53" s="88">
        <f>VLOOKUP($A53,LIBRES!$V$7:$W$250,2,0)</f>
        <v>0.50140046296296303</v>
      </c>
      <c r="AS53" s="88">
        <f t="shared" si="17"/>
        <v>2.7314814814815569E-3</v>
      </c>
      <c r="AT53" s="112"/>
      <c r="AU53" s="88">
        <f>VLOOKUP($A53,LIBRES!$Y$7:$Z$250,2,0)</f>
        <v>0.52459490740740744</v>
      </c>
      <c r="AV53" s="88">
        <f>VLOOKUP($A53,LIBRES!$AB$7:$AC$2000,2,0)</f>
        <v>0.53121527777777777</v>
      </c>
      <c r="AW53" s="88">
        <f t="shared" si="18"/>
        <v>6.620370370370332E-3</v>
      </c>
      <c r="AX53" s="112"/>
      <c r="AY53" s="88">
        <f>VLOOKUP($A53,LIBRES!$AE$7:$AF$250,2,0)</f>
        <v>0.5835069444444444</v>
      </c>
      <c r="AZ53" s="88">
        <f>VLOOKUP($A53,LIBRES!$AH$7:$AI$2000,2,0)</f>
        <v>0.58666666666666667</v>
      </c>
      <c r="BA53" s="88">
        <f t="shared" si="19"/>
        <v>3.1597222222222721E-3</v>
      </c>
      <c r="BB53" s="148"/>
      <c r="BC53" s="88">
        <f>VLOOKUP($A53,LIBRES!$AK$7:$AL$250,2,0)</f>
        <v>0.66770833333333324</v>
      </c>
      <c r="BD53" s="88">
        <f>VLOOKUP($A53,LIBRES!$AN$7:$AO$2000,2,0)</f>
        <v>0.67047453703703708</v>
      </c>
      <c r="BE53" s="88">
        <f t="shared" si="20"/>
        <v>2.7662037037038401E-3</v>
      </c>
      <c r="BF53" s="112"/>
      <c r="BG53" s="90">
        <f t="shared" si="21"/>
        <v>102</v>
      </c>
      <c r="BH53" s="90" t="str">
        <f t="shared" si="22"/>
        <v>ANDRES</v>
      </c>
      <c r="BI53" s="90" t="str">
        <f t="shared" si="23"/>
        <v>MONTENEGRO GONZALEZ</v>
      </c>
      <c r="BJ53" s="90" t="str">
        <f t="shared" si="24"/>
        <v>B</v>
      </c>
      <c r="BK53" s="90">
        <f t="shared" si="25"/>
        <v>0</v>
      </c>
      <c r="BL53" s="91"/>
      <c r="BM53" s="92">
        <v>0</v>
      </c>
      <c r="BN53" s="92">
        <f t="shared" si="26"/>
        <v>3.5069444444444375E-3</v>
      </c>
      <c r="BO53" s="92">
        <f t="shared" si="27"/>
        <v>3.657407407407387E-3</v>
      </c>
      <c r="BP53" s="92">
        <f t="shared" si="28"/>
        <v>2.7314814814815569E-3</v>
      </c>
      <c r="BQ53" s="92">
        <f t="shared" si="29"/>
        <v>6.620370370370332E-3</v>
      </c>
      <c r="BR53" s="92">
        <f t="shared" si="30"/>
        <v>3.1597222222222721E-3</v>
      </c>
      <c r="BS53" s="92">
        <f t="shared" si="31"/>
        <v>2.7662037037038401E-3</v>
      </c>
      <c r="BT53" s="92">
        <f t="shared" si="32"/>
        <v>2.2442129629629826E-2</v>
      </c>
      <c r="BU53" s="93">
        <v>10</v>
      </c>
      <c r="BV53" s="94">
        <f t="shared" si="33"/>
        <v>1939.0000000000168</v>
      </c>
      <c r="BW53" s="95">
        <f t="shared" si="34"/>
        <v>2520.0000000000005</v>
      </c>
      <c r="BX53" s="91">
        <v>0</v>
      </c>
      <c r="BY53" s="91">
        <f t="shared" si="35"/>
        <v>4469.0000000000173</v>
      </c>
      <c r="BZ53" s="96" t="s">
        <v>424</v>
      </c>
      <c r="CA53" s="97" t="s">
        <v>424</v>
      </c>
      <c r="CB53" s="97" t="s">
        <v>424</v>
      </c>
      <c r="CC53" s="97" t="s">
        <v>424</v>
      </c>
      <c r="CD53" s="97" t="s">
        <v>424</v>
      </c>
      <c r="CE53" s="97" t="s">
        <v>424</v>
      </c>
    </row>
    <row r="54" spans="1:83" s="97" customFormat="1" ht="15" customHeight="1" x14ac:dyDescent="0.25">
      <c r="A54" s="131">
        <v>123</v>
      </c>
      <c r="B54" s="111" t="str">
        <f>VLOOKUP($A54,LISTADO!$C$4:$I$264,2,0)</f>
        <v>JORGE</v>
      </c>
      <c r="C54" s="111" t="str">
        <f>VLOOKUP($A54,LISTADO!$C$4:$I$264,3,0)</f>
        <v>RUBIO</v>
      </c>
      <c r="D54" s="111" t="str">
        <f>VLOOKUP($A54,LISTADO!$C$4:$I$264,4,0)</f>
        <v>C</v>
      </c>
      <c r="E54" s="111">
        <f>VLOOKUP($A54,LISTADO!$C$4:$I$264,5,0)</f>
        <v>0</v>
      </c>
      <c r="F54" s="111">
        <f>VLOOKUP($A54,LISTADO!$C$4:$I$264,6,0)</f>
        <v>0</v>
      </c>
      <c r="G54" s="113">
        <f>VLOOKUP($A54,LISTADO!$C$4:$I$270,7,0)</f>
        <v>0.36944444444444441</v>
      </c>
      <c r="H54" s="85">
        <f t="shared" si="36"/>
        <v>0.36944444444444441</v>
      </c>
      <c r="I54" s="85">
        <f t="shared" si="36"/>
        <v>0.36944444444444441</v>
      </c>
      <c r="J54" s="85">
        <f t="shared" si="1"/>
        <v>0</v>
      </c>
      <c r="K54" s="85"/>
      <c r="L54" s="86">
        <f t="shared" si="2"/>
        <v>0.4284722222222222</v>
      </c>
      <c r="M54" s="86">
        <f>VLOOKUP($A54,Checks!$B$5:$C$250,2,0)</f>
        <v>0.44236111111111115</v>
      </c>
      <c r="N54" s="86">
        <f t="shared" si="3"/>
        <v>7.2916666666666741E-2</v>
      </c>
      <c r="O54" s="85">
        <f t="shared" si="4"/>
        <v>1.3888888888888951E-2</v>
      </c>
      <c r="P54" s="87"/>
      <c r="Q54" s="86">
        <f t="shared" si="5"/>
        <v>0.52569444444444446</v>
      </c>
      <c r="R54" s="86">
        <f>VLOOKUP($A54,Checks!$E$5:$F$250,2,0)</f>
        <v>0.52777777777777779</v>
      </c>
      <c r="S54" s="86">
        <f t="shared" si="6"/>
        <v>8.5416666666666641E-2</v>
      </c>
      <c r="T54" s="85">
        <f t="shared" si="7"/>
        <v>2.0833333333333259E-3</v>
      </c>
      <c r="U54" s="87"/>
      <c r="V54" s="86">
        <f t="shared" si="8"/>
        <v>0.58333333333333337</v>
      </c>
      <c r="W54" s="86">
        <f>VLOOKUP($A54,Checks!$H$5:$I$250,2,0)</f>
        <v>0.59861111111111109</v>
      </c>
      <c r="X54" s="86">
        <f t="shared" si="9"/>
        <v>7.0833333333333304E-2</v>
      </c>
      <c r="Y54" s="85">
        <f t="shared" si="10"/>
        <v>1.5277777777777724E-2</v>
      </c>
      <c r="Z54" s="87"/>
      <c r="AA54" s="85">
        <f t="shared" si="11"/>
        <v>0.67500000000000004</v>
      </c>
      <c r="AB54" s="88">
        <f t="shared" si="12"/>
        <v>0.66798611111111106</v>
      </c>
      <c r="AC54" s="87">
        <f t="shared" si="13"/>
        <v>0</v>
      </c>
      <c r="AD54" s="87"/>
      <c r="AE54" s="88">
        <f>VLOOKUP($A54,LIBRES!$A$7:$B$250,2,0)</f>
        <v>0.37031249999999999</v>
      </c>
      <c r="AF54" s="88">
        <f>VLOOKUP($A54,LIBRES!$D$7:$E$250,2,0)</f>
        <v>0.3737847222222222</v>
      </c>
      <c r="AG54" s="88">
        <f t="shared" si="14"/>
        <v>3.4722222222222099E-3</v>
      </c>
      <c r="AH54" s="87"/>
      <c r="AI54" s="88">
        <f>VLOOKUP($A54,LIBRES!$G$7:$H$250,2,0)</f>
        <v>0.38136574074074076</v>
      </c>
      <c r="AJ54" s="88">
        <f>VLOOKUP($A54,LIBRES!J$7:$K$250,2,0)</f>
        <v>0.3850925925925926</v>
      </c>
      <c r="AK54" s="151">
        <f t="shared" si="15"/>
        <v>3.7268518518518423E-3</v>
      </c>
      <c r="AL54" s="87"/>
      <c r="AM54" s="88">
        <f>VLOOKUP($A54,LIBRES!$M$7:$N$250,2,0)</f>
        <v>0.42638888888888887</v>
      </c>
      <c r="AN54" s="88">
        <f>VLOOKUP($A54,LIBRES!$P$7:$Q$250,2,0)</f>
        <v>0.43116898148148147</v>
      </c>
      <c r="AO54" s="88">
        <f t="shared" si="16"/>
        <v>4.7800925925925997E-3</v>
      </c>
      <c r="AP54" s="112"/>
      <c r="AQ54" s="88">
        <f>VLOOKUP($A54,LIBRES!$S$7:$T$250,2,0)</f>
        <v>0.50914351851851858</v>
      </c>
      <c r="AR54" s="88">
        <f>VLOOKUP($A54,LIBRES!$V$7:$W$250,2,0)</f>
        <v>0.51216435185185183</v>
      </c>
      <c r="AS54" s="88">
        <f t="shared" si="17"/>
        <v>3.0208333333332504E-3</v>
      </c>
      <c r="AT54" s="112"/>
      <c r="AU54" s="88">
        <f>VLOOKUP($A54,LIBRES!$Y$7:$Z$250,2,0)</f>
        <v>0.53414351851851849</v>
      </c>
      <c r="AV54" s="88">
        <f>VLOOKUP($A54,LIBRES!$AB$7:$AC$2000,2,0)</f>
        <v>0.53827546296296302</v>
      </c>
      <c r="AW54" s="88">
        <f t="shared" si="18"/>
        <v>4.1319444444445352E-3</v>
      </c>
      <c r="AX54" s="112"/>
      <c r="AY54" s="88">
        <f>VLOOKUP($A54,LIBRES!$AE$7:$AF$250,2,0)</f>
        <v>0.58385416666666667</v>
      </c>
      <c r="AZ54" s="88">
        <f>VLOOKUP($A54,LIBRES!$AH$7:$AI$2000,2,0)</f>
        <v>0.58773148148148147</v>
      </c>
      <c r="BA54" s="88">
        <f t="shared" si="19"/>
        <v>3.8773148148147918E-3</v>
      </c>
      <c r="BB54" s="148"/>
      <c r="BC54" s="88">
        <f>VLOOKUP($A54,LIBRES!$AK$7:$AL$250,2,0)</f>
        <v>0.66493055555555558</v>
      </c>
      <c r="BD54" s="88">
        <f>VLOOKUP($A54,LIBRES!$AN$7:$AO$2000,2,0)</f>
        <v>0.66798611111111106</v>
      </c>
      <c r="BE54" s="88">
        <f t="shared" si="20"/>
        <v>3.0555555555554781E-3</v>
      </c>
      <c r="BF54" s="112"/>
      <c r="BG54" s="90">
        <f t="shared" si="21"/>
        <v>123</v>
      </c>
      <c r="BH54" s="90" t="str">
        <f t="shared" si="22"/>
        <v>JORGE</v>
      </c>
      <c r="BI54" s="90" t="str">
        <f t="shared" si="23"/>
        <v>RUBIO</v>
      </c>
      <c r="BJ54" s="90" t="str">
        <f t="shared" si="24"/>
        <v>C</v>
      </c>
      <c r="BK54" s="90">
        <f t="shared" si="25"/>
        <v>0</v>
      </c>
      <c r="BL54" s="91"/>
      <c r="BM54" s="92">
        <v>0</v>
      </c>
      <c r="BN54" s="92">
        <f t="shared" si="26"/>
        <v>3.7268518518518423E-3</v>
      </c>
      <c r="BO54" s="92">
        <f t="shared" si="27"/>
        <v>4.7800925925925997E-3</v>
      </c>
      <c r="BP54" s="92">
        <f t="shared" si="28"/>
        <v>3.0208333333332504E-3</v>
      </c>
      <c r="BQ54" s="92">
        <f t="shared" si="29"/>
        <v>4.1319444444445352E-3</v>
      </c>
      <c r="BR54" s="92">
        <f t="shared" si="30"/>
        <v>3.8773148148147918E-3</v>
      </c>
      <c r="BS54" s="92">
        <f t="shared" si="31"/>
        <v>3.0555555555554781E-3</v>
      </c>
      <c r="BT54" s="92">
        <f t="shared" si="32"/>
        <v>2.2592592592592498E-2</v>
      </c>
      <c r="BU54" s="93"/>
      <c r="BV54" s="94">
        <f t="shared" si="33"/>
        <v>1951.9999999999918</v>
      </c>
      <c r="BW54" s="95">
        <f t="shared" si="34"/>
        <v>2700</v>
      </c>
      <c r="BX54" s="91">
        <v>0</v>
      </c>
      <c r="BY54" s="91">
        <f t="shared" si="35"/>
        <v>4651.9999999999918</v>
      </c>
      <c r="BZ54" s="96" t="s">
        <v>424</v>
      </c>
      <c r="CA54" s="97" t="s">
        <v>424</v>
      </c>
      <c r="CB54" s="97" t="s">
        <v>424</v>
      </c>
      <c r="CC54" s="97" t="s">
        <v>424</v>
      </c>
      <c r="CD54" s="97" t="s">
        <v>424</v>
      </c>
      <c r="CE54" s="97" t="s">
        <v>424</v>
      </c>
    </row>
    <row r="55" spans="1:83" s="97" customFormat="1" ht="15" customHeight="1" x14ac:dyDescent="0.25">
      <c r="A55" s="131">
        <v>124</v>
      </c>
      <c r="B55" s="111" t="str">
        <f>VLOOKUP($A55,LISTADO!$C$4:$I$264,2,0)</f>
        <v>TIVALDO</v>
      </c>
      <c r="C55" s="111" t="str">
        <f>VLOOKUP($A55,LISTADO!$C$4:$I$264,3,0)</f>
        <v>CAMPOS</v>
      </c>
      <c r="D55" s="111" t="str">
        <f>VLOOKUP($A55,LISTADO!$C$4:$I$264,4,0)</f>
        <v>C</v>
      </c>
      <c r="E55" s="111">
        <f>VLOOKUP($A55,LISTADO!$C$4:$I$264,5,0)</f>
        <v>0</v>
      </c>
      <c r="F55" s="111">
        <f>VLOOKUP($A55,LISTADO!$C$4:$I$264,6,0)</f>
        <v>0</v>
      </c>
      <c r="G55" s="113">
        <f>VLOOKUP($A55,LISTADO!$C$4:$I$270,7,0)</f>
        <v>0.38124999999999992</v>
      </c>
      <c r="H55" s="85">
        <f t="shared" si="36"/>
        <v>0.38124999999999992</v>
      </c>
      <c r="I55" s="85">
        <f t="shared" si="36"/>
        <v>0.38124999999999992</v>
      </c>
      <c r="J55" s="85">
        <f t="shared" si="1"/>
        <v>0</v>
      </c>
      <c r="K55" s="85"/>
      <c r="L55" s="86">
        <f t="shared" si="2"/>
        <v>0.44027777777777771</v>
      </c>
      <c r="M55" s="86">
        <f>VLOOKUP($A55,Checks!$B$5:$C$250,2,0)</f>
        <v>0.4465277777777778</v>
      </c>
      <c r="N55" s="86">
        <f t="shared" si="3"/>
        <v>6.5277777777777879E-2</v>
      </c>
      <c r="O55" s="85">
        <f t="shared" si="4"/>
        <v>6.2500000000000888E-3</v>
      </c>
      <c r="P55" s="87"/>
      <c r="Q55" s="86">
        <f t="shared" si="5"/>
        <v>0.52986111111111112</v>
      </c>
      <c r="R55" s="86">
        <f>VLOOKUP($A55,Checks!$E$5:$F$250,2,0)</f>
        <v>0.52986111111111112</v>
      </c>
      <c r="S55" s="86">
        <f t="shared" si="6"/>
        <v>8.3333333333333315E-2</v>
      </c>
      <c r="T55" s="85">
        <f t="shared" si="7"/>
        <v>0</v>
      </c>
      <c r="U55" s="87"/>
      <c r="V55" s="86">
        <f t="shared" si="8"/>
        <v>0.5854166666666667</v>
      </c>
      <c r="W55" s="86">
        <f>VLOOKUP($A55,Checks!$H$5:$I$250,2,0)</f>
        <v>0.62708333333333333</v>
      </c>
      <c r="X55" s="86">
        <f t="shared" si="9"/>
        <v>9.722222222222221E-2</v>
      </c>
      <c r="Y55" s="85">
        <f t="shared" si="10"/>
        <v>4.166666666666663E-2</v>
      </c>
      <c r="Z55" s="87"/>
      <c r="AA55" s="85">
        <f t="shared" si="11"/>
        <v>0.70347222222222228</v>
      </c>
      <c r="AB55" s="88">
        <f t="shared" si="12"/>
        <v>0.6772800925925927</v>
      </c>
      <c r="AC55" s="87">
        <f t="shared" si="13"/>
        <v>0</v>
      </c>
      <c r="AD55" s="87"/>
      <c r="AE55" s="88">
        <f>VLOOKUP($A55,LIBRES!$A$7:$B$250,2,0)</f>
        <v>0.3821180555555555</v>
      </c>
      <c r="AF55" s="88">
        <f>VLOOKUP($A55,LIBRES!$D$7:$E$250,2,0)</f>
        <v>0.38562500000000005</v>
      </c>
      <c r="AG55" s="88">
        <f t="shared" si="14"/>
        <v>3.5069444444445486E-3</v>
      </c>
      <c r="AH55" s="87"/>
      <c r="AI55" s="88">
        <f>VLOOKUP($A55,LIBRES!$G$7:$H$250,2,0)</f>
        <v>0.39635416666666662</v>
      </c>
      <c r="AJ55" s="88">
        <f>VLOOKUP($A55,LIBRES!J$7:$K$250,2,0)</f>
        <v>0.39976851851851852</v>
      </c>
      <c r="AK55" s="151">
        <f t="shared" si="15"/>
        <v>3.4143518518519045E-3</v>
      </c>
      <c r="AL55" s="87"/>
      <c r="AM55" s="88">
        <f>VLOOKUP($A55,LIBRES!$M$7:$N$250,2,0)</f>
        <v>0.43506944444444445</v>
      </c>
      <c r="AN55" s="88">
        <f>VLOOKUP($A55,LIBRES!$P$7:$Q$250,2,0)</f>
        <v>0.43762731481481482</v>
      </c>
      <c r="AO55" s="88">
        <f t="shared" si="16"/>
        <v>2.5578703703703631E-3</v>
      </c>
      <c r="AP55" s="112"/>
      <c r="AQ55" s="88">
        <f>VLOOKUP($A55,LIBRES!$S$7:$T$250,2,0)</f>
        <v>0.50127314814814816</v>
      </c>
      <c r="AR55" s="88">
        <f>VLOOKUP($A55,LIBRES!$V$7:$W$250,2,0)</f>
        <v>0.50449074074074074</v>
      </c>
      <c r="AS55" s="88">
        <f t="shared" si="17"/>
        <v>3.2175925925925775E-3</v>
      </c>
      <c r="AT55" s="112"/>
      <c r="AU55" s="88">
        <f>VLOOKUP($A55,LIBRES!$Y$7:$Z$250,2,0)</f>
        <v>0.53530092592592593</v>
      </c>
      <c r="AV55" s="88">
        <f>VLOOKUP($A55,LIBRES!$AB$7:$AC$2000,2,0)</f>
        <v>0.53899305555555554</v>
      </c>
      <c r="AW55" s="88">
        <f t="shared" si="18"/>
        <v>3.6921296296296147E-3</v>
      </c>
      <c r="AX55" s="112"/>
      <c r="AY55" s="88">
        <f>VLOOKUP($A55,LIBRES!$AE$7:$AF$250,2,0)</f>
        <v>0.61163194444444446</v>
      </c>
      <c r="AZ55" s="88">
        <f>VLOOKUP($A55,LIBRES!$AH$7:$AI$2000,2,0)</f>
        <v>0.61552083333333341</v>
      </c>
      <c r="BA55" s="88">
        <f t="shared" si="19"/>
        <v>3.8888888888889417E-3</v>
      </c>
      <c r="BB55" s="148"/>
      <c r="BC55" s="88">
        <f>VLOOKUP($A55,LIBRES!$AK$7:$AL$250,2,0)</f>
        <v>0.67418981481481488</v>
      </c>
      <c r="BD55" s="88">
        <f>VLOOKUP($A55,LIBRES!$AN$7:$AO$2000,2,0)</f>
        <v>0.6772800925925927</v>
      </c>
      <c r="BE55" s="88">
        <f t="shared" si="20"/>
        <v>3.0902777777778168E-3</v>
      </c>
      <c r="BF55" s="112"/>
      <c r="BG55" s="90">
        <f t="shared" si="21"/>
        <v>124</v>
      </c>
      <c r="BH55" s="90" t="str">
        <f t="shared" si="22"/>
        <v>TIVALDO</v>
      </c>
      <c r="BI55" s="90" t="str">
        <f t="shared" si="23"/>
        <v>CAMPOS</v>
      </c>
      <c r="BJ55" s="90" t="str">
        <f t="shared" si="24"/>
        <v>C</v>
      </c>
      <c r="BK55" s="90">
        <f t="shared" si="25"/>
        <v>0</v>
      </c>
      <c r="BL55" s="91"/>
      <c r="BM55" s="92">
        <v>0</v>
      </c>
      <c r="BN55" s="92">
        <f t="shared" si="26"/>
        <v>3.4143518518519045E-3</v>
      </c>
      <c r="BO55" s="92">
        <f t="shared" si="27"/>
        <v>2.5578703703703631E-3</v>
      </c>
      <c r="BP55" s="92">
        <f t="shared" si="28"/>
        <v>3.2175925925925775E-3</v>
      </c>
      <c r="BQ55" s="92">
        <f t="shared" si="29"/>
        <v>3.6921296296296147E-3</v>
      </c>
      <c r="BR55" s="92">
        <f t="shared" si="30"/>
        <v>3.8888888888889417E-3</v>
      </c>
      <c r="BS55" s="92">
        <f t="shared" si="31"/>
        <v>3.0902777777778168E-3</v>
      </c>
      <c r="BT55" s="92">
        <f t="shared" si="32"/>
        <v>1.9861111111111218E-2</v>
      </c>
      <c r="BU55" s="93">
        <v>10</v>
      </c>
      <c r="BV55" s="94">
        <f t="shared" si="33"/>
        <v>1716.0000000000093</v>
      </c>
      <c r="BW55" s="95">
        <f t="shared" si="34"/>
        <v>4140.0000000000045</v>
      </c>
      <c r="BX55" s="91">
        <v>0</v>
      </c>
      <c r="BY55" s="91">
        <f t="shared" si="35"/>
        <v>5866.0000000000136</v>
      </c>
      <c r="BZ55" s="96" t="s">
        <v>424</v>
      </c>
      <c r="CA55" s="97" t="s">
        <v>424</v>
      </c>
      <c r="CB55" s="97" t="s">
        <v>424</v>
      </c>
      <c r="CC55" s="97" t="s">
        <v>424</v>
      </c>
      <c r="CD55" s="97" t="s">
        <v>424</v>
      </c>
      <c r="CE55" s="97" t="s">
        <v>424</v>
      </c>
    </row>
    <row r="56" spans="1:83" s="97" customFormat="1" ht="15" customHeight="1" x14ac:dyDescent="0.25">
      <c r="A56" s="131">
        <v>132</v>
      </c>
      <c r="B56" s="111" t="str">
        <f>VLOOKUP($A56,LISTADO!$C$4:$I$264,2,0)</f>
        <v>FLAVIO</v>
      </c>
      <c r="C56" s="111" t="str">
        <f>VLOOKUP($A56,LISTADO!$C$4:$I$264,3,0)</f>
        <v>VASQUEZ</v>
      </c>
      <c r="D56" s="111" t="str">
        <f>VLOOKUP($A56,LISTADO!$C$4:$I$264,4,0)</f>
        <v>A</v>
      </c>
      <c r="E56" s="111">
        <f>VLOOKUP($A56,LISTADO!$C$4:$I$264,5,0)</f>
        <v>0</v>
      </c>
      <c r="F56" s="111">
        <f>VLOOKUP($A56,LISTADO!$C$4:$I$264,6,0)</f>
        <v>0</v>
      </c>
      <c r="G56" s="113">
        <f>VLOOKUP($A56,LISTADO!$C$4:$I$270,7,0)</f>
        <v>0.38194444444444442</v>
      </c>
      <c r="H56" s="85">
        <f t="shared" si="36"/>
        <v>0.38194444444444442</v>
      </c>
      <c r="I56" s="85">
        <f t="shared" si="36"/>
        <v>0.38194444444444442</v>
      </c>
      <c r="J56" s="85">
        <f t="shared" si="1"/>
        <v>0</v>
      </c>
      <c r="K56" s="85"/>
      <c r="L56" s="86">
        <f t="shared" si="2"/>
        <v>0.44097222222222221</v>
      </c>
      <c r="M56" s="86">
        <f>VLOOKUP($A56,Checks!$B$5:$C$250,2,0)</f>
        <v>0.43402777777777773</v>
      </c>
      <c r="N56" s="86">
        <f t="shared" si="3"/>
        <v>5.2083333333333315E-2</v>
      </c>
      <c r="O56" s="85">
        <f t="shared" si="4"/>
        <v>6.9444444444444753E-3</v>
      </c>
      <c r="P56" s="87"/>
      <c r="Q56" s="86">
        <f t="shared" si="5"/>
        <v>0.51736111111111105</v>
      </c>
      <c r="R56" s="86">
        <f>VLOOKUP($A56,Checks!$E$5:$F$250,2,0)</f>
        <v>0.4909722222222222</v>
      </c>
      <c r="S56" s="86">
        <f t="shared" si="6"/>
        <v>5.6944444444444464E-2</v>
      </c>
      <c r="T56" s="85">
        <f t="shared" si="7"/>
        <v>2.6388888888888851E-2</v>
      </c>
      <c r="U56" s="87"/>
      <c r="V56" s="86">
        <f t="shared" si="8"/>
        <v>0.54652777777777772</v>
      </c>
      <c r="W56" s="86">
        <f>VLOOKUP($A56,Checks!$H$5:$I$250,2,0)</f>
        <v>0.57986111111111105</v>
      </c>
      <c r="X56" s="86">
        <f t="shared" si="9"/>
        <v>8.8888888888888851E-2</v>
      </c>
      <c r="Y56" s="85">
        <f t="shared" si="10"/>
        <v>3.3333333333333326E-2</v>
      </c>
      <c r="Z56" s="87"/>
      <c r="AA56" s="85">
        <f t="shared" si="11"/>
        <v>0.65625</v>
      </c>
      <c r="AB56" s="88">
        <f t="shared" si="12"/>
        <v>0.63920138888888889</v>
      </c>
      <c r="AC56" s="87">
        <f t="shared" si="13"/>
        <v>0</v>
      </c>
      <c r="AD56" s="87"/>
      <c r="AE56" s="88">
        <f>VLOOKUP($A56,LIBRES!$A$7:$B$250,2,0)</f>
        <v>0.38252314814814814</v>
      </c>
      <c r="AF56" s="88">
        <f>VLOOKUP($A56,LIBRES!$D$7:$E$250,2,0)</f>
        <v>0.38541666666666669</v>
      </c>
      <c r="AG56" s="88">
        <f t="shared" si="14"/>
        <v>2.8935185185185452E-3</v>
      </c>
      <c r="AH56" s="87"/>
      <c r="AI56" s="88">
        <f>VLOOKUP($A56,LIBRES!$G$7:$H$250,2,0)</f>
        <v>0.39155092592592594</v>
      </c>
      <c r="AJ56" s="88">
        <f>VLOOKUP($A56,LIBRES!J$7:$K$250,2,0)</f>
        <v>0.3944097222222222</v>
      </c>
      <c r="AK56" s="151">
        <f t="shared" si="15"/>
        <v>2.8587962962962621E-3</v>
      </c>
      <c r="AL56" s="87"/>
      <c r="AM56" s="88">
        <f>VLOOKUP($A56,LIBRES!$M$7:$N$250,2,0)</f>
        <v>0.4230902777777778</v>
      </c>
      <c r="AN56" s="88">
        <f>VLOOKUP($A56,LIBRES!$P$7:$Q$250,2,0)</f>
        <v>0.42581018518518521</v>
      </c>
      <c r="AO56" s="88">
        <f t="shared" si="16"/>
        <v>2.719907407407407E-3</v>
      </c>
      <c r="AP56" s="112"/>
      <c r="AQ56" s="88">
        <f>VLOOKUP($A56,LIBRES!$S$7:$T$250,2,0)</f>
        <v>0.51770833333333333</v>
      </c>
      <c r="AR56" s="88">
        <f>VLOOKUP($A56,LIBRES!$V$7:$W$250,2,0)</f>
        <v>0.52048611111111109</v>
      </c>
      <c r="AS56" s="88">
        <f t="shared" si="17"/>
        <v>2.7777777777777679E-3</v>
      </c>
      <c r="AT56" s="112"/>
      <c r="AU56" s="88">
        <f>VLOOKUP($A56,LIBRES!$Y$7:$Z$250,2,0)</f>
        <v>0.52604166666666663</v>
      </c>
      <c r="AV56" s="88">
        <f>VLOOKUP($A56,LIBRES!$AB$7:$AC$2000,2,0)</f>
        <v>0.52940972222222216</v>
      </c>
      <c r="AW56" s="88">
        <f t="shared" si="18"/>
        <v>3.3680555555555269E-3</v>
      </c>
      <c r="AX56" s="112"/>
      <c r="AY56" s="88">
        <f>VLOOKUP($A56,LIBRES!$AE$7:$AF$250,2,0)</f>
        <v>0.55590277777777775</v>
      </c>
      <c r="AZ56" s="88">
        <f>VLOOKUP($A56,LIBRES!$AH$7:$AI$2000,2,0)</f>
        <v>0.55829861111111112</v>
      </c>
      <c r="BA56" s="88">
        <f t="shared" si="19"/>
        <v>2.3958333333333748E-3</v>
      </c>
      <c r="BB56" s="148"/>
      <c r="BC56" s="88">
        <f>VLOOKUP($A56,LIBRES!$AK$7:$AL$250,2,0)</f>
        <v>0.63634259259259263</v>
      </c>
      <c r="BD56" s="88">
        <f>VLOOKUP($A56,LIBRES!$AN$7:$AO$2000,2,0)</f>
        <v>0.63920138888888889</v>
      </c>
      <c r="BE56" s="88">
        <f t="shared" si="20"/>
        <v>2.8587962962962621E-3</v>
      </c>
      <c r="BF56" s="112"/>
      <c r="BG56" s="90">
        <f t="shared" si="21"/>
        <v>132</v>
      </c>
      <c r="BH56" s="90" t="str">
        <f t="shared" si="22"/>
        <v>FLAVIO</v>
      </c>
      <c r="BI56" s="90" t="str">
        <f t="shared" si="23"/>
        <v>VASQUEZ</v>
      </c>
      <c r="BJ56" s="90" t="str">
        <f t="shared" si="24"/>
        <v>A</v>
      </c>
      <c r="BK56" s="90">
        <f t="shared" si="25"/>
        <v>0</v>
      </c>
      <c r="BL56" s="91"/>
      <c r="BM56" s="92">
        <v>0</v>
      </c>
      <c r="BN56" s="92">
        <f t="shared" si="26"/>
        <v>2.8587962962962621E-3</v>
      </c>
      <c r="BO56" s="92">
        <f t="shared" si="27"/>
        <v>2.719907407407407E-3</v>
      </c>
      <c r="BP56" s="92">
        <f t="shared" si="28"/>
        <v>2.7777777777777679E-3</v>
      </c>
      <c r="BQ56" s="92">
        <f t="shared" si="29"/>
        <v>3.3680555555555269E-3</v>
      </c>
      <c r="BR56" s="92">
        <f t="shared" si="30"/>
        <v>2.3958333333333748E-3</v>
      </c>
      <c r="BS56" s="92">
        <f t="shared" si="31"/>
        <v>2.8587962962962621E-3</v>
      </c>
      <c r="BT56" s="92">
        <f t="shared" si="32"/>
        <v>1.6979166666666601E-2</v>
      </c>
      <c r="BU56" s="93">
        <v>10</v>
      </c>
      <c r="BV56" s="94">
        <f t="shared" si="33"/>
        <v>1466.9999999999943</v>
      </c>
      <c r="BW56" s="95">
        <f t="shared" si="34"/>
        <v>5759.9999999999991</v>
      </c>
      <c r="BX56" s="91">
        <v>0</v>
      </c>
      <c r="BY56" s="91">
        <f t="shared" si="35"/>
        <v>7236.9999999999936</v>
      </c>
      <c r="BZ56" s="96" t="s">
        <v>424</v>
      </c>
      <c r="CA56" s="97" t="s">
        <v>424</v>
      </c>
      <c r="CB56" s="97" t="s">
        <v>424</v>
      </c>
      <c r="CC56" s="97" t="s">
        <v>424</v>
      </c>
      <c r="CD56" s="97" t="s">
        <v>424</v>
      </c>
      <c r="CE56" s="97" t="s">
        <v>424</v>
      </c>
    </row>
    <row r="57" spans="1:83" s="97" customFormat="1" ht="15" customHeight="1" x14ac:dyDescent="0.25">
      <c r="A57" s="131">
        <v>120</v>
      </c>
      <c r="B57" s="111" t="str">
        <f>VLOOKUP($A57,LISTADO!$C$4:$I$264,2,0)</f>
        <v>JOSUE GABRIEL</v>
      </c>
      <c r="C57" s="111" t="str">
        <f>VLOOKUP($A57,LISTADO!$C$4:$I$264,3,0)</f>
        <v>GUERRERO DE LA CRUZ</v>
      </c>
      <c r="D57" s="111" t="str">
        <f>VLOOKUP($A57,LISTADO!$C$4:$I$264,4,0)</f>
        <v>A</v>
      </c>
      <c r="E57" s="111">
        <f>VLOOKUP($A57,LISTADO!$C$4:$I$264,5,0)</f>
        <v>0</v>
      </c>
      <c r="F57" s="111">
        <f>VLOOKUP($A57,LISTADO!$C$4:$I$264,6,0)</f>
        <v>0</v>
      </c>
      <c r="G57" s="113">
        <f>VLOOKUP($A57,LISTADO!$C$4:$I$270,7,0)</f>
        <v>0.37777777777777771</v>
      </c>
      <c r="H57" s="85">
        <f t="shared" si="36"/>
        <v>0.37777777777777771</v>
      </c>
      <c r="I57" s="85">
        <f t="shared" si="36"/>
        <v>0.37777777777777771</v>
      </c>
      <c r="J57" s="85">
        <f t="shared" si="1"/>
        <v>0</v>
      </c>
      <c r="K57" s="85"/>
      <c r="L57" s="86">
        <f t="shared" si="2"/>
        <v>0.4368055555555555</v>
      </c>
      <c r="M57" s="86">
        <f>VLOOKUP($A57,Checks!$B$5:$C$250,2,0)</f>
        <v>0.45833333333333331</v>
      </c>
      <c r="N57" s="86">
        <f t="shared" si="3"/>
        <v>8.0555555555555602E-2</v>
      </c>
      <c r="O57" s="85">
        <f t="shared" si="4"/>
        <v>2.1527777777777812E-2</v>
      </c>
      <c r="P57" s="87"/>
      <c r="Q57" s="86">
        <f t="shared" si="5"/>
        <v>0.54166666666666663</v>
      </c>
      <c r="R57" s="86">
        <f>VLOOKUP($A57,Checks!$E$5:$F$250,2,0)</f>
        <v>0.52222222222222225</v>
      </c>
      <c r="S57" s="86">
        <f t="shared" si="6"/>
        <v>6.3888888888888939E-2</v>
      </c>
      <c r="T57" s="85">
        <f t="shared" si="7"/>
        <v>1.9444444444444375E-2</v>
      </c>
      <c r="U57" s="87"/>
      <c r="V57" s="86">
        <f t="shared" si="8"/>
        <v>0.57777777777777783</v>
      </c>
      <c r="W57" s="86">
        <f>VLOOKUP($A57,Checks!$H$5:$I$250,2,0)</f>
        <v>0.59722222222222221</v>
      </c>
      <c r="X57" s="86">
        <f t="shared" si="9"/>
        <v>7.4999999999999956E-2</v>
      </c>
      <c r="Y57" s="85">
        <f t="shared" si="10"/>
        <v>1.9444444444444375E-2</v>
      </c>
      <c r="Z57" s="87"/>
      <c r="AA57" s="85">
        <f t="shared" si="11"/>
        <v>0.67361111111111116</v>
      </c>
      <c r="AB57" s="88">
        <f t="shared" si="12"/>
        <v>0.65636574074074072</v>
      </c>
      <c r="AC57" s="87">
        <f t="shared" si="13"/>
        <v>0</v>
      </c>
      <c r="AD57" s="87"/>
      <c r="AE57" s="88">
        <f>VLOOKUP($A57,LIBRES!$A$7:$B$250,2,0)</f>
        <v>0.37893518518518521</v>
      </c>
      <c r="AF57" s="88">
        <f>VLOOKUP($A57,LIBRES!$D$7:$E$250,2,0)</f>
        <v>0.38190972222222225</v>
      </c>
      <c r="AG57" s="88">
        <f t="shared" si="14"/>
        <v>2.9745370370370394E-3</v>
      </c>
      <c r="AH57" s="87"/>
      <c r="AI57" s="88">
        <f>VLOOKUP($A57,LIBRES!$G$7:$H$250,2,0)</f>
        <v>0.39317129629629632</v>
      </c>
      <c r="AJ57" s="88">
        <f>VLOOKUP($A57,LIBRES!J$7:$K$250,2,0)</f>
        <v>0.39623842592592595</v>
      </c>
      <c r="AK57" s="151">
        <f t="shared" si="15"/>
        <v>3.067129629629628E-3</v>
      </c>
      <c r="AL57" s="87"/>
      <c r="AM57" s="88">
        <f>VLOOKUP($A57,LIBRES!$M$7:$N$250,2,0)</f>
        <v>0.43437500000000001</v>
      </c>
      <c r="AN57" s="88">
        <f>VLOOKUP($A57,LIBRES!$P$7:$Q$250,2,0)</f>
        <v>0.44978009259259261</v>
      </c>
      <c r="AO57" s="88">
        <f t="shared" si="16"/>
        <v>1.5405092592592595E-2</v>
      </c>
      <c r="AP57" s="112"/>
      <c r="AQ57" s="88">
        <f>VLOOKUP($A57,LIBRES!$S$7:$T$250,2,0)</f>
        <v>0.52326388888888886</v>
      </c>
      <c r="AR57" s="88">
        <f>VLOOKUP($A57,LIBRES!$V$7:$W$250,2,0)</f>
        <v>0.52618055555555554</v>
      </c>
      <c r="AS57" s="88">
        <f t="shared" si="17"/>
        <v>2.9166666666666785E-3</v>
      </c>
      <c r="AT57" s="112"/>
      <c r="AU57" s="88">
        <f>VLOOKUP($A57,LIBRES!$Y$7:$Z$250,2,0)</f>
        <v>0.53703703703703709</v>
      </c>
      <c r="AV57" s="88">
        <f>VLOOKUP($A57,LIBRES!$AB$7:$AC$2000,2,0)</f>
        <v>0.54075231481481478</v>
      </c>
      <c r="AW57" s="88">
        <f t="shared" si="18"/>
        <v>3.7152777777776924E-3</v>
      </c>
      <c r="AX57" s="112"/>
      <c r="AY57" s="88">
        <f>VLOOKUP($A57,LIBRES!$AE$7:$AF$250,2,0)</f>
        <v>0.5854166666666667</v>
      </c>
      <c r="AZ57" s="88">
        <f>VLOOKUP($A57,LIBRES!$AH$7:$AI$2000,2,0)</f>
        <v>0.5882060185185185</v>
      </c>
      <c r="BA57" s="88">
        <f t="shared" si="19"/>
        <v>2.7893518518518068E-3</v>
      </c>
      <c r="BB57" s="148"/>
      <c r="BC57" s="88">
        <f>VLOOKUP($A57,LIBRES!$AK$7:$AL$250,2,0)</f>
        <v>0.65370370370370368</v>
      </c>
      <c r="BD57" s="88">
        <f>VLOOKUP($A57,LIBRES!$AN$7:$AO$2000,2,0)</f>
        <v>0.65636574074074072</v>
      </c>
      <c r="BE57" s="88">
        <f t="shared" si="20"/>
        <v>2.6620370370370461E-3</v>
      </c>
      <c r="BF57" s="112"/>
      <c r="BG57" s="90">
        <f t="shared" si="21"/>
        <v>120</v>
      </c>
      <c r="BH57" s="90" t="str">
        <f t="shared" si="22"/>
        <v>JOSUE GABRIEL</v>
      </c>
      <c r="BI57" s="90" t="str">
        <f t="shared" si="23"/>
        <v>GUERRERO DE LA CRUZ</v>
      </c>
      <c r="BJ57" s="90" t="str">
        <f t="shared" si="24"/>
        <v>A</v>
      </c>
      <c r="BK57" s="90">
        <f t="shared" si="25"/>
        <v>0</v>
      </c>
      <c r="BL57" s="91"/>
      <c r="BM57" s="92">
        <v>0</v>
      </c>
      <c r="BN57" s="92">
        <f t="shared" si="26"/>
        <v>3.067129629629628E-3</v>
      </c>
      <c r="BO57" s="92">
        <f t="shared" si="27"/>
        <v>1.5405092592592595E-2</v>
      </c>
      <c r="BP57" s="92">
        <f t="shared" si="28"/>
        <v>2.9166666666666785E-3</v>
      </c>
      <c r="BQ57" s="92">
        <f t="shared" si="29"/>
        <v>3.7152777777776924E-3</v>
      </c>
      <c r="BR57" s="92">
        <f t="shared" si="30"/>
        <v>2.7893518518518068E-3</v>
      </c>
      <c r="BS57" s="92">
        <f t="shared" si="31"/>
        <v>2.6620370370370461E-3</v>
      </c>
      <c r="BT57" s="92">
        <f t="shared" si="32"/>
        <v>3.0555555555555447E-2</v>
      </c>
      <c r="BU57" s="93">
        <v>10</v>
      </c>
      <c r="BV57" s="94">
        <f t="shared" si="33"/>
        <v>2639.9999999999905</v>
      </c>
      <c r="BW57" s="95">
        <f t="shared" si="34"/>
        <v>5219.9999999999909</v>
      </c>
      <c r="BX57" s="91">
        <v>0</v>
      </c>
      <c r="BY57" s="91">
        <f t="shared" si="35"/>
        <v>7869.9999999999818</v>
      </c>
      <c r="BZ57" s="96" t="s">
        <v>424</v>
      </c>
      <c r="CA57" s="97" t="s">
        <v>424</v>
      </c>
      <c r="CB57" s="97" t="s">
        <v>424</v>
      </c>
      <c r="CC57" s="97" t="s">
        <v>424</v>
      </c>
      <c r="CD57" s="97" t="s">
        <v>424</v>
      </c>
      <c r="CE57" s="97" t="s">
        <v>424</v>
      </c>
    </row>
    <row r="58" spans="1:83" s="97" customFormat="1" ht="15" customHeight="1" x14ac:dyDescent="0.25">
      <c r="A58" s="174">
        <v>126</v>
      </c>
      <c r="B58" s="175" t="str">
        <f>VLOOKUP($A58,LISTADO!$C$4:$I$264,2,0)</f>
        <v>BILLY</v>
      </c>
      <c r="C58" s="175" t="str">
        <f>VLOOKUP($A58,LISTADO!$C$4:$I$264,3,0)</f>
        <v xml:space="preserve">RIVAS  </v>
      </c>
      <c r="D58" s="175" t="str">
        <f>VLOOKUP($A58,LISTADO!$C$4:$I$264,4,0)</f>
        <v>C</v>
      </c>
      <c r="E58" s="175">
        <f>VLOOKUP($A58,LISTADO!$C$4:$I$264,5,0)</f>
        <v>0</v>
      </c>
      <c r="F58" s="175">
        <f>VLOOKUP($A58,LISTADO!$C$4:$I$264,6,0)</f>
        <v>0</v>
      </c>
      <c r="G58" s="176">
        <f>VLOOKUP($A58,LISTADO!$C$4:$I$270,7,0)</f>
        <v>0.38124999999999992</v>
      </c>
      <c r="H58" s="177">
        <f t="shared" si="36"/>
        <v>0.38124999999999992</v>
      </c>
      <c r="I58" s="177">
        <f t="shared" si="36"/>
        <v>0.38124999999999992</v>
      </c>
      <c r="J58" s="177">
        <f t="shared" si="1"/>
        <v>0</v>
      </c>
      <c r="K58" s="177"/>
      <c r="L58" s="178">
        <f t="shared" si="2"/>
        <v>0.44027777777777771</v>
      </c>
      <c r="M58" s="178">
        <f>VLOOKUP($A58,Checks!$B$5:$C$250,2,0)</f>
        <v>0.50138888888888888</v>
      </c>
      <c r="N58" s="178">
        <f t="shared" si="3"/>
        <v>0.12013888888888896</v>
      </c>
      <c r="O58" s="177">
        <f t="shared" si="4"/>
        <v>6.1111111111111172E-2</v>
      </c>
      <c r="P58" s="179"/>
      <c r="Q58" s="178">
        <f t="shared" si="5"/>
        <v>0.58472222222222225</v>
      </c>
      <c r="R58" s="178" t="e">
        <f>VLOOKUP($A58,Checks!$E$5:$F$250,2,0)</f>
        <v>#N/A</v>
      </c>
      <c r="S58" s="178" t="e">
        <f t="shared" si="6"/>
        <v>#N/A</v>
      </c>
      <c r="T58" s="177">
        <v>0</v>
      </c>
      <c r="U58" s="179"/>
      <c r="V58" s="178" t="e">
        <f t="shared" si="8"/>
        <v>#N/A</v>
      </c>
      <c r="W58" s="178">
        <f>VLOOKUP($A58,Checks!$H$5:$I$250,2,0)</f>
        <v>0.63611111111111118</v>
      </c>
      <c r="X58" s="178" t="e">
        <f t="shared" si="9"/>
        <v>#N/A</v>
      </c>
      <c r="Y58" s="177">
        <v>0</v>
      </c>
      <c r="Z58" s="179"/>
      <c r="AA58" s="177">
        <f t="shared" si="11"/>
        <v>0.71250000000000013</v>
      </c>
      <c r="AB58" s="180">
        <f t="shared" si="12"/>
        <v>0.7052546296296297</v>
      </c>
      <c r="AC58" s="179">
        <f t="shared" si="13"/>
        <v>0</v>
      </c>
      <c r="AD58" s="179"/>
      <c r="AE58" s="180">
        <f>VLOOKUP($A58,LIBRES!$A$7:$B$250,2,0)</f>
        <v>0.38194444444444442</v>
      </c>
      <c r="AF58" s="180">
        <f>VLOOKUP($A58,LIBRES!$D$7:$E$250,2,0)</f>
        <v>0.38549768518518518</v>
      </c>
      <c r="AG58" s="180">
        <f t="shared" si="14"/>
        <v>3.5532407407407596E-3</v>
      </c>
      <c r="AH58" s="179"/>
      <c r="AI58" s="180">
        <f>VLOOKUP($A58,LIBRES!$G$7:$H$250,2,0)</f>
        <v>0.39484953703703707</v>
      </c>
      <c r="AJ58" s="180">
        <f>VLOOKUP($A58,LIBRES!J$7:$K$250,2,0)</f>
        <v>0.39892361111111113</v>
      </c>
      <c r="AK58" s="181">
        <f t="shared" si="15"/>
        <v>4.0740740740740633E-3</v>
      </c>
      <c r="AL58" s="179"/>
      <c r="AM58" s="180">
        <f>VLOOKUP($A58,LIBRES!$M$7:$N$250,2,0)</f>
        <v>0.4682291666666667</v>
      </c>
      <c r="AN58" s="180">
        <f>VLOOKUP($A58,LIBRES!$P$7:$Q$250,2,0)</f>
        <v>0.49070601851851853</v>
      </c>
      <c r="AO58" s="180">
        <f t="shared" si="16"/>
        <v>2.2476851851851831E-2</v>
      </c>
      <c r="AP58" s="182"/>
      <c r="AQ58" s="180">
        <f>VLOOKUP($A58,LIBRES!$S$7:$T$250,2,0)</f>
        <v>0.55578703703703702</v>
      </c>
      <c r="AR58" s="180">
        <f>VLOOKUP($A58,LIBRES!$V$7:$W$250,2,0)</f>
        <v>0.55891203703703707</v>
      </c>
      <c r="AS58" s="180">
        <f t="shared" si="17"/>
        <v>3.1250000000000444E-3</v>
      </c>
      <c r="AT58" s="182"/>
      <c r="AU58" s="180">
        <f>VLOOKUP($A58,LIBRES!$Y$7:$Z$250,2,0)</f>
        <v>0.56817129629629626</v>
      </c>
      <c r="AV58" s="180">
        <f>VLOOKUP($A58,LIBRES!$AB$7:$AC$2000,2,0)</f>
        <v>0.57285879629629632</v>
      </c>
      <c r="AW58" s="180">
        <f t="shared" si="18"/>
        <v>4.6875000000000666E-3</v>
      </c>
      <c r="AX58" s="182"/>
      <c r="AY58" s="180">
        <f>VLOOKUP($A58,LIBRES!$AE$7:$AF$250,2,0)</f>
        <v>0.62065972222222221</v>
      </c>
      <c r="AZ58" s="180">
        <f>VLOOKUP($A58,LIBRES!$AH$7:$AI$2000,2,0)</f>
        <v>0.62405092592592593</v>
      </c>
      <c r="BA58" s="180">
        <f t="shared" si="19"/>
        <v>3.3912037037037157E-3</v>
      </c>
      <c r="BB58" s="183"/>
      <c r="BC58" s="180">
        <f>VLOOKUP($A58,LIBRES!$AK$7:$AL$250,2,0)</f>
        <v>0.70173611111111101</v>
      </c>
      <c r="BD58" s="180">
        <f>VLOOKUP($A58,LIBRES!$AN$7:$AO$2000,2,0)</f>
        <v>0.7052546296296297</v>
      </c>
      <c r="BE58" s="180">
        <f t="shared" si="20"/>
        <v>3.5185185185186985E-3</v>
      </c>
      <c r="BF58" s="182"/>
      <c r="BG58" s="184">
        <f t="shared" si="21"/>
        <v>126</v>
      </c>
      <c r="BH58" s="184" t="str">
        <f t="shared" si="22"/>
        <v>BILLY</v>
      </c>
      <c r="BI58" s="184" t="str">
        <f t="shared" si="23"/>
        <v xml:space="preserve">RIVAS  </v>
      </c>
      <c r="BJ58" s="184" t="str">
        <f t="shared" si="24"/>
        <v>C</v>
      </c>
      <c r="BK58" s="184">
        <f t="shared" si="25"/>
        <v>0</v>
      </c>
      <c r="BL58" s="185"/>
      <c r="BM58" s="186">
        <v>0</v>
      </c>
      <c r="BN58" s="186">
        <f t="shared" si="26"/>
        <v>4.0740740740740633E-3</v>
      </c>
      <c r="BO58" s="186">
        <f t="shared" si="27"/>
        <v>2.2476851851851831E-2</v>
      </c>
      <c r="BP58" s="186">
        <f t="shared" si="28"/>
        <v>3.1250000000000444E-3</v>
      </c>
      <c r="BQ58" s="186">
        <f t="shared" si="29"/>
        <v>4.6875000000000666E-3</v>
      </c>
      <c r="BR58" s="186">
        <f t="shared" si="30"/>
        <v>3.3912037037037157E-3</v>
      </c>
      <c r="BS58" s="186">
        <f t="shared" si="31"/>
        <v>3.5185185185186985E-3</v>
      </c>
      <c r="BT58" s="186">
        <f t="shared" si="32"/>
        <v>4.127314814814842E-2</v>
      </c>
      <c r="BU58" s="187">
        <v>10</v>
      </c>
      <c r="BV58" s="188">
        <f t="shared" si="33"/>
        <v>3566.0000000000236</v>
      </c>
      <c r="BW58" s="189">
        <f t="shared" si="34"/>
        <v>5280.0000000000055</v>
      </c>
      <c r="BX58" s="185">
        <v>0</v>
      </c>
      <c r="BY58" s="185">
        <f t="shared" si="35"/>
        <v>8856.0000000000291</v>
      </c>
      <c r="BZ58" s="96" t="s">
        <v>424</v>
      </c>
      <c r="CA58" s="97" t="s">
        <v>424</v>
      </c>
      <c r="CB58" s="97" t="s">
        <v>424</v>
      </c>
      <c r="CC58" s="97" t="s">
        <v>424</v>
      </c>
      <c r="CD58" s="97" t="s">
        <v>424</v>
      </c>
    </row>
    <row r="59" spans="1:83" s="97" customFormat="1" ht="15" customHeight="1" x14ac:dyDescent="0.25">
      <c r="A59" s="174">
        <v>107</v>
      </c>
      <c r="B59" s="175" t="str">
        <f>VLOOKUP($A59,LISTADO!$C$4:$I$264,2,0)</f>
        <v>SERGIO ENRIQUE</v>
      </c>
      <c r="C59" s="175" t="str">
        <f>VLOOKUP($A59,LISTADO!$C$4:$I$264,3,0)</f>
        <v>VILLEDA CHAVEZ</v>
      </c>
      <c r="D59" s="175" t="str">
        <f>VLOOKUP($A59,LISTADO!$C$4:$I$264,4,0)</f>
        <v>C</v>
      </c>
      <c r="E59" s="175">
        <f>VLOOKUP($A59,LISTADO!$C$4:$I$264,5,0)</f>
        <v>0</v>
      </c>
      <c r="F59" s="175">
        <f>VLOOKUP($A59,LISTADO!$C$4:$I$264,6,0)</f>
        <v>0</v>
      </c>
      <c r="G59" s="176">
        <f>VLOOKUP($A59,LISTADO!$C$4:$I$270,7,0)</f>
        <v>0.37222222222222218</v>
      </c>
      <c r="H59" s="177">
        <f t="shared" si="36"/>
        <v>0.37222222222222218</v>
      </c>
      <c r="I59" s="177">
        <f t="shared" si="36"/>
        <v>0.37222222222222218</v>
      </c>
      <c r="J59" s="177">
        <f t="shared" si="1"/>
        <v>0</v>
      </c>
      <c r="K59" s="177"/>
      <c r="L59" s="178">
        <f t="shared" si="2"/>
        <v>0.43124999999999997</v>
      </c>
      <c r="M59" s="178">
        <f>VLOOKUP($A59,Checks!$B$5:$C$250,2,0)</f>
        <v>0.43611111111111112</v>
      </c>
      <c r="N59" s="178">
        <f t="shared" si="3"/>
        <v>6.3888888888888939E-2</v>
      </c>
      <c r="O59" s="177">
        <f t="shared" si="4"/>
        <v>4.8611111111111494E-3</v>
      </c>
      <c r="P59" s="179"/>
      <c r="Q59" s="178">
        <f t="shared" si="5"/>
        <v>0.51944444444444449</v>
      </c>
      <c r="R59" s="178" t="e">
        <f>VLOOKUP($A59,Checks!$E$5:$F$250,2,0)</f>
        <v>#N/A</v>
      </c>
      <c r="S59" s="178" t="e">
        <f t="shared" si="6"/>
        <v>#N/A</v>
      </c>
      <c r="T59" s="177" t="e">
        <f>ABS(R59-Q59)</f>
        <v>#N/A</v>
      </c>
      <c r="U59" s="179"/>
      <c r="V59" s="178" t="e">
        <f t="shared" si="8"/>
        <v>#N/A</v>
      </c>
      <c r="W59" s="178" t="e">
        <f>VLOOKUP($A59,Checks!$H$5:$I$250,2,0)</f>
        <v>#N/A</v>
      </c>
      <c r="X59" s="178" t="e">
        <f t="shared" si="9"/>
        <v>#N/A</v>
      </c>
      <c r="Y59" s="177" t="e">
        <f>ABS(W59-V59)</f>
        <v>#N/A</v>
      </c>
      <c r="Z59" s="179"/>
      <c r="AA59" s="177" t="e">
        <f t="shared" si="11"/>
        <v>#N/A</v>
      </c>
      <c r="AB59" s="180" t="e">
        <f t="shared" si="12"/>
        <v>#N/A</v>
      </c>
      <c r="AC59" s="179" t="e">
        <f t="shared" si="13"/>
        <v>#N/A</v>
      </c>
      <c r="AD59" s="179"/>
      <c r="AE59" s="180">
        <f>VLOOKUP($A59,LIBRES!$A$7:$B$250,2,0)</f>
        <v>0.37291666666666662</v>
      </c>
      <c r="AF59" s="180">
        <f>VLOOKUP($A59,LIBRES!$D$7:$E$250,2,0)</f>
        <v>0.37641203703703702</v>
      </c>
      <c r="AG59" s="180">
        <f t="shared" si="14"/>
        <v>3.4953703703703987E-3</v>
      </c>
      <c r="AH59" s="179"/>
      <c r="AI59" s="180">
        <f>VLOOKUP($A59,LIBRES!$G$7:$H$250,2,0)</f>
        <v>0.38530092592592591</v>
      </c>
      <c r="AJ59" s="180">
        <f>VLOOKUP($A59,LIBRES!J$7:$K$250,2,0)</f>
        <v>0.38859953703703703</v>
      </c>
      <c r="AK59" s="181">
        <f t="shared" si="15"/>
        <v>3.2986111111111271E-3</v>
      </c>
      <c r="AL59" s="179"/>
      <c r="AM59" s="180">
        <f>VLOOKUP($A59,LIBRES!$M$7:$N$250,2,0)</f>
        <v>0.42465277777777777</v>
      </c>
      <c r="AN59" s="180">
        <f>VLOOKUP($A59,LIBRES!$P$7:$Q$250,2,0)</f>
        <v>0.42751157407407409</v>
      </c>
      <c r="AO59" s="180">
        <f t="shared" si="16"/>
        <v>2.8587962962963176E-3</v>
      </c>
      <c r="AP59" s="182"/>
      <c r="AQ59" s="180" t="e">
        <f>VLOOKUP($A59,LIBRES!$S$7:$T$250,2,0)</f>
        <v>#N/A</v>
      </c>
      <c r="AR59" s="180" t="e">
        <f>VLOOKUP($A59,LIBRES!$V$7:$W$250,2,0)</f>
        <v>#N/A</v>
      </c>
      <c r="AS59" s="180" t="e">
        <f t="shared" si="17"/>
        <v>#N/A</v>
      </c>
      <c r="AT59" s="182"/>
      <c r="AU59" s="180" t="e">
        <f>VLOOKUP($A59,LIBRES!$Y$7:$Z$250,2,0)</f>
        <v>#N/A</v>
      </c>
      <c r="AV59" s="180" t="e">
        <f>VLOOKUP($A59,LIBRES!$AB$7:$AC$2000,2,0)</f>
        <v>#N/A</v>
      </c>
      <c r="AW59" s="180" t="e">
        <f t="shared" si="18"/>
        <v>#N/A</v>
      </c>
      <c r="AX59" s="182"/>
      <c r="AY59" s="180" t="e">
        <f>VLOOKUP($A59,LIBRES!$AE$7:$AF$250,2,0)</f>
        <v>#N/A</v>
      </c>
      <c r="AZ59" s="180" t="e">
        <f>VLOOKUP($A59,LIBRES!$AH$7:$AI$2000,2,0)</f>
        <v>#N/A</v>
      </c>
      <c r="BA59" s="180" t="e">
        <f t="shared" si="19"/>
        <v>#N/A</v>
      </c>
      <c r="BB59" s="183"/>
      <c r="BC59" s="180" t="e">
        <f>VLOOKUP($A59,LIBRES!$AK$7:$AL$250,2,0)</f>
        <v>#N/A</v>
      </c>
      <c r="BD59" s="180" t="e">
        <f>VLOOKUP($A59,LIBRES!$AN$7:$AO$2000,2,0)</f>
        <v>#N/A</v>
      </c>
      <c r="BE59" s="180" t="e">
        <f t="shared" si="20"/>
        <v>#N/A</v>
      </c>
      <c r="BF59" s="182"/>
      <c r="BG59" s="184">
        <f t="shared" si="21"/>
        <v>107</v>
      </c>
      <c r="BH59" s="184" t="str">
        <f t="shared" si="22"/>
        <v>SERGIO ENRIQUE</v>
      </c>
      <c r="BI59" s="184" t="str">
        <f t="shared" si="23"/>
        <v>VILLEDA CHAVEZ</v>
      </c>
      <c r="BJ59" s="184" t="str">
        <f t="shared" si="24"/>
        <v>C</v>
      </c>
      <c r="BK59" s="184">
        <f t="shared" si="25"/>
        <v>0</v>
      </c>
      <c r="BL59" s="185"/>
      <c r="BM59" s="186">
        <v>0</v>
      </c>
      <c r="BN59" s="186">
        <f t="shared" si="26"/>
        <v>3.2986111111111271E-3</v>
      </c>
      <c r="BO59" s="186">
        <f t="shared" si="27"/>
        <v>2.8587962962963176E-3</v>
      </c>
      <c r="BP59" s="186" t="e">
        <f t="shared" si="28"/>
        <v>#N/A</v>
      </c>
      <c r="BQ59" s="186" t="e">
        <f t="shared" si="29"/>
        <v>#N/A</v>
      </c>
      <c r="BR59" s="186" t="e">
        <f t="shared" si="30"/>
        <v>#N/A</v>
      </c>
      <c r="BS59" s="186" t="e">
        <f t="shared" si="31"/>
        <v>#N/A</v>
      </c>
      <c r="BT59" s="186" t="e">
        <f t="shared" si="32"/>
        <v>#N/A</v>
      </c>
      <c r="BU59" s="187"/>
      <c r="BV59" s="188" t="e">
        <f t="shared" si="33"/>
        <v>#N/A</v>
      </c>
      <c r="BW59" s="189" t="e">
        <f t="shared" si="34"/>
        <v>#N/A</v>
      </c>
      <c r="BX59" s="185">
        <v>0</v>
      </c>
      <c r="BY59" s="185" t="e">
        <f t="shared" si="35"/>
        <v>#N/A</v>
      </c>
      <c r="BZ59" s="96" t="s">
        <v>424</v>
      </c>
      <c r="CA59" s="97" t="s">
        <v>424</v>
      </c>
      <c r="CB59" s="97" t="s">
        <v>424</v>
      </c>
    </row>
    <row r="60" spans="1:83" s="97" customFormat="1" ht="15" customHeight="1" x14ac:dyDescent="0.25">
      <c r="A60" s="174">
        <v>122</v>
      </c>
      <c r="B60" s="175" t="str">
        <f>VLOOKUP($A60,LISTADO!$C$4:$I$264,2,0)</f>
        <v>MARIO ALEXANDER</v>
      </c>
      <c r="C60" s="175" t="str">
        <f>VLOOKUP($A60,LISTADO!$C$4:$I$264,3,0)</f>
        <v>PERALTA JUAREZ</v>
      </c>
      <c r="D60" s="175" t="str">
        <f>VLOOKUP($A60,LISTADO!$C$4:$I$264,4,0)</f>
        <v>C</v>
      </c>
      <c r="E60" s="175">
        <f>VLOOKUP($A60,LISTADO!$C$4:$I$264,5,0)</f>
        <v>0</v>
      </c>
      <c r="F60" s="175">
        <f>VLOOKUP($A60,LISTADO!$C$4:$I$264,6,0)</f>
        <v>0</v>
      </c>
      <c r="G60" s="176">
        <f>VLOOKUP($A60,LISTADO!$C$4:$I$270,7,0)</f>
        <v>0.37986111111111104</v>
      </c>
      <c r="H60" s="177">
        <f t="shared" si="36"/>
        <v>0.37986111111111104</v>
      </c>
      <c r="I60" s="177">
        <f t="shared" si="36"/>
        <v>0.37986111111111104</v>
      </c>
      <c r="J60" s="177">
        <f t="shared" si="1"/>
        <v>0</v>
      </c>
      <c r="K60" s="177"/>
      <c r="L60" s="178">
        <f t="shared" si="2"/>
        <v>0.43888888888888883</v>
      </c>
      <c r="M60" s="178">
        <f>VLOOKUP($A60,Checks!$B$5:$C$250,2,0)</f>
        <v>0.44791666666666669</v>
      </c>
      <c r="N60" s="178">
        <f t="shared" si="3"/>
        <v>6.8055555555555647E-2</v>
      </c>
      <c r="O60" s="177">
        <f t="shared" si="4"/>
        <v>9.0277777777778567E-3</v>
      </c>
      <c r="P60" s="179"/>
      <c r="Q60" s="178">
        <f t="shared" si="5"/>
        <v>0.53125</v>
      </c>
      <c r="R60" s="178">
        <f>VLOOKUP($A60,Checks!$E$5:$F$250,2,0)</f>
        <v>0.52222222222222225</v>
      </c>
      <c r="S60" s="178">
        <f t="shared" si="6"/>
        <v>7.4305555555555569E-2</v>
      </c>
      <c r="T60" s="177">
        <f>ABS(R60-Q60)</f>
        <v>9.0277777777777457E-3</v>
      </c>
      <c r="U60" s="179"/>
      <c r="V60" s="178">
        <f t="shared" si="8"/>
        <v>0.57777777777777783</v>
      </c>
      <c r="W60" s="178" t="e">
        <f>VLOOKUP($A60,Checks!$H$5:$I$250,2,0)</f>
        <v>#N/A</v>
      </c>
      <c r="X60" s="178" t="e">
        <f t="shared" si="9"/>
        <v>#N/A</v>
      </c>
      <c r="Y60" s="177" t="e">
        <f>ABS(W60-V60)</f>
        <v>#N/A</v>
      </c>
      <c r="Z60" s="179"/>
      <c r="AA60" s="177" t="e">
        <f t="shared" si="11"/>
        <v>#N/A</v>
      </c>
      <c r="AB60" s="180" t="e">
        <f t="shared" si="12"/>
        <v>#N/A</v>
      </c>
      <c r="AC60" s="179" t="e">
        <f t="shared" si="13"/>
        <v>#N/A</v>
      </c>
      <c r="AD60" s="179"/>
      <c r="AE60" s="180">
        <f>VLOOKUP($A60,LIBRES!$A$7:$B$250,2,0)</f>
        <v>0.38078703703703703</v>
      </c>
      <c r="AF60" s="180">
        <f>VLOOKUP($A60,LIBRES!$D$7:$E$250,2,0)</f>
        <v>0.38418981481481485</v>
      </c>
      <c r="AG60" s="180">
        <f t="shared" si="14"/>
        <v>3.4027777777778101E-3</v>
      </c>
      <c r="AH60" s="179"/>
      <c r="AI60" s="180">
        <f>VLOOKUP($A60,LIBRES!$G$7:$H$250,2,0)</f>
        <v>0.39386574074074071</v>
      </c>
      <c r="AJ60" s="180">
        <f>VLOOKUP($A60,LIBRES!J$7:$K$250,2,0)</f>
        <v>0.39800925925925923</v>
      </c>
      <c r="AK60" s="181">
        <f t="shared" si="15"/>
        <v>4.1435185185185186E-3</v>
      </c>
      <c r="AL60" s="179"/>
      <c r="AM60" s="180">
        <f>VLOOKUP($A60,LIBRES!$M$7:$N$250,2,0)</f>
        <v>0.43454861111111115</v>
      </c>
      <c r="AN60" s="180">
        <f>VLOOKUP($A60,LIBRES!$P$7:$Q$250,2,0)</f>
        <v>0.43776620370370373</v>
      </c>
      <c r="AO60" s="180">
        <f t="shared" si="16"/>
        <v>3.2175925925925775E-3</v>
      </c>
      <c r="AP60" s="182"/>
      <c r="AQ60" s="180">
        <f>VLOOKUP($A60,LIBRES!$S$7:$T$250,2,0)</f>
        <v>0.51834490740740746</v>
      </c>
      <c r="AR60" s="180">
        <f>VLOOKUP($A60,LIBRES!$V$7:$W$250,2,0)</f>
        <v>0.52134259259259264</v>
      </c>
      <c r="AS60" s="180">
        <f t="shared" si="17"/>
        <v>2.9976851851851727E-3</v>
      </c>
      <c r="AT60" s="182"/>
      <c r="AU60" s="180">
        <f>VLOOKUP($A60,LIBRES!$Y$7:$Z$250,2,0)</f>
        <v>0.54612268518518514</v>
      </c>
      <c r="AV60" s="180">
        <f>VLOOKUP($A60,LIBRES!$AB$7:$AC$2000,2,0)</f>
        <v>0.55118055555555556</v>
      </c>
      <c r="AW60" s="180">
        <f t="shared" si="18"/>
        <v>5.0578703703704209E-3</v>
      </c>
      <c r="AX60" s="182"/>
      <c r="AY60" s="180" t="e">
        <f>VLOOKUP($A60,LIBRES!$AE$7:$AF$250,2,0)</f>
        <v>#N/A</v>
      </c>
      <c r="AZ60" s="180" t="e">
        <f>VLOOKUP($A60,LIBRES!$AH$7:$AI$2000,2,0)</f>
        <v>#N/A</v>
      </c>
      <c r="BA60" s="180" t="e">
        <f t="shared" si="19"/>
        <v>#N/A</v>
      </c>
      <c r="BB60" s="183"/>
      <c r="BC60" s="180" t="e">
        <f>VLOOKUP($A60,LIBRES!$AK$7:$AL$250,2,0)</f>
        <v>#N/A</v>
      </c>
      <c r="BD60" s="180" t="e">
        <f>VLOOKUP($A60,LIBRES!$AN$7:$AO$2000,2,0)</f>
        <v>#N/A</v>
      </c>
      <c r="BE60" s="180" t="e">
        <f t="shared" si="20"/>
        <v>#N/A</v>
      </c>
      <c r="BF60" s="182"/>
      <c r="BG60" s="184">
        <f t="shared" si="21"/>
        <v>122</v>
      </c>
      <c r="BH60" s="184" t="str">
        <f t="shared" si="22"/>
        <v>MARIO ALEXANDER</v>
      </c>
      <c r="BI60" s="184" t="str">
        <f t="shared" si="23"/>
        <v>PERALTA JUAREZ</v>
      </c>
      <c r="BJ60" s="184" t="str">
        <f t="shared" si="24"/>
        <v>C</v>
      </c>
      <c r="BK60" s="184">
        <f t="shared" si="25"/>
        <v>0</v>
      </c>
      <c r="BL60" s="185"/>
      <c r="BM60" s="186">
        <v>0</v>
      </c>
      <c r="BN60" s="186">
        <f t="shared" si="26"/>
        <v>4.1435185185185186E-3</v>
      </c>
      <c r="BO60" s="186">
        <f t="shared" si="27"/>
        <v>3.2175925925925775E-3</v>
      </c>
      <c r="BP60" s="186">
        <f t="shared" si="28"/>
        <v>2.9976851851851727E-3</v>
      </c>
      <c r="BQ60" s="186">
        <f t="shared" si="29"/>
        <v>5.0578703703704209E-3</v>
      </c>
      <c r="BR60" s="186" t="e">
        <f t="shared" si="30"/>
        <v>#N/A</v>
      </c>
      <c r="BS60" s="186" t="e">
        <f t="shared" si="31"/>
        <v>#N/A</v>
      </c>
      <c r="BT60" s="186" t="e">
        <f t="shared" si="32"/>
        <v>#N/A</v>
      </c>
      <c r="BU60" s="187">
        <v>10</v>
      </c>
      <c r="BV60" s="188" t="e">
        <f t="shared" si="33"/>
        <v>#N/A</v>
      </c>
      <c r="BW60" s="189" t="e">
        <f t="shared" si="34"/>
        <v>#N/A</v>
      </c>
      <c r="BX60" s="185">
        <v>0</v>
      </c>
      <c r="BY60" s="185" t="e">
        <f t="shared" si="35"/>
        <v>#N/A</v>
      </c>
      <c r="BZ60" s="96" t="s">
        <v>424</v>
      </c>
      <c r="CA60" s="97" t="s">
        <v>424</v>
      </c>
      <c r="CB60" s="97" t="s">
        <v>424</v>
      </c>
    </row>
    <row r="61" spans="1:83" s="97" customFormat="1" ht="15" customHeight="1" x14ac:dyDescent="0.25">
      <c r="A61" s="174">
        <v>133</v>
      </c>
      <c r="B61" s="175" t="str">
        <f>VLOOKUP($A61,LISTADO!$C$4:$I$264,2,0)</f>
        <v>SAMUEL</v>
      </c>
      <c r="C61" s="175" t="str">
        <f>VLOOKUP($A61,LISTADO!$C$4:$I$264,3,0)</f>
        <v>VERDUGO</v>
      </c>
      <c r="D61" s="175" t="str">
        <f>VLOOKUP($A61,LISTADO!$C$4:$I$264,4,0)</f>
        <v>A</v>
      </c>
      <c r="E61" s="175">
        <f>VLOOKUP($A61,LISTADO!$C$4:$I$264,5,0)</f>
        <v>0</v>
      </c>
      <c r="F61" s="175">
        <f>VLOOKUP($A61,LISTADO!$C$4:$I$264,6,0)</f>
        <v>0</v>
      </c>
      <c r="G61" s="176">
        <f>VLOOKUP($A61,LISTADO!$C$4:$I$270,7,0)</f>
        <v>0.37986111111111115</v>
      </c>
      <c r="H61" s="177">
        <f t="shared" si="36"/>
        <v>0.37986111111111115</v>
      </c>
      <c r="I61" s="177">
        <f t="shared" si="36"/>
        <v>0.37986111111111115</v>
      </c>
      <c r="J61" s="177">
        <f t="shared" si="1"/>
        <v>0</v>
      </c>
      <c r="K61" s="177"/>
      <c r="L61" s="178">
        <f t="shared" si="2"/>
        <v>0.43888888888888894</v>
      </c>
      <c r="M61" s="178">
        <f>VLOOKUP($A61,Checks!$B$5:$C$250,2,0)</f>
        <v>0.43888888888888888</v>
      </c>
      <c r="N61" s="178">
        <f t="shared" si="3"/>
        <v>5.9027777777777735E-2</v>
      </c>
      <c r="O61" s="177">
        <f t="shared" si="4"/>
        <v>5.5511151231257827E-17</v>
      </c>
      <c r="P61" s="179"/>
      <c r="Q61" s="178">
        <f t="shared" si="5"/>
        <v>0.52222222222222225</v>
      </c>
      <c r="R61" s="178">
        <f>VLOOKUP($A61,Checks!$E$5:$F$250,2,0)</f>
        <v>0.52847222222222223</v>
      </c>
      <c r="S61" s="178">
        <f t="shared" si="6"/>
        <v>8.9583333333333348E-2</v>
      </c>
      <c r="T61" s="177">
        <f>ABS(R61-Q61)</f>
        <v>6.2499999999999778E-3</v>
      </c>
      <c r="U61" s="179"/>
      <c r="V61" s="178">
        <f t="shared" si="8"/>
        <v>0.58402777777777781</v>
      </c>
      <c r="W61" s="178" t="e">
        <f>VLOOKUP($A61,Checks!$H$5:$I$250,2,0)</f>
        <v>#N/A</v>
      </c>
      <c r="X61" s="178" t="e">
        <f t="shared" si="9"/>
        <v>#N/A</v>
      </c>
      <c r="Y61" s="177" t="e">
        <f>ABS(W61-V61)</f>
        <v>#N/A</v>
      </c>
      <c r="Z61" s="179"/>
      <c r="AA61" s="177" t="e">
        <f t="shared" si="11"/>
        <v>#N/A</v>
      </c>
      <c r="AB61" s="180" t="e">
        <f t="shared" si="12"/>
        <v>#N/A</v>
      </c>
      <c r="AC61" s="179" t="e">
        <f t="shared" si="13"/>
        <v>#N/A</v>
      </c>
      <c r="AD61" s="179"/>
      <c r="AE61" s="180">
        <f>VLOOKUP($A61,LIBRES!$A$7:$B$250,2,0)</f>
        <v>0.38055555555555554</v>
      </c>
      <c r="AF61" s="180">
        <f>VLOOKUP($A61,LIBRES!$D$7:$E$250,2,0)</f>
        <v>0.3836458333333333</v>
      </c>
      <c r="AG61" s="180">
        <f t="shared" si="14"/>
        <v>3.0902777777777612E-3</v>
      </c>
      <c r="AH61" s="179"/>
      <c r="AI61" s="180">
        <f>VLOOKUP($A61,LIBRES!$G$7:$H$250,2,0)</f>
        <v>0.39108796296296294</v>
      </c>
      <c r="AJ61" s="180">
        <f>VLOOKUP($A61,LIBRES!J$7:$K$250,2,0)</f>
        <v>0.3941203703703704</v>
      </c>
      <c r="AK61" s="181">
        <f t="shared" si="15"/>
        <v>3.0324074074074558E-3</v>
      </c>
      <c r="AL61" s="179"/>
      <c r="AM61" s="180">
        <f>VLOOKUP($A61,LIBRES!$M$7:$N$250,2,0)</f>
        <v>0.42343749999999997</v>
      </c>
      <c r="AN61" s="180">
        <f>VLOOKUP($A61,LIBRES!$P$7:$Q$250,2,0)</f>
        <v>0.42615740740740743</v>
      </c>
      <c r="AO61" s="180">
        <f t="shared" si="16"/>
        <v>2.7199074074074625E-3</v>
      </c>
      <c r="AP61" s="182"/>
      <c r="AQ61" s="180">
        <f>VLOOKUP($A61,LIBRES!$S$7:$T$250,2,0)</f>
        <v>0.53153935185185186</v>
      </c>
      <c r="AR61" s="180">
        <f>VLOOKUP($A61,LIBRES!$V$7:$W$250,2,0)</f>
        <v>0.53429398148148144</v>
      </c>
      <c r="AS61" s="180">
        <f t="shared" si="17"/>
        <v>2.7546296296295791E-3</v>
      </c>
      <c r="AT61" s="182"/>
      <c r="AU61" s="180">
        <f>VLOOKUP($A61,LIBRES!$Y$7:$Z$250,2,0)</f>
        <v>0.54398148148148151</v>
      </c>
      <c r="AV61" s="180">
        <f>VLOOKUP($A61,LIBRES!$AB$7:$AC$2000,2,0)</f>
        <v>0.54789351851851853</v>
      </c>
      <c r="AW61" s="180">
        <f t="shared" si="18"/>
        <v>3.9120370370370194E-3</v>
      </c>
      <c r="AX61" s="182"/>
      <c r="AY61" s="180" t="e">
        <f>VLOOKUP($A61,LIBRES!$AE$7:$AF$250,2,0)</f>
        <v>#N/A</v>
      </c>
      <c r="AZ61" s="180" t="e">
        <f>VLOOKUP($A61,LIBRES!$AH$7:$AI$2000,2,0)</f>
        <v>#N/A</v>
      </c>
      <c r="BA61" s="180" t="e">
        <f t="shared" si="19"/>
        <v>#N/A</v>
      </c>
      <c r="BB61" s="183"/>
      <c r="BC61" s="180" t="e">
        <f>VLOOKUP($A61,LIBRES!$AK$7:$AL$250,2,0)</f>
        <v>#N/A</v>
      </c>
      <c r="BD61" s="180" t="e">
        <f>VLOOKUP($A61,LIBRES!$AN$7:$AO$2000,2,0)</f>
        <v>#N/A</v>
      </c>
      <c r="BE61" s="180" t="e">
        <f t="shared" si="20"/>
        <v>#N/A</v>
      </c>
      <c r="BF61" s="182"/>
      <c r="BG61" s="184">
        <f t="shared" si="21"/>
        <v>133</v>
      </c>
      <c r="BH61" s="184" t="str">
        <f t="shared" si="22"/>
        <v>SAMUEL</v>
      </c>
      <c r="BI61" s="184" t="str">
        <f t="shared" si="23"/>
        <v>VERDUGO</v>
      </c>
      <c r="BJ61" s="184" t="str">
        <f t="shared" si="24"/>
        <v>A</v>
      </c>
      <c r="BK61" s="184">
        <f t="shared" si="25"/>
        <v>0</v>
      </c>
      <c r="BL61" s="185"/>
      <c r="BM61" s="186">
        <v>0</v>
      </c>
      <c r="BN61" s="186">
        <f t="shared" si="26"/>
        <v>3.0324074074074558E-3</v>
      </c>
      <c r="BO61" s="186">
        <f t="shared" si="27"/>
        <v>2.7199074074074625E-3</v>
      </c>
      <c r="BP61" s="186">
        <f t="shared" si="28"/>
        <v>2.7546296296295791E-3</v>
      </c>
      <c r="BQ61" s="186">
        <f t="shared" si="29"/>
        <v>3.9120370370370194E-3</v>
      </c>
      <c r="BR61" s="186" t="e">
        <f t="shared" si="30"/>
        <v>#N/A</v>
      </c>
      <c r="BS61" s="186" t="e">
        <f t="shared" si="31"/>
        <v>#N/A</v>
      </c>
      <c r="BT61" s="186" t="e">
        <f t="shared" si="32"/>
        <v>#N/A</v>
      </c>
      <c r="BU61" s="187">
        <v>10</v>
      </c>
      <c r="BV61" s="188" t="e">
        <f t="shared" si="33"/>
        <v>#N/A</v>
      </c>
      <c r="BW61" s="189" t="e">
        <f t="shared" si="34"/>
        <v>#N/A</v>
      </c>
      <c r="BX61" s="185">
        <v>0</v>
      </c>
      <c r="BY61" s="185" t="e">
        <f t="shared" si="35"/>
        <v>#N/A</v>
      </c>
      <c r="BZ61" s="96" t="s">
        <v>424</v>
      </c>
      <c r="CA61" s="97" t="s">
        <v>424</v>
      </c>
      <c r="CB61" s="97" t="s">
        <v>424</v>
      </c>
    </row>
    <row r="62" spans="1:83" s="97" customFormat="1" ht="15" customHeight="1" x14ac:dyDescent="0.25">
      <c r="A62" s="174">
        <v>188</v>
      </c>
      <c r="B62" s="175" t="str">
        <f>VLOOKUP($A62,LISTADO!$C$4:$I$264,2,0)</f>
        <v>ERICK SAMUEL</v>
      </c>
      <c r="C62" s="175" t="str">
        <f>VLOOKUP($A62,LISTADO!$C$4:$I$264,3,0)</f>
        <v>DE LEON GRAMAJO</v>
      </c>
      <c r="D62" s="175" t="str">
        <f>VLOOKUP($A62,LISTADO!$C$4:$I$264,4,0)</f>
        <v>B</v>
      </c>
      <c r="E62" s="175">
        <f>VLOOKUP($A62,LISTADO!$C$4:$I$264,5,0)</f>
        <v>0</v>
      </c>
      <c r="F62" s="175">
        <f>VLOOKUP($A62,LISTADO!$C$4:$I$264,6,0)</f>
        <v>0</v>
      </c>
      <c r="G62" s="176">
        <f>VLOOKUP($A62,LISTADO!$C$4:$I$270,7,0)</f>
        <v>0.37291666666666662</v>
      </c>
      <c r="H62" s="177">
        <f t="shared" si="36"/>
        <v>0.37291666666666662</v>
      </c>
      <c r="I62" s="177">
        <f t="shared" si="36"/>
        <v>0.37291666666666662</v>
      </c>
      <c r="J62" s="177">
        <f t="shared" si="1"/>
        <v>0</v>
      </c>
      <c r="K62" s="177"/>
      <c r="L62" s="178">
        <f t="shared" si="2"/>
        <v>0.43194444444444441</v>
      </c>
      <c r="M62" s="178">
        <f>VLOOKUP($A62,Checks!$B$5:$C$250,2,0)</f>
        <v>0.4381944444444445</v>
      </c>
      <c r="N62" s="178">
        <f t="shared" si="3"/>
        <v>6.5277777777777879E-2</v>
      </c>
      <c r="O62" s="177">
        <f t="shared" si="4"/>
        <v>6.2500000000000888E-3</v>
      </c>
      <c r="P62" s="179"/>
      <c r="Q62" s="178">
        <f t="shared" si="5"/>
        <v>0.52152777777777781</v>
      </c>
      <c r="R62" s="178">
        <f>VLOOKUP($A62,Checks!$E$5:$F$250,2,0)</f>
        <v>0.51597222222222217</v>
      </c>
      <c r="S62" s="178">
        <f t="shared" si="6"/>
        <v>7.7777777777777668E-2</v>
      </c>
      <c r="T62" s="177">
        <f>ABS(R62-Q62)</f>
        <v>5.5555555555556468E-3</v>
      </c>
      <c r="U62" s="179"/>
      <c r="V62" s="178">
        <f t="shared" si="8"/>
        <v>0.57152777777777775</v>
      </c>
      <c r="W62" s="178" t="e">
        <f>VLOOKUP($A62,Checks!$H$5:$I$250,2,0)</f>
        <v>#N/A</v>
      </c>
      <c r="X62" s="178" t="e">
        <f t="shared" si="9"/>
        <v>#N/A</v>
      </c>
      <c r="Y62" s="177" t="e">
        <f>ABS(W62-V62)</f>
        <v>#N/A</v>
      </c>
      <c r="Z62" s="179"/>
      <c r="AA62" s="177" t="e">
        <f t="shared" si="11"/>
        <v>#N/A</v>
      </c>
      <c r="AB62" s="180" t="e">
        <f t="shared" si="12"/>
        <v>#N/A</v>
      </c>
      <c r="AC62" s="179" t="e">
        <f t="shared" si="13"/>
        <v>#N/A</v>
      </c>
      <c r="AD62" s="179"/>
      <c r="AE62" s="180">
        <f>VLOOKUP($A62,LIBRES!$A$7:$B$250,2,0)</f>
        <v>0.37366898148148148</v>
      </c>
      <c r="AF62" s="180">
        <f>VLOOKUP($A62,LIBRES!$D$7:$E$250,2,0)</f>
        <v>0.37703703703703706</v>
      </c>
      <c r="AG62" s="180">
        <f t="shared" si="14"/>
        <v>3.3680555555555824E-3</v>
      </c>
      <c r="AH62" s="179"/>
      <c r="AI62" s="180">
        <f>VLOOKUP($A62,LIBRES!$G$7:$H$250,2,0)</f>
        <v>0.3833333333333333</v>
      </c>
      <c r="AJ62" s="180">
        <f>VLOOKUP($A62,LIBRES!J$7:$K$250,2,0)</f>
        <v>0.38657407407407413</v>
      </c>
      <c r="AK62" s="181">
        <f t="shared" si="15"/>
        <v>3.2407407407408217E-3</v>
      </c>
      <c r="AL62" s="179"/>
      <c r="AM62" s="180">
        <f>VLOOKUP($A62,LIBRES!$M$7:$N$250,2,0)</f>
        <v>0.42291666666666666</v>
      </c>
      <c r="AN62" s="180">
        <f>VLOOKUP($A62,LIBRES!$P$7:$Q$250,2,0)</f>
        <v>0.42581018518518521</v>
      </c>
      <c r="AO62" s="180">
        <f t="shared" si="16"/>
        <v>2.8935185185185452E-3</v>
      </c>
      <c r="AP62" s="182"/>
      <c r="AQ62" s="180">
        <f>VLOOKUP($A62,LIBRES!$S$7:$T$250,2,0)</f>
        <v>0.49317129629629625</v>
      </c>
      <c r="AR62" s="180">
        <f>VLOOKUP($A62,LIBRES!$V$7:$W$250,2,0)</f>
        <v>0.49631944444444448</v>
      </c>
      <c r="AS62" s="180">
        <f t="shared" si="17"/>
        <v>3.1481481481482332E-3</v>
      </c>
      <c r="AT62" s="182"/>
      <c r="AU62" s="180">
        <f>VLOOKUP($A62,LIBRES!$Y$7:$Z$250,2,0)</f>
        <v>0.52141203703703709</v>
      </c>
      <c r="AV62" s="180">
        <f>VLOOKUP($A62,LIBRES!$AB$7:$AC$2000,2,0)</f>
        <v>0.54280092592592599</v>
      </c>
      <c r="AW62" s="180">
        <f t="shared" si="18"/>
        <v>2.1388888888888902E-2</v>
      </c>
      <c r="AX62" s="182"/>
      <c r="AY62" s="180" t="e">
        <f>VLOOKUP($A62,LIBRES!$AE$7:$AF$250,2,0)</f>
        <v>#N/A</v>
      </c>
      <c r="AZ62" s="180" t="e">
        <f>VLOOKUP($A62,LIBRES!$AH$7:$AI$2000,2,0)</f>
        <v>#N/A</v>
      </c>
      <c r="BA62" s="180" t="e">
        <f t="shared" si="19"/>
        <v>#N/A</v>
      </c>
      <c r="BB62" s="183"/>
      <c r="BC62" s="180" t="e">
        <f>VLOOKUP($A62,LIBRES!$AK$7:$AL$250,2,0)</f>
        <v>#N/A</v>
      </c>
      <c r="BD62" s="180" t="e">
        <f>VLOOKUP($A62,LIBRES!$AN$7:$AO$2000,2,0)</f>
        <v>#N/A</v>
      </c>
      <c r="BE62" s="180" t="e">
        <f t="shared" si="20"/>
        <v>#N/A</v>
      </c>
      <c r="BF62" s="182"/>
      <c r="BG62" s="184">
        <f t="shared" si="21"/>
        <v>188</v>
      </c>
      <c r="BH62" s="184" t="str">
        <f t="shared" si="22"/>
        <v>ERICK SAMUEL</v>
      </c>
      <c r="BI62" s="184" t="str">
        <f t="shared" si="23"/>
        <v>DE LEON GRAMAJO</v>
      </c>
      <c r="BJ62" s="184" t="str">
        <f t="shared" si="24"/>
        <v>B</v>
      </c>
      <c r="BK62" s="184">
        <f t="shared" si="25"/>
        <v>0</v>
      </c>
      <c r="BL62" s="185"/>
      <c r="BM62" s="186">
        <v>0</v>
      </c>
      <c r="BN62" s="186">
        <f t="shared" si="26"/>
        <v>3.2407407407408217E-3</v>
      </c>
      <c r="BO62" s="186">
        <f t="shared" si="27"/>
        <v>2.8935185185185452E-3</v>
      </c>
      <c r="BP62" s="186">
        <f t="shared" si="28"/>
        <v>3.1481481481482332E-3</v>
      </c>
      <c r="BQ62" s="186">
        <f t="shared" si="29"/>
        <v>2.1388888888888902E-2</v>
      </c>
      <c r="BR62" s="186" t="e">
        <f t="shared" si="30"/>
        <v>#N/A</v>
      </c>
      <c r="BS62" s="186" t="e">
        <f t="shared" si="31"/>
        <v>#N/A</v>
      </c>
      <c r="BT62" s="186" t="e">
        <f t="shared" si="32"/>
        <v>#N/A</v>
      </c>
      <c r="BU62" s="187"/>
      <c r="BV62" s="188" t="e">
        <f t="shared" si="33"/>
        <v>#N/A</v>
      </c>
      <c r="BW62" s="189" t="e">
        <f t="shared" si="34"/>
        <v>#N/A</v>
      </c>
      <c r="BX62" s="185">
        <v>0</v>
      </c>
      <c r="BY62" s="185" t="e">
        <f t="shared" si="35"/>
        <v>#N/A</v>
      </c>
      <c r="BZ62" s="96" t="s">
        <v>424</v>
      </c>
      <c r="CA62" s="97" t="s">
        <v>424</v>
      </c>
      <c r="CB62" s="97" t="s">
        <v>424</v>
      </c>
    </row>
    <row r="63" spans="1:83" s="97" customFormat="1" ht="15" customHeight="1" x14ac:dyDescent="0.25">
      <c r="A63" s="174">
        <v>190</v>
      </c>
      <c r="B63" s="175" t="str">
        <f>VLOOKUP($A63,LISTADO!$C$4:$I$264,2,0)</f>
        <v>MIGUEL EDUARDO</v>
      </c>
      <c r="C63" s="175" t="str">
        <f>VLOOKUP($A63,LISTADO!$C$4:$I$264,3,0)</f>
        <v>ARREAGA DONIS</v>
      </c>
      <c r="D63" s="175" t="str">
        <f>VLOOKUP($A63,LISTADO!$C$4:$I$264,4,0)</f>
        <v>A</v>
      </c>
      <c r="E63" s="175">
        <f>VLOOKUP($A63,LISTADO!$C$4:$I$264,5,0)</f>
        <v>0</v>
      </c>
      <c r="F63" s="175">
        <f>VLOOKUP($A63,LISTADO!$C$4:$I$264,6,0)</f>
        <v>0</v>
      </c>
      <c r="G63" s="176">
        <f>VLOOKUP($A63,LISTADO!$C$4:$I$270,7,0)</f>
        <v>0.37361111111111106</v>
      </c>
      <c r="H63" s="177">
        <f t="shared" ref="H63:I82" si="37">G63</f>
        <v>0.37361111111111106</v>
      </c>
      <c r="I63" s="177">
        <f t="shared" si="37"/>
        <v>0.37361111111111106</v>
      </c>
      <c r="J63" s="177">
        <f t="shared" si="1"/>
        <v>0</v>
      </c>
      <c r="K63" s="177"/>
      <c r="L63" s="178">
        <f t="shared" si="2"/>
        <v>0.43263888888888885</v>
      </c>
      <c r="M63" s="178">
        <f>VLOOKUP($A63,Checks!$B$5:$C$250,2,0)</f>
        <v>0.4368055555555555</v>
      </c>
      <c r="N63" s="178">
        <f t="shared" si="3"/>
        <v>6.3194444444444442E-2</v>
      </c>
      <c r="O63" s="177">
        <f t="shared" si="4"/>
        <v>4.1666666666666519E-3</v>
      </c>
      <c r="P63" s="179"/>
      <c r="Q63" s="178">
        <f t="shared" si="5"/>
        <v>0.52013888888888882</v>
      </c>
      <c r="R63" s="178">
        <f>VLOOKUP($A63,Checks!$E$5:$F$250,2,0)</f>
        <v>0.51944444444444449</v>
      </c>
      <c r="S63" s="178">
        <f t="shared" si="6"/>
        <v>8.2638888888888984E-2</v>
      </c>
      <c r="T63" s="177">
        <f>ABS(R63-Q63)</f>
        <v>6.9444444444433095E-4</v>
      </c>
      <c r="U63" s="179"/>
      <c r="V63" s="178">
        <f t="shared" si="8"/>
        <v>0.57500000000000007</v>
      </c>
      <c r="W63" s="178" t="e">
        <f>VLOOKUP($A63,Checks!$H$5:$I$250,2,0)</f>
        <v>#N/A</v>
      </c>
      <c r="X63" s="178" t="e">
        <f t="shared" si="9"/>
        <v>#N/A</v>
      </c>
      <c r="Y63" s="177" t="e">
        <f>ABS(W63-V63)</f>
        <v>#N/A</v>
      </c>
      <c r="Z63" s="179"/>
      <c r="AA63" s="177" t="e">
        <f t="shared" si="11"/>
        <v>#N/A</v>
      </c>
      <c r="AB63" s="180" t="e">
        <f t="shared" si="12"/>
        <v>#N/A</v>
      </c>
      <c r="AC63" s="179" t="e">
        <f t="shared" si="13"/>
        <v>#N/A</v>
      </c>
      <c r="AD63" s="179"/>
      <c r="AE63" s="180">
        <f>VLOOKUP($A63,LIBRES!$A$7:$B$250,2,0)</f>
        <v>0.37418981481481484</v>
      </c>
      <c r="AF63" s="180">
        <f>VLOOKUP($A63,LIBRES!$D$7:$E$250,2,0)</f>
        <v>0.37699074074074074</v>
      </c>
      <c r="AG63" s="180">
        <f t="shared" si="14"/>
        <v>2.8009259259259012E-3</v>
      </c>
      <c r="AH63" s="179"/>
      <c r="AI63" s="180">
        <f>VLOOKUP($A63,LIBRES!$G$7:$H$250,2,0)</f>
        <v>0.38385416666666666</v>
      </c>
      <c r="AJ63" s="180">
        <f>VLOOKUP($A63,LIBRES!J$7:$K$250,2,0)</f>
        <v>0.38686342592592587</v>
      </c>
      <c r="AK63" s="181">
        <f t="shared" si="15"/>
        <v>3.0092592592592116E-3</v>
      </c>
      <c r="AL63" s="179"/>
      <c r="AM63" s="180">
        <f>VLOOKUP($A63,LIBRES!$M$7:$N$250,2,0)</f>
        <v>0.4225694444444445</v>
      </c>
      <c r="AN63" s="180">
        <f>VLOOKUP($A63,LIBRES!$P$7:$Q$250,2,0)</f>
        <v>0.42506944444444444</v>
      </c>
      <c r="AO63" s="180">
        <f t="shared" si="16"/>
        <v>2.4999999999999467E-3</v>
      </c>
      <c r="AP63" s="182"/>
      <c r="AQ63" s="180">
        <f>VLOOKUP($A63,LIBRES!$S$7:$T$250,2,0)</f>
        <v>0.4909722222222222</v>
      </c>
      <c r="AR63" s="180">
        <f>VLOOKUP($A63,LIBRES!$V$7:$W$250,2,0)</f>
        <v>0.49362268518518521</v>
      </c>
      <c r="AS63" s="180">
        <f t="shared" si="17"/>
        <v>2.6504629629630072E-3</v>
      </c>
      <c r="AT63" s="182"/>
      <c r="AU63" s="180">
        <f>VLOOKUP($A63,LIBRES!$Y$7:$Z$250,2,0)</f>
        <v>0.52702546296296293</v>
      </c>
      <c r="AV63" s="180">
        <f>VLOOKUP($A63,LIBRES!$AB$7:$AC$2000,2,0)</f>
        <v>0.53122685185185181</v>
      </c>
      <c r="AW63" s="180">
        <f t="shared" si="18"/>
        <v>4.2013888888888795E-3</v>
      </c>
      <c r="AX63" s="182"/>
      <c r="AY63" s="180" t="e">
        <f>VLOOKUP($A63,LIBRES!$AE$7:$AF$250,2,0)</f>
        <v>#N/A</v>
      </c>
      <c r="AZ63" s="180" t="e">
        <f>VLOOKUP($A63,LIBRES!$AH$7:$AI$2000,2,0)</f>
        <v>#N/A</v>
      </c>
      <c r="BA63" s="180" t="e">
        <f t="shared" si="19"/>
        <v>#N/A</v>
      </c>
      <c r="BB63" s="183"/>
      <c r="BC63" s="180" t="e">
        <f>VLOOKUP($A63,LIBRES!$AK$7:$AL$250,2,0)</f>
        <v>#N/A</v>
      </c>
      <c r="BD63" s="180" t="e">
        <f>VLOOKUP($A63,LIBRES!$AN$7:$AO$2000,2,0)</f>
        <v>#N/A</v>
      </c>
      <c r="BE63" s="180" t="e">
        <f t="shared" si="20"/>
        <v>#N/A</v>
      </c>
      <c r="BF63" s="182"/>
      <c r="BG63" s="184">
        <f t="shared" si="21"/>
        <v>190</v>
      </c>
      <c r="BH63" s="184" t="str">
        <f t="shared" si="22"/>
        <v>MIGUEL EDUARDO</v>
      </c>
      <c r="BI63" s="184" t="str">
        <f t="shared" si="23"/>
        <v>ARREAGA DONIS</v>
      </c>
      <c r="BJ63" s="184" t="str">
        <f t="shared" si="24"/>
        <v>A</v>
      </c>
      <c r="BK63" s="184">
        <f t="shared" si="25"/>
        <v>0</v>
      </c>
      <c r="BL63" s="185"/>
      <c r="BM63" s="186">
        <v>0</v>
      </c>
      <c r="BN63" s="186">
        <f t="shared" si="26"/>
        <v>3.0092592592592116E-3</v>
      </c>
      <c r="BO63" s="186">
        <f t="shared" si="27"/>
        <v>2.4999999999999467E-3</v>
      </c>
      <c r="BP63" s="186">
        <f t="shared" si="28"/>
        <v>2.6504629629630072E-3</v>
      </c>
      <c r="BQ63" s="186">
        <f t="shared" si="29"/>
        <v>4.2013888888888795E-3</v>
      </c>
      <c r="BR63" s="186" t="e">
        <f t="shared" si="30"/>
        <v>#N/A</v>
      </c>
      <c r="BS63" s="186" t="e">
        <f t="shared" si="31"/>
        <v>#N/A</v>
      </c>
      <c r="BT63" s="186" t="e">
        <f t="shared" si="32"/>
        <v>#N/A</v>
      </c>
      <c r="BU63" s="187"/>
      <c r="BV63" s="188" t="e">
        <f t="shared" si="33"/>
        <v>#N/A</v>
      </c>
      <c r="BW63" s="189" t="e">
        <f t="shared" si="34"/>
        <v>#N/A</v>
      </c>
      <c r="BX63" s="185">
        <v>0</v>
      </c>
      <c r="BY63" s="185" t="e">
        <f t="shared" si="35"/>
        <v>#N/A</v>
      </c>
      <c r="BZ63" s="96" t="s">
        <v>424</v>
      </c>
      <c r="CA63" s="97" t="s">
        <v>424</v>
      </c>
      <c r="CB63" s="97" t="s">
        <v>424</v>
      </c>
    </row>
  </sheetData>
  <autoFilter ref="D22:D63"/>
  <sortState ref="A23:CE63">
    <sortCondition ref="BY23:BY63"/>
  </sortState>
  <pageMargins left="0.70866141732283472" right="0.70866141732283472" top="0.74803149606299213" bottom="0.74803149606299213" header="0.31496062992125984" footer="0.31496062992125984"/>
  <pageSetup scale="14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92"/>
  <sheetViews>
    <sheetView topLeftCell="A17" zoomScaleNormal="100" workbookViewId="0">
      <pane xSplit="4" ySplit="6" topLeftCell="AQ23" activePane="bottomRight" state="frozen"/>
      <selection activeCell="A17" sqref="A17"/>
      <selection pane="topRight" activeCell="E17" sqref="E17"/>
      <selection pane="bottomLeft" activeCell="A23" sqref="A23"/>
      <selection pane="bottomRight" activeCell="A41" sqref="A41:D59"/>
    </sheetView>
  </sheetViews>
  <sheetFormatPr defaultColWidth="11.5703125" defaultRowHeight="15" x14ac:dyDescent="0.25"/>
  <cols>
    <col min="1" max="1" width="9.42578125" customWidth="1"/>
    <col min="2" max="2" width="28.140625" customWidth="1"/>
    <col min="3" max="3" width="22.7109375" bestFit="1" customWidth="1"/>
    <col min="4" max="4" width="15.42578125" customWidth="1"/>
    <col min="5" max="5" width="14.42578125" bestFit="1" customWidth="1"/>
    <col min="6" max="6" width="11.5703125" customWidth="1"/>
    <col min="7" max="7" width="12.42578125" bestFit="1" customWidth="1"/>
    <col min="8" max="8" width="13" bestFit="1" customWidth="1"/>
    <col min="9" max="9" width="8.7109375" bestFit="1" customWidth="1"/>
    <col min="10" max="10" width="13.42578125" bestFit="1" customWidth="1"/>
    <col min="12" max="12" width="9.5703125" bestFit="1" customWidth="1"/>
    <col min="13" max="13" width="9.28515625" bestFit="1" customWidth="1"/>
    <col min="14" max="14" width="9" bestFit="1" customWidth="1"/>
    <col min="15" max="15" width="13.42578125" bestFit="1" customWidth="1"/>
    <col min="17" max="17" width="9.5703125" bestFit="1" customWidth="1"/>
    <col min="18" max="18" width="9.85546875" bestFit="1" customWidth="1"/>
    <col min="19" max="19" width="18.85546875" bestFit="1" customWidth="1"/>
    <col min="20" max="20" width="13.42578125" bestFit="1" customWidth="1"/>
    <col min="22" max="22" width="9.5703125" bestFit="1" customWidth="1"/>
    <col min="23" max="23" width="9.28515625" bestFit="1" customWidth="1"/>
    <col min="24" max="24" width="9" bestFit="1" customWidth="1"/>
    <col min="25" max="25" width="13.42578125" bestFit="1" customWidth="1"/>
    <col min="27" max="27" width="12.140625" bestFit="1" customWidth="1"/>
    <col min="28" max="28" width="12.42578125" bestFit="1" customWidth="1"/>
    <col min="29" max="29" width="13.42578125" style="104" bestFit="1" customWidth="1"/>
    <col min="31" max="33" width="12.42578125" bestFit="1" customWidth="1"/>
    <col min="35" max="36" width="12.42578125" bestFit="1" customWidth="1"/>
    <col min="37" max="37" width="8.7109375" bestFit="1" customWidth="1"/>
    <col min="39" max="41" width="12.42578125" bestFit="1" customWidth="1"/>
    <col min="43" max="45" width="12.42578125" bestFit="1" customWidth="1"/>
    <col min="47" max="49" width="12.42578125" bestFit="1" customWidth="1"/>
    <col min="51" max="53" width="12.42578125" bestFit="1" customWidth="1"/>
    <col min="55" max="57" width="12.42578125" bestFit="1" customWidth="1"/>
    <col min="59" max="59" width="7" bestFit="1" customWidth="1"/>
    <col min="60" max="60" width="19.140625" bestFit="1" customWidth="1"/>
    <col min="61" max="61" width="22" bestFit="1" customWidth="1"/>
    <col min="62" max="62" width="29.140625" bestFit="1" customWidth="1"/>
    <col min="63" max="63" width="5.5703125" bestFit="1" customWidth="1"/>
    <col min="65" max="72" width="10.28515625" bestFit="1" customWidth="1"/>
    <col min="73" max="73" width="13.42578125" style="98" bestFit="1" customWidth="1"/>
    <col min="74" max="74" width="9.5703125" bestFit="1" customWidth="1"/>
    <col min="75" max="75" width="13.5703125" bestFit="1" customWidth="1"/>
    <col min="76" max="76" width="12.85546875" bestFit="1" customWidth="1"/>
    <col min="77" max="77" width="8" bestFit="1" customWidth="1"/>
  </cols>
  <sheetData>
    <row r="1" spans="1:78" s="104" customFormat="1" x14ac:dyDescent="0.25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4"/>
      <c r="N1" s="4"/>
      <c r="O1" s="5"/>
      <c r="P1" s="6"/>
      <c r="Q1" s="6"/>
      <c r="R1" s="6"/>
      <c r="S1" s="6"/>
      <c r="T1" s="7"/>
      <c r="U1" s="6"/>
      <c r="V1" s="6"/>
      <c r="W1" s="6"/>
      <c r="X1" s="6"/>
      <c r="Y1" s="6"/>
      <c r="Z1" s="6"/>
      <c r="AA1" s="6"/>
      <c r="AB1" s="6"/>
      <c r="AC1" s="99"/>
      <c r="AD1" s="6"/>
      <c r="AE1" s="8"/>
      <c r="AF1" s="8"/>
      <c r="AG1" s="8"/>
      <c r="AH1" s="6"/>
      <c r="AI1" s="8"/>
      <c r="AJ1" s="8"/>
      <c r="AK1" s="6"/>
      <c r="AL1" s="6"/>
      <c r="AM1" s="8"/>
      <c r="AN1" s="8"/>
      <c r="AO1" s="8"/>
      <c r="AP1" s="6"/>
      <c r="AQ1" s="8"/>
      <c r="AR1" s="8"/>
      <c r="AS1" s="8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8"/>
      <c r="BN1" s="8"/>
      <c r="BO1" s="8"/>
      <c r="BP1" s="8"/>
      <c r="BQ1" s="8"/>
      <c r="BR1" s="8"/>
      <c r="BS1" s="8"/>
      <c r="BT1" s="8"/>
      <c r="BU1" s="9"/>
      <c r="BV1" s="10"/>
      <c r="BW1" s="11"/>
      <c r="BX1" s="6"/>
      <c r="BY1" s="6"/>
      <c r="BZ1" s="146"/>
    </row>
    <row r="2" spans="1:78" s="104" customFormat="1" ht="15.75" thickBot="1" x14ac:dyDescent="0.3">
      <c r="A2" s="12" t="s">
        <v>1</v>
      </c>
      <c r="B2" s="13" t="s">
        <v>70</v>
      </c>
      <c r="C2" s="13"/>
      <c r="D2" s="13"/>
      <c r="E2" s="14" t="s">
        <v>2</v>
      </c>
      <c r="F2" s="14"/>
      <c r="G2" s="14"/>
      <c r="H2" s="15"/>
      <c r="I2" s="15"/>
      <c r="J2" s="15"/>
      <c r="K2" s="15"/>
      <c r="L2" s="15"/>
      <c r="M2" s="125"/>
      <c r="N2" s="126"/>
      <c r="O2" s="5"/>
      <c r="P2" s="6"/>
      <c r="Q2" s="6"/>
      <c r="R2" s="6"/>
      <c r="S2" s="6"/>
      <c r="T2" s="7"/>
      <c r="U2" s="6"/>
      <c r="V2" s="6"/>
      <c r="W2" s="6"/>
      <c r="X2" s="6"/>
      <c r="Y2" s="6"/>
      <c r="Z2" s="6"/>
      <c r="AA2" s="6"/>
      <c r="AB2" s="6"/>
      <c r="AC2" s="99"/>
      <c r="AD2" s="6"/>
      <c r="AE2" s="8"/>
      <c r="AF2" s="8"/>
      <c r="AG2" s="8"/>
      <c r="AH2" s="6"/>
      <c r="AI2" s="8"/>
      <c r="AJ2" s="8"/>
      <c r="AK2" s="6"/>
      <c r="AL2" s="6"/>
      <c r="AM2" s="8"/>
      <c r="AN2" s="8"/>
      <c r="AO2" s="8"/>
      <c r="AP2" s="6"/>
      <c r="AQ2" s="8"/>
      <c r="AR2" s="8"/>
      <c r="AS2" s="8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8"/>
      <c r="BN2" s="8"/>
      <c r="BO2" s="8"/>
      <c r="BP2" s="8"/>
      <c r="BQ2" s="8"/>
      <c r="BR2" s="8"/>
      <c r="BS2" s="8"/>
      <c r="BT2" s="8"/>
      <c r="BU2" s="9"/>
      <c r="BV2" s="10"/>
      <c r="BW2" s="11"/>
      <c r="BX2" s="6"/>
      <c r="BY2" s="6"/>
      <c r="BZ2" s="146"/>
    </row>
    <row r="3" spans="1:78" s="104" customFormat="1" x14ac:dyDescent="0.25">
      <c r="A3" s="13" t="s">
        <v>4</v>
      </c>
      <c r="B3" s="13" t="s">
        <v>417</v>
      </c>
      <c r="C3" s="15"/>
      <c r="D3" s="15"/>
      <c r="E3" s="16"/>
      <c r="F3" s="3"/>
      <c r="G3" s="3"/>
      <c r="H3" s="17" t="s">
        <v>5</v>
      </c>
      <c r="I3" s="18"/>
      <c r="J3" s="15"/>
      <c r="K3" s="4"/>
      <c r="L3" s="19"/>
      <c r="M3" s="19"/>
      <c r="N3" s="15"/>
      <c r="O3" s="5"/>
      <c r="P3" s="6"/>
      <c r="Q3" s="6"/>
      <c r="R3" s="6"/>
      <c r="S3" s="6"/>
      <c r="T3" s="7"/>
      <c r="U3" s="6"/>
      <c r="V3" s="6"/>
      <c r="W3" s="6"/>
      <c r="X3" s="6"/>
      <c r="Y3" s="6"/>
      <c r="Z3" s="6"/>
      <c r="AA3" s="6"/>
      <c r="AB3" s="6"/>
      <c r="AC3" s="99"/>
      <c r="AD3" s="6"/>
      <c r="AE3" s="8"/>
      <c r="AF3" s="8"/>
      <c r="AG3" s="8"/>
      <c r="AH3" s="6"/>
      <c r="AI3" s="8"/>
      <c r="AJ3" s="8"/>
      <c r="AK3" s="6"/>
      <c r="AL3" s="6"/>
      <c r="AM3" s="8"/>
      <c r="AN3" s="8"/>
      <c r="AO3" s="8"/>
      <c r="AP3" s="6"/>
      <c r="AQ3" s="8"/>
      <c r="AR3" s="8"/>
      <c r="AS3" s="8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8"/>
      <c r="BN3" s="8"/>
      <c r="BO3" s="8"/>
      <c r="BP3" s="8"/>
      <c r="BQ3" s="8"/>
      <c r="BR3" s="8"/>
      <c r="BS3" s="8"/>
      <c r="BT3" s="8"/>
      <c r="BU3" s="9"/>
      <c r="BV3" s="10"/>
      <c r="BW3" s="11"/>
      <c r="BX3" s="6"/>
      <c r="BY3" s="6"/>
      <c r="BZ3" s="146"/>
    </row>
    <row r="4" spans="1:78" s="104" customFormat="1" ht="15.75" thickBot="1" x14ac:dyDescent="0.3">
      <c r="A4" s="15"/>
      <c r="B4" s="13" t="s">
        <v>6</v>
      </c>
      <c r="C4" s="15"/>
      <c r="D4" s="19" t="s">
        <v>6</v>
      </c>
      <c r="E4" s="20" t="s">
        <v>7</v>
      </c>
      <c r="F4" s="101"/>
      <c r="G4" s="101"/>
      <c r="H4" s="21" t="s">
        <v>8</v>
      </c>
      <c r="I4" s="22" t="s">
        <v>9</v>
      </c>
      <c r="J4" s="4"/>
      <c r="K4" s="4"/>
      <c r="L4" s="15"/>
      <c r="M4" s="15"/>
      <c r="N4" s="127"/>
      <c r="O4" s="5"/>
      <c r="P4" s="6"/>
      <c r="Q4" s="6"/>
      <c r="R4" s="6"/>
      <c r="S4" s="6"/>
      <c r="T4" s="7"/>
      <c r="U4" s="6"/>
      <c r="V4" s="6"/>
      <c r="W4" s="6"/>
      <c r="X4" s="6"/>
      <c r="Y4" s="6"/>
      <c r="Z4" s="6"/>
      <c r="AA4" s="6"/>
      <c r="AB4" s="6"/>
      <c r="AC4" s="99"/>
      <c r="AD4" s="6"/>
      <c r="AE4" s="8"/>
      <c r="AF4" s="8"/>
      <c r="AG4" s="8"/>
      <c r="AH4" s="6"/>
      <c r="AI4" s="8"/>
      <c r="AJ4" s="8"/>
      <c r="AK4" s="6"/>
      <c r="AL4" s="6"/>
      <c r="AM4" s="8"/>
      <c r="AN4" s="8"/>
      <c r="AO4" s="8"/>
      <c r="AP4" s="6"/>
      <c r="AQ4" s="8"/>
      <c r="AR4" s="8"/>
      <c r="AS4" s="8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8"/>
      <c r="BN4" s="8"/>
      <c r="BO4" s="8"/>
      <c r="BP4" s="8"/>
      <c r="BQ4" s="8"/>
      <c r="BR4" s="8"/>
      <c r="BS4" s="8"/>
      <c r="BT4" s="8"/>
      <c r="BU4" s="9"/>
      <c r="BV4" s="10"/>
      <c r="BW4" s="11"/>
      <c r="BX4" s="6"/>
      <c r="BY4" s="6"/>
      <c r="BZ4" s="146"/>
    </row>
    <row r="5" spans="1:78" s="104" customFormat="1" x14ac:dyDescent="0.25">
      <c r="A5" s="15"/>
      <c r="B5" s="15"/>
      <c r="C5" s="15"/>
      <c r="D5" s="15">
        <v>1</v>
      </c>
      <c r="E5" s="132" t="s">
        <v>21</v>
      </c>
      <c r="F5" s="25"/>
      <c r="G5" s="25"/>
      <c r="H5" s="133">
        <v>6.9444444444444434E-2</v>
      </c>
      <c r="I5" s="24"/>
      <c r="J5" s="4"/>
      <c r="K5" s="4"/>
      <c r="L5" s="15"/>
      <c r="M5" s="15"/>
      <c r="N5" s="127"/>
      <c r="O5" s="5"/>
      <c r="P5" s="6"/>
      <c r="Q5" s="6"/>
      <c r="R5" s="6"/>
      <c r="S5" s="6"/>
      <c r="T5" s="7"/>
      <c r="U5" s="6"/>
      <c r="V5" s="6"/>
      <c r="W5" s="6"/>
      <c r="X5" s="6"/>
      <c r="Y5" s="6"/>
      <c r="Z5" s="6"/>
      <c r="AA5" s="6"/>
      <c r="AB5" s="6"/>
      <c r="AC5" s="99"/>
      <c r="AD5" s="6"/>
      <c r="AE5" s="8"/>
      <c r="AF5" s="8"/>
      <c r="AG5" s="8"/>
      <c r="AH5" s="6"/>
      <c r="AI5" s="8"/>
      <c r="AJ5" s="8"/>
      <c r="AK5" s="6"/>
      <c r="AL5" s="6"/>
      <c r="AM5" s="8"/>
      <c r="AN5" s="8"/>
      <c r="AO5" s="8"/>
      <c r="AP5" s="6"/>
      <c r="AQ5" s="8"/>
      <c r="AR5" s="8"/>
      <c r="AS5" s="8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8"/>
      <c r="BN5" s="8"/>
      <c r="BO5" s="8"/>
      <c r="BP5" s="8"/>
      <c r="BQ5" s="8"/>
      <c r="BR5" s="8"/>
      <c r="BS5" s="8"/>
      <c r="BT5" s="8"/>
      <c r="BU5" s="9"/>
      <c r="BV5" s="10"/>
      <c r="BW5" s="11"/>
      <c r="BX5" s="6"/>
      <c r="BY5" s="6"/>
      <c r="BZ5" s="146"/>
    </row>
    <row r="6" spans="1:78" s="104" customFormat="1" x14ac:dyDescent="0.25">
      <c r="A6" s="15"/>
      <c r="B6" s="15"/>
      <c r="C6" s="15"/>
      <c r="D6" s="15">
        <v>2</v>
      </c>
      <c r="E6" s="132" t="s">
        <v>80</v>
      </c>
      <c r="F6" s="26"/>
      <c r="G6" s="26"/>
      <c r="H6" s="133">
        <v>8.3333333333333329E-2</v>
      </c>
      <c r="I6" s="27"/>
      <c r="J6" s="4"/>
      <c r="K6" s="4"/>
      <c r="L6" s="15"/>
      <c r="M6" s="15"/>
      <c r="N6" s="127"/>
      <c r="O6" s="5"/>
      <c r="P6" s="6"/>
      <c r="Q6" s="6"/>
      <c r="R6" s="6"/>
      <c r="S6" s="6"/>
      <c r="T6" s="7"/>
      <c r="U6" s="6"/>
      <c r="V6" s="6"/>
      <c r="W6" s="6"/>
      <c r="X6" s="6"/>
      <c r="Y6" s="6"/>
      <c r="Z6" s="6"/>
      <c r="AA6" s="6"/>
      <c r="AB6" s="6"/>
      <c r="AC6" s="99"/>
      <c r="AD6" s="6"/>
      <c r="AE6" s="8"/>
      <c r="AF6" s="8"/>
      <c r="AG6" s="8"/>
      <c r="AH6" s="6"/>
      <c r="AI6" s="8"/>
      <c r="AJ6" s="8"/>
      <c r="AK6" s="6"/>
      <c r="AL6" s="6"/>
      <c r="AM6" s="8"/>
      <c r="AN6" s="8"/>
      <c r="AO6" s="8"/>
      <c r="AP6" s="6"/>
      <c r="AQ6" s="8"/>
      <c r="AR6" s="8"/>
      <c r="AS6" s="8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8"/>
      <c r="BN6" s="8"/>
      <c r="BO6" s="8"/>
      <c r="BP6" s="8"/>
      <c r="BQ6" s="8"/>
      <c r="BR6" s="8"/>
      <c r="BS6" s="8"/>
      <c r="BT6" s="8"/>
      <c r="BU6" s="9"/>
      <c r="BV6" s="10"/>
      <c r="BW6" s="11"/>
      <c r="BX6" s="6"/>
      <c r="BY6" s="6"/>
      <c r="BZ6" s="146"/>
    </row>
    <row r="7" spans="1:78" s="104" customFormat="1" x14ac:dyDescent="0.25">
      <c r="A7" s="15"/>
      <c r="B7" s="15"/>
      <c r="C7" s="15"/>
      <c r="D7" s="15">
        <v>3</v>
      </c>
      <c r="E7" s="132" t="s">
        <v>21</v>
      </c>
      <c r="F7" s="26"/>
      <c r="G7" s="26"/>
      <c r="H7" s="133">
        <v>6.25E-2</v>
      </c>
      <c r="I7" s="24" t="s">
        <v>6</v>
      </c>
      <c r="J7" s="4"/>
      <c r="K7" s="4"/>
      <c r="L7" s="15"/>
      <c r="M7" s="15"/>
      <c r="N7" s="127"/>
      <c r="O7" s="5"/>
      <c r="P7" s="6"/>
      <c r="Q7" s="6"/>
      <c r="R7" s="6"/>
      <c r="S7" s="6"/>
      <c r="T7" s="7"/>
      <c r="U7" s="6"/>
      <c r="V7" s="6"/>
      <c r="W7" s="6"/>
      <c r="X7" s="6"/>
      <c r="Y7" s="6"/>
      <c r="Z7" s="6"/>
      <c r="AA7" s="6"/>
      <c r="AB7" s="6"/>
      <c r="AC7" s="99"/>
      <c r="AD7" s="6"/>
      <c r="AE7" s="8"/>
      <c r="AF7" s="8"/>
      <c r="AG7" s="8"/>
      <c r="AH7" s="6"/>
      <c r="AI7" s="8"/>
      <c r="AJ7" s="8"/>
      <c r="AK7" s="6"/>
      <c r="AL7" s="6"/>
      <c r="AM7" s="8"/>
      <c r="AN7" s="8"/>
      <c r="AO7" s="8"/>
      <c r="AP7" s="6"/>
      <c r="AQ7" s="8"/>
      <c r="AR7" s="8"/>
      <c r="AS7" s="8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8"/>
      <c r="BN7" s="8"/>
      <c r="BO7" s="8"/>
      <c r="BP7" s="8"/>
      <c r="BQ7" s="8"/>
      <c r="BR7" s="8"/>
      <c r="BS7" s="8"/>
      <c r="BT7" s="8"/>
      <c r="BU7" s="9"/>
      <c r="BV7" s="10"/>
      <c r="BW7" s="11"/>
      <c r="BX7" s="6"/>
      <c r="BY7" s="6"/>
      <c r="BZ7" s="146"/>
    </row>
    <row r="8" spans="1:78" s="104" customFormat="1" x14ac:dyDescent="0.25">
      <c r="A8" s="15"/>
      <c r="B8" s="15"/>
      <c r="C8" s="15"/>
      <c r="D8" s="15">
        <v>4</v>
      </c>
      <c r="E8" s="132" t="s">
        <v>80</v>
      </c>
      <c r="F8" s="26"/>
      <c r="G8" s="26"/>
      <c r="H8" s="133"/>
      <c r="I8" s="24" t="s">
        <v>6</v>
      </c>
      <c r="J8" s="4"/>
      <c r="K8" s="4"/>
      <c r="L8" s="15"/>
      <c r="M8" s="15"/>
      <c r="N8" s="15"/>
      <c r="O8" s="5"/>
      <c r="P8" s="6"/>
      <c r="Q8" s="6"/>
      <c r="R8" s="6"/>
      <c r="S8" s="6"/>
      <c r="T8" s="7"/>
      <c r="U8" s="6"/>
      <c r="V8" s="6"/>
      <c r="W8" s="6"/>
      <c r="X8" s="6"/>
      <c r="Y8" s="6"/>
      <c r="Z8" s="6"/>
      <c r="AA8" s="6"/>
      <c r="AB8" s="6"/>
      <c r="AC8" s="99"/>
      <c r="AD8" s="6"/>
      <c r="AE8" s="8"/>
      <c r="AF8" s="8"/>
      <c r="AG8" s="8"/>
      <c r="AH8" s="6"/>
      <c r="AI8" s="8"/>
      <c r="AJ8" s="8"/>
      <c r="AK8" s="6"/>
      <c r="AL8" s="6"/>
      <c r="AM8" s="8"/>
      <c r="AN8" s="8"/>
      <c r="AO8" s="8"/>
      <c r="AP8" s="6"/>
      <c r="AQ8" s="8"/>
      <c r="AR8" s="8"/>
      <c r="AS8" s="8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8"/>
      <c r="BN8" s="8"/>
      <c r="BO8" s="8"/>
      <c r="BP8" s="8"/>
      <c r="BQ8" s="8"/>
      <c r="BR8" s="8"/>
      <c r="BS8" s="8"/>
      <c r="BT8" s="8"/>
      <c r="BU8" s="9"/>
      <c r="BV8" s="10"/>
      <c r="BW8" s="11"/>
      <c r="BX8" s="6"/>
      <c r="BY8" s="6"/>
      <c r="BZ8" s="146"/>
    </row>
    <row r="9" spans="1:78" s="104" customFormat="1" x14ac:dyDescent="0.25">
      <c r="A9" s="15"/>
      <c r="B9" s="15"/>
      <c r="C9" s="15"/>
      <c r="D9" s="15">
        <v>5</v>
      </c>
      <c r="E9" s="132" t="s">
        <v>419</v>
      </c>
      <c r="F9" s="26"/>
      <c r="G9" s="26"/>
      <c r="H9" s="133">
        <v>7.6388888888888895E-2</v>
      </c>
      <c r="I9" s="24" t="s">
        <v>6</v>
      </c>
      <c r="J9" s="4"/>
      <c r="K9" s="4"/>
      <c r="L9" s="15"/>
      <c r="M9" s="15"/>
      <c r="N9" s="15"/>
      <c r="O9" s="5"/>
      <c r="P9" s="6"/>
      <c r="Q9" s="6"/>
      <c r="R9" s="6"/>
      <c r="S9" s="6"/>
      <c r="T9" s="7"/>
      <c r="U9" s="6"/>
      <c r="V9" s="6"/>
      <c r="W9" s="6"/>
      <c r="X9" s="6"/>
      <c r="Y9" s="6"/>
      <c r="Z9" s="6"/>
      <c r="AA9" s="6"/>
      <c r="AB9" s="6"/>
      <c r="AC9" s="99"/>
      <c r="AD9" s="6"/>
      <c r="AE9" s="8"/>
      <c r="AF9" s="8"/>
      <c r="AG9" s="8"/>
      <c r="AH9" s="6"/>
      <c r="AI9" s="8"/>
      <c r="AJ9" s="8"/>
      <c r="AK9" s="6"/>
      <c r="AL9" s="6"/>
      <c r="AM9" s="8"/>
      <c r="AN9" s="8"/>
      <c r="AO9" s="8"/>
      <c r="AP9" s="6"/>
      <c r="AQ9" s="8"/>
      <c r="AR9" s="8"/>
      <c r="AS9" s="8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8"/>
      <c r="BN9" s="8"/>
      <c r="BO9" s="8"/>
      <c r="BP9" s="8"/>
      <c r="BQ9" s="8"/>
      <c r="BR9" s="8"/>
      <c r="BS9" s="8"/>
      <c r="BT9" s="8"/>
      <c r="BU9" s="9"/>
      <c r="BV9" s="10"/>
      <c r="BW9" s="11"/>
      <c r="BX9" s="6"/>
      <c r="BY9" s="6"/>
      <c r="BZ9" s="146"/>
    </row>
    <row r="10" spans="1:78" s="104" customFormat="1" x14ac:dyDescent="0.25">
      <c r="A10" s="15"/>
      <c r="B10" s="15"/>
      <c r="C10" s="15"/>
      <c r="D10" s="15">
        <v>6</v>
      </c>
      <c r="E10" s="132"/>
      <c r="F10" s="26"/>
      <c r="G10" s="26"/>
      <c r="H10" s="133"/>
      <c r="I10" s="23" t="s">
        <v>6</v>
      </c>
      <c r="J10" s="4"/>
      <c r="K10" s="4"/>
      <c r="L10" s="15"/>
      <c r="M10" s="15"/>
      <c r="N10" s="15"/>
      <c r="O10" s="5"/>
      <c r="P10" s="6"/>
      <c r="Q10" s="6"/>
      <c r="R10" s="6"/>
      <c r="S10" s="6"/>
      <c r="T10" s="7"/>
      <c r="U10" s="6"/>
      <c r="V10" s="6"/>
      <c r="W10" s="6"/>
      <c r="X10" s="6"/>
      <c r="Y10" s="6"/>
      <c r="Z10" s="6"/>
      <c r="AA10" s="6"/>
      <c r="AB10" s="6"/>
      <c r="AC10" s="99"/>
      <c r="AD10" s="6"/>
      <c r="AE10" s="8"/>
      <c r="AF10" s="8"/>
      <c r="AG10" s="8"/>
      <c r="AH10" s="6"/>
      <c r="AI10" s="8"/>
      <c r="AJ10" s="8"/>
      <c r="AK10" s="6"/>
      <c r="AL10" s="6"/>
      <c r="AM10" s="8"/>
      <c r="AN10" s="8"/>
      <c r="AO10" s="8"/>
      <c r="AP10" s="6"/>
      <c r="AQ10" s="8"/>
      <c r="AR10" s="8"/>
      <c r="AS10" s="8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8"/>
      <c r="BN10" s="8"/>
      <c r="BO10" s="8"/>
      <c r="BP10" s="8"/>
      <c r="BQ10" s="8"/>
      <c r="BR10" s="8"/>
      <c r="BS10" s="8"/>
      <c r="BT10" s="8"/>
      <c r="BU10" s="9"/>
      <c r="BV10" s="10"/>
      <c r="BW10" s="11"/>
      <c r="BX10" s="6"/>
      <c r="BY10" s="6"/>
      <c r="BZ10" s="146"/>
    </row>
    <row r="11" spans="1:78" s="104" customFormat="1" x14ac:dyDescent="0.25">
      <c r="A11" s="15"/>
      <c r="B11" s="15"/>
      <c r="C11" s="15"/>
      <c r="D11" s="15">
        <v>7</v>
      </c>
      <c r="E11" s="132"/>
      <c r="F11" s="26"/>
      <c r="G11" s="26"/>
      <c r="H11" s="133"/>
      <c r="I11" s="23"/>
      <c r="J11" s="4"/>
      <c r="K11" s="4"/>
      <c r="L11" s="15"/>
      <c r="M11" s="15"/>
      <c r="N11" s="15"/>
      <c r="O11" s="5"/>
      <c r="P11" s="6"/>
      <c r="Q11" s="6"/>
      <c r="R11" s="6"/>
      <c r="S11" s="6"/>
      <c r="T11" s="7"/>
      <c r="U11" s="6"/>
      <c r="V11" s="6"/>
      <c r="W11" s="6"/>
      <c r="X11" s="6"/>
      <c r="Y11" s="6"/>
      <c r="Z11" s="6"/>
      <c r="AA11" s="6"/>
      <c r="AB11" s="6"/>
      <c r="AC11" s="99"/>
      <c r="AD11" s="6"/>
      <c r="AE11" s="8"/>
      <c r="AF11" s="8"/>
      <c r="AG11" s="8"/>
      <c r="AH11" s="6"/>
      <c r="AI11" s="8"/>
      <c r="AJ11" s="8"/>
      <c r="AK11" s="6"/>
      <c r="AL11" s="6"/>
      <c r="AM11" s="8"/>
      <c r="AN11" s="8"/>
      <c r="AO11" s="8"/>
      <c r="AP11" s="6"/>
      <c r="AQ11" s="8"/>
      <c r="AR11" s="8"/>
      <c r="AS11" s="8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8"/>
      <c r="BN11" s="8"/>
      <c r="BO11" s="8"/>
      <c r="BP11" s="8"/>
      <c r="BQ11" s="8"/>
      <c r="BR11" s="8"/>
      <c r="BS11" s="8"/>
      <c r="BT11" s="8"/>
      <c r="BU11" s="9"/>
      <c r="BV11" s="10"/>
      <c r="BW11" s="11"/>
      <c r="BX11" s="6"/>
      <c r="BY11" s="6"/>
      <c r="BZ11" s="146"/>
    </row>
    <row r="12" spans="1:78" s="104" customFormat="1" x14ac:dyDescent="0.25">
      <c r="A12" s="15"/>
      <c r="B12" s="15"/>
      <c r="C12" s="15"/>
      <c r="D12" s="15">
        <v>8</v>
      </c>
      <c r="E12" s="132"/>
      <c r="F12" s="26"/>
      <c r="G12" s="26"/>
      <c r="H12" s="133"/>
      <c r="I12" s="23"/>
      <c r="J12" s="4"/>
      <c r="K12" s="15"/>
      <c r="L12" s="126"/>
      <c r="M12" s="128"/>
      <c r="N12" s="128"/>
      <c r="O12" s="5"/>
      <c r="P12" s="6"/>
      <c r="Q12" s="6"/>
      <c r="R12" s="6"/>
      <c r="S12" s="6"/>
      <c r="T12" s="7"/>
      <c r="U12" s="6"/>
      <c r="V12" s="6"/>
      <c r="W12" s="6"/>
      <c r="X12" s="6"/>
      <c r="Y12" s="6"/>
      <c r="Z12" s="6"/>
      <c r="AA12" s="6"/>
      <c r="AB12" s="6"/>
      <c r="AC12" s="99"/>
      <c r="AD12" s="6"/>
      <c r="AE12" s="8"/>
      <c r="AF12" s="8"/>
      <c r="AG12" s="8"/>
      <c r="AH12" s="6"/>
      <c r="AI12" s="8"/>
      <c r="AJ12" s="8"/>
      <c r="AK12" s="6"/>
      <c r="AL12" s="6"/>
      <c r="AM12" s="8"/>
      <c r="AN12" s="8"/>
      <c r="AO12" s="8"/>
      <c r="AP12" s="6"/>
      <c r="AQ12" s="8"/>
      <c r="AR12" s="8"/>
      <c r="AS12" s="8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8"/>
      <c r="BN12" s="8"/>
      <c r="BO12" s="8"/>
      <c r="BP12" s="8"/>
      <c r="BQ12" s="8"/>
      <c r="BR12" s="8"/>
      <c r="BS12" s="8"/>
      <c r="BT12" s="8"/>
      <c r="BU12" s="9"/>
      <c r="BV12" s="10"/>
      <c r="BW12" s="11"/>
      <c r="BX12" s="6"/>
      <c r="BY12" s="6"/>
      <c r="BZ12" s="146"/>
    </row>
    <row r="13" spans="1:78" s="104" customFormat="1" x14ac:dyDescent="0.25">
      <c r="A13" s="15"/>
      <c r="B13" s="15"/>
      <c r="C13" s="15"/>
      <c r="D13" s="15">
        <v>9</v>
      </c>
      <c r="E13" s="132"/>
      <c r="F13" s="26"/>
      <c r="G13" s="26"/>
      <c r="H13" s="133"/>
      <c r="I13" s="23"/>
      <c r="J13" s="15"/>
      <c r="K13" s="15"/>
      <c r="L13" s="4"/>
      <c r="M13" s="4"/>
      <c r="N13" s="4"/>
      <c r="O13" s="5"/>
      <c r="P13" s="6"/>
      <c r="Q13" s="6"/>
      <c r="R13" s="6"/>
      <c r="S13" s="6"/>
      <c r="T13" s="7"/>
      <c r="U13" s="6"/>
      <c r="V13" s="6"/>
      <c r="W13" s="6"/>
      <c r="X13" s="6"/>
      <c r="Y13" s="6"/>
      <c r="Z13" s="6"/>
      <c r="AA13" s="6"/>
      <c r="AB13" s="6"/>
      <c r="AC13" s="99"/>
      <c r="AD13" s="6"/>
      <c r="AE13" s="8"/>
      <c r="AF13" s="8"/>
      <c r="AG13" s="8"/>
      <c r="AH13" s="6"/>
      <c r="AI13" s="8"/>
      <c r="AJ13" s="8"/>
      <c r="AK13" s="6"/>
      <c r="AL13" s="6"/>
      <c r="AM13" s="8"/>
      <c r="AN13" s="8"/>
      <c r="AO13" s="8"/>
      <c r="AP13" s="6"/>
      <c r="AQ13" s="8"/>
      <c r="AR13" s="8"/>
      <c r="AS13" s="8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8"/>
      <c r="BN13" s="8"/>
      <c r="BO13" s="8"/>
      <c r="BP13" s="8"/>
      <c r="BQ13" s="8"/>
      <c r="BR13" s="8"/>
      <c r="BS13" s="8"/>
      <c r="BT13" s="8"/>
      <c r="BU13" s="9"/>
      <c r="BV13" s="10"/>
      <c r="BW13" s="11"/>
      <c r="BX13" s="6"/>
      <c r="BY13" s="6"/>
      <c r="BZ13" s="146"/>
    </row>
    <row r="14" spans="1:78" s="104" customFormat="1" x14ac:dyDescent="0.25">
      <c r="A14" s="6"/>
      <c r="B14" s="6"/>
      <c r="C14" s="6"/>
      <c r="D14" s="6"/>
      <c r="E14" s="172" t="s">
        <v>420</v>
      </c>
      <c r="F14" s="172"/>
      <c r="G14" s="172"/>
      <c r="H14" s="173">
        <f>SUM(H5:H9)</f>
        <v>0.29166666666666663</v>
      </c>
      <c r="I14" s="6"/>
      <c r="J14" s="6"/>
      <c r="K14" s="6"/>
      <c r="L14" s="6"/>
      <c r="M14" s="6"/>
      <c r="N14" s="6"/>
      <c r="O14" s="7"/>
      <c r="P14" s="6"/>
      <c r="Q14" s="6"/>
      <c r="R14" s="6"/>
      <c r="S14" s="6"/>
      <c r="T14" s="7"/>
      <c r="U14" s="6"/>
      <c r="V14" s="6"/>
      <c r="W14" s="6"/>
      <c r="X14" s="6"/>
      <c r="Y14" s="6"/>
      <c r="Z14" s="6"/>
      <c r="AA14" s="6"/>
      <c r="AB14" s="6"/>
      <c r="AC14" s="99"/>
      <c r="AD14" s="6"/>
      <c r="AE14" s="8"/>
      <c r="AF14" s="8"/>
      <c r="AG14" s="8"/>
      <c r="AH14" s="6"/>
      <c r="AI14" s="8"/>
      <c r="AJ14" s="8"/>
      <c r="AK14" s="6"/>
      <c r="AL14" s="6"/>
      <c r="AM14" s="8"/>
      <c r="AN14" s="8"/>
      <c r="AO14" s="8"/>
      <c r="AP14" s="6"/>
      <c r="AQ14" s="8"/>
      <c r="AR14" s="8"/>
      <c r="AS14" s="8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8"/>
      <c r="BN14" s="8"/>
      <c r="BO14" s="8"/>
      <c r="BP14" s="8"/>
      <c r="BQ14" s="8"/>
      <c r="BR14" s="8"/>
      <c r="BS14" s="8"/>
      <c r="BT14" s="8"/>
      <c r="BU14" s="9"/>
      <c r="BV14" s="10"/>
      <c r="BW14" s="11"/>
      <c r="BX14" s="6"/>
      <c r="BY14" s="6"/>
      <c r="BZ14" s="146"/>
    </row>
    <row r="15" spans="1:78" s="104" customForma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7"/>
      <c r="P15" s="6"/>
      <c r="Q15" s="6"/>
      <c r="R15" s="6"/>
      <c r="S15" s="6"/>
      <c r="T15" s="7"/>
      <c r="U15" s="6"/>
      <c r="V15" s="6"/>
      <c r="W15" s="6"/>
      <c r="X15" s="6"/>
      <c r="Y15" s="6"/>
      <c r="Z15" s="6"/>
      <c r="AA15" s="6"/>
      <c r="AB15" s="6"/>
      <c r="AC15" s="146"/>
      <c r="AD15" s="6"/>
      <c r="AE15" s="8"/>
      <c r="AF15" s="8"/>
      <c r="AG15" s="8"/>
      <c r="AH15" s="6"/>
      <c r="AI15" s="8"/>
      <c r="AJ15" s="8"/>
      <c r="AK15" s="6"/>
      <c r="AL15" s="6"/>
      <c r="AM15" s="8"/>
      <c r="AN15" s="8"/>
      <c r="AO15" s="8"/>
      <c r="AP15" s="6"/>
      <c r="AQ15" s="8"/>
      <c r="AR15" s="8"/>
      <c r="AS15" s="8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8"/>
      <c r="BN15" s="8"/>
      <c r="BO15" s="8"/>
      <c r="BP15" s="8"/>
      <c r="BQ15" s="8"/>
      <c r="BR15" s="8"/>
      <c r="BS15" s="8"/>
      <c r="BT15" s="8"/>
      <c r="BU15" s="9"/>
      <c r="BV15" s="10"/>
      <c r="BW15" s="11"/>
      <c r="BX15" s="6"/>
      <c r="BY15" s="6"/>
      <c r="BZ15" s="146"/>
    </row>
    <row r="16" spans="1:78" s="104" customForma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7"/>
      <c r="P16" s="6"/>
      <c r="Q16" s="6"/>
      <c r="R16" s="6"/>
      <c r="S16" s="6"/>
      <c r="T16" s="7"/>
      <c r="U16" s="6"/>
      <c r="V16" s="6"/>
      <c r="W16" s="6"/>
      <c r="X16" s="6"/>
      <c r="Y16" s="6"/>
      <c r="Z16" s="6"/>
      <c r="AA16" s="6"/>
      <c r="AB16" s="6"/>
      <c r="AC16" s="146"/>
      <c r="AD16" s="6"/>
      <c r="AE16" s="8"/>
      <c r="AF16" s="8"/>
      <c r="AG16" s="8"/>
      <c r="AH16" s="6"/>
      <c r="AI16" s="8"/>
      <c r="AJ16" s="8"/>
      <c r="AK16" s="6"/>
      <c r="AL16" s="6"/>
      <c r="AM16" s="8"/>
      <c r="AN16" s="8"/>
      <c r="AO16" s="8"/>
      <c r="AP16" s="6"/>
      <c r="AQ16" s="8"/>
      <c r="AR16" s="8"/>
      <c r="AS16" s="8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8"/>
      <c r="BN16" s="8"/>
      <c r="BO16" s="8"/>
      <c r="BP16" s="8"/>
      <c r="BQ16" s="8"/>
      <c r="BR16" s="8"/>
      <c r="BS16" s="8"/>
      <c r="BT16" s="8"/>
      <c r="BU16" s="9"/>
      <c r="BV16" s="10"/>
      <c r="BW16" s="11"/>
      <c r="BX16" s="6"/>
      <c r="BY16" s="6"/>
      <c r="BZ16" s="146"/>
    </row>
    <row r="17" spans="1:81" s="104" customFormat="1" ht="15.75" thickBo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7"/>
      <c r="P17" s="6"/>
      <c r="Q17" s="6"/>
      <c r="R17" s="6"/>
      <c r="S17" s="6"/>
      <c r="T17" s="7"/>
      <c r="U17" s="6"/>
      <c r="V17" s="6"/>
      <c r="W17" s="6"/>
      <c r="X17" s="6"/>
      <c r="Y17" s="6"/>
      <c r="Z17" s="6"/>
      <c r="AA17" s="6"/>
      <c r="AB17" s="6"/>
      <c r="AC17" s="146"/>
      <c r="AD17" s="6"/>
      <c r="AE17" s="8"/>
      <c r="AF17" s="8"/>
      <c r="AG17" s="8"/>
      <c r="AH17" s="6"/>
      <c r="AI17" s="28"/>
      <c r="AJ17" s="28"/>
      <c r="AK17" s="29"/>
      <c r="AL17" s="6"/>
      <c r="AM17" s="8"/>
      <c r="AN17" s="8"/>
      <c r="AO17" s="8"/>
      <c r="AP17" s="6"/>
      <c r="AQ17" s="8"/>
      <c r="AR17" s="8"/>
      <c r="AS17" s="8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8"/>
      <c r="BN17" s="8"/>
      <c r="BO17" s="8"/>
      <c r="BP17" s="8"/>
      <c r="BQ17" s="8"/>
      <c r="BR17" s="8"/>
      <c r="BS17" s="8"/>
      <c r="BT17" s="8"/>
      <c r="BU17" s="9"/>
      <c r="BV17" s="10"/>
      <c r="BW17" s="11"/>
      <c r="BX17" s="6"/>
      <c r="BY17" s="6"/>
      <c r="BZ17" s="146"/>
    </row>
    <row r="18" spans="1:81" s="104" customFormat="1" ht="20.25" x14ac:dyDescent="0.3">
      <c r="A18" s="6"/>
      <c r="B18" s="6"/>
      <c r="C18" s="6"/>
      <c r="D18" s="6"/>
      <c r="E18" s="6"/>
      <c r="F18" s="6"/>
      <c r="G18" s="6"/>
      <c r="H18" s="30"/>
      <c r="I18" s="32" t="s">
        <v>19</v>
      </c>
      <c r="J18" s="31"/>
      <c r="K18" s="6"/>
      <c r="L18" s="30"/>
      <c r="M18" s="32" t="s">
        <v>10</v>
      </c>
      <c r="N18" s="32"/>
      <c r="O18" s="33"/>
      <c r="P18" s="6"/>
      <c r="Q18" s="30"/>
      <c r="R18" s="32" t="s">
        <v>11</v>
      </c>
      <c r="S18" s="32"/>
      <c r="T18" s="33"/>
      <c r="U18" s="6"/>
      <c r="V18" s="30"/>
      <c r="W18" s="32" t="s">
        <v>169</v>
      </c>
      <c r="X18" s="32"/>
      <c r="Y18" s="33"/>
      <c r="Z18" s="6"/>
      <c r="AA18" s="142" t="s">
        <v>78</v>
      </c>
      <c r="AB18" s="31"/>
      <c r="AC18" s="146"/>
      <c r="AD18" s="6"/>
      <c r="AE18" s="34"/>
      <c r="AF18" s="35" t="s">
        <v>12</v>
      </c>
      <c r="AG18" s="36"/>
      <c r="AH18" s="6"/>
      <c r="AI18" s="34"/>
      <c r="AJ18" s="35" t="s">
        <v>13</v>
      </c>
      <c r="AK18" s="31"/>
      <c r="AL18" s="6"/>
      <c r="AM18" s="34"/>
      <c r="AN18" s="35" t="s">
        <v>14</v>
      </c>
      <c r="AO18" s="36"/>
      <c r="AP18" s="6"/>
      <c r="AQ18" s="34"/>
      <c r="AR18" s="35" t="s">
        <v>15</v>
      </c>
      <c r="AS18" s="36"/>
      <c r="AT18" s="6"/>
      <c r="AU18" s="34"/>
      <c r="AV18" s="35" t="s">
        <v>16</v>
      </c>
      <c r="AW18" s="36"/>
      <c r="AX18" s="6"/>
      <c r="AY18" s="34"/>
      <c r="AZ18" s="35" t="s">
        <v>56</v>
      </c>
      <c r="BA18" s="36"/>
      <c r="BB18" s="52"/>
      <c r="BC18" s="34"/>
      <c r="BD18" s="35" t="s">
        <v>64</v>
      </c>
      <c r="BE18" s="36"/>
      <c r="BF18" s="6"/>
      <c r="BG18" s="6"/>
      <c r="BH18" s="37" t="s">
        <v>70</v>
      </c>
      <c r="BI18" s="6"/>
      <c r="BJ18" s="38" t="s">
        <v>173</v>
      </c>
      <c r="BK18" s="6"/>
      <c r="BL18" s="6"/>
      <c r="BM18" s="8"/>
      <c r="BN18" s="8"/>
      <c r="BO18" s="8"/>
      <c r="BP18" s="8"/>
      <c r="BQ18" s="8"/>
      <c r="BR18" s="8"/>
      <c r="BS18" s="8"/>
      <c r="BT18" s="8"/>
      <c r="BU18" s="9"/>
      <c r="BV18" s="10"/>
      <c r="BW18" s="11"/>
      <c r="BX18" s="6" t="s">
        <v>6</v>
      </c>
      <c r="BY18" s="6"/>
      <c r="BZ18" s="146"/>
    </row>
    <row r="19" spans="1:81" s="104" customFormat="1" x14ac:dyDescent="0.25">
      <c r="A19" s="6"/>
      <c r="B19" s="6"/>
      <c r="C19" s="6"/>
      <c r="D19" s="6"/>
      <c r="E19" s="6"/>
      <c r="F19" s="6"/>
      <c r="G19" s="6"/>
      <c r="H19" s="39"/>
      <c r="I19" s="40"/>
      <c r="J19" s="41"/>
      <c r="K19" s="6"/>
      <c r="L19" s="39"/>
      <c r="M19" s="42" t="s">
        <v>17</v>
      </c>
      <c r="N19" s="43"/>
      <c r="O19" s="44"/>
      <c r="P19" s="6"/>
      <c r="Q19" s="39"/>
      <c r="R19" s="42" t="s">
        <v>17</v>
      </c>
      <c r="S19" s="43"/>
      <c r="T19" s="44"/>
      <c r="U19" s="6"/>
      <c r="V19" s="39"/>
      <c r="W19" s="42" t="s">
        <v>17</v>
      </c>
      <c r="X19" s="43"/>
      <c r="Y19" s="44"/>
      <c r="Z19" s="6"/>
      <c r="AA19" s="44"/>
      <c r="AB19" s="129" t="s">
        <v>17</v>
      </c>
      <c r="AC19" s="146"/>
      <c r="AD19" s="6"/>
      <c r="AE19" s="47"/>
      <c r="AF19" s="48" t="s">
        <v>80</v>
      </c>
      <c r="AG19" s="49"/>
      <c r="AH19" s="6"/>
      <c r="AI19" s="47"/>
      <c r="AJ19" s="48" t="s">
        <v>418</v>
      </c>
      <c r="AK19" s="41"/>
      <c r="AL19" s="6"/>
      <c r="AM19" s="47"/>
      <c r="AN19" s="45" t="s">
        <v>168</v>
      </c>
      <c r="AO19" s="46"/>
      <c r="AP19" s="6"/>
      <c r="AQ19" s="47"/>
      <c r="AR19" s="48" t="s">
        <v>80</v>
      </c>
      <c r="AS19" s="49"/>
      <c r="AT19" s="6"/>
      <c r="AU19" s="47"/>
      <c r="AV19" s="48" t="s">
        <v>418</v>
      </c>
      <c r="AW19" s="41"/>
      <c r="AX19" s="6"/>
      <c r="AY19" s="47"/>
      <c r="AZ19" s="48" t="s">
        <v>168</v>
      </c>
      <c r="BA19" s="41"/>
      <c r="BB19" s="40"/>
      <c r="BC19" s="47"/>
      <c r="BD19" s="48" t="s">
        <v>80</v>
      </c>
      <c r="BE19" s="41"/>
      <c r="BF19" s="6"/>
      <c r="BG19" s="6"/>
      <c r="BH19" s="37"/>
      <c r="BI19" s="6"/>
      <c r="BJ19" s="6"/>
      <c r="BK19" s="6"/>
      <c r="BL19" s="6"/>
      <c r="BM19" s="8"/>
      <c r="BN19" s="8"/>
      <c r="BO19" s="8"/>
      <c r="BP19" s="8"/>
      <c r="BQ19" s="8"/>
      <c r="BR19" s="8"/>
      <c r="BS19" s="8"/>
      <c r="BT19" s="8"/>
      <c r="BU19" s="9"/>
      <c r="BV19" s="10"/>
      <c r="BW19" s="11"/>
      <c r="BX19" s="6"/>
      <c r="BY19" s="6"/>
      <c r="BZ19" s="146"/>
    </row>
    <row r="20" spans="1:81" s="104" customFormat="1" ht="15.75" thickBot="1" x14ac:dyDescent="0.3">
      <c r="A20" s="6"/>
      <c r="B20" s="6"/>
      <c r="C20" s="6"/>
      <c r="D20" s="6"/>
      <c r="E20" s="6"/>
      <c r="F20" s="6"/>
      <c r="G20" s="6"/>
      <c r="H20" s="39"/>
      <c r="I20" s="40"/>
      <c r="J20" s="41"/>
      <c r="K20" s="6"/>
      <c r="L20" s="39"/>
      <c r="M20" s="50">
        <f>H5</f>
        <v>6.9444444444444434E-2</v>
      </c>
      <c r="N20" s="51" t="s">
        <v>21</v>
      </c>
      <c r="O20" s="44"/>
      <c r="P20" s="6"/>
      <c r="Q20" s="39"/>
      <c r="R20" s="50">
        <f>H6</f>
        <v>8.3333333333333329E-2</v>
      </c>
      <c r="S20" s="51" t="s">
        <v>77</v>
      </c>
      <c r="T20" s="44"/>
      <c r="U20" s="6"/>
      <c r="V20" s="39"/>
      <c r="W20" s="50">
        <f>H7</f>
        <v>6.25E-2</v>
      </c>
      <c r="X20" s="51" t="s">
        <v>21</v>
      </c>
      <c r="Y20" s="44"/>
      <c r="Z20" s="6"/>
      <c r="AA20" s="44"/>
      <c r="AB20" s="130">
        <f>H9</f>
        <v>7.6388888888888895E-2</v>
      </c>
      <c r="AC20" s="146"/>
      <c r="AD20" s="6"/>
      <c r="AE20" s="47"/>
      <c r="AF20" s="52"/>
      <c r="AG20" s="49"/>
      <c r="AH20" s="6"/>
      <c r="AI20" s="47"/>
      <c r="AJ20" s="52"/>
      <c r="AK20" s="41"/>
      <c r="AL20" s="6"/>
      <c r="AM20" s="47"/>
      <c r="AN20" s="52"/>
      <c r="AO20" s="49"/>
      <c r="AP20" s="6"/>
      <c r="AQ20" s="47"/>
      <c r="AR20" s="52"/>
      <c r="AS20" s="49"/>
      <c r="AT20" s="6"/>
      <c r="AU20" s="47"/>
      <c r="AV20" s="52"/>
      <c r="AW20" s="49"/>
      <c r="AX20" s="6"/>
      <c r="AY20" s="47"/>
      <c r="AZ20" s="52"/>
      <c r="BA20" s="49"/>
      <c r="BB20" s="52"/>
      <c r="BC20" s="47"/>
      <c r="BD20" s="52"/>
      <c r="BE20" s="49"/>
      <c r="BF20" s="6"/>
      <c r="BG20" s="6"/>
      <c r="BH20" s="6"/>
      <c r="BI20" s="6"/>
      <c r="BJ20" s="6"/>
      <c r="BK20" s="6"/>
      <c r="BL20" s="6"/>
      <c r="BM20" s="8"/>
      <c r="BN20" s="8"/>
      <c r="BO20" s="8"/>
      <c r="BP20" s="8"/>
      <c r="BQ20" s="8"/>
      <c r="BR20" s="8"/>
      <c r="BS20" s="8"/>
      <c r="BT20" s="8"/>
      <c r="BU20" s="9"/>
      <c r="BV20" s="10"/>
      <c r="BW20" s="11"/>
      <c r="BX20" s="6"/>
      <c r="BY20" s="6"/>
      <c r="BZ20" s="146"/>
    </row>
    <row r="21" spans="1:81" s="104" customFormat="1" ht="15.75" thickBot="1" x14ac:dyDescent="0.3">
      <c r="A21" s="6"/>
      <c r="B21" s="6"/>
      <c r="C21" s="6"/>
      <c r="D21" s="6"/>
      <c r="E21" s="6"/>
      <c r="F21" s="6"/>
      <c r="G21" s="6"/>
      <c r="H21" s="53" t="s">
        <v>19</v>
      </c>
      <c r="I21" s="54" t="s">
        <v>19</v>
      </c>
      <c r="J21" s="55" t="s">
        <v>20</v>
      </c>
      <c r="K21" s="56"/>
      <c r="L21" s="53" t="s">
        <v>21</v>
      </c>
      <c r="M21" s="54" t="s">
        <v>21</v>
      </c>
      <c r="N21" s="57"/>
      <c r="O21" s="58"/>
      <c r="P21" s="6"/>
      <c r="Q21" s="53" t="s">
        <v>22</v>
      </c>
      <c r="R21" s="54" t="s">
        <v>23</v>
      </c>
      <c r="S21" s="57"/>
      <c r="T21" s="58"/>
      <c r="U21" s="6"/>
      <c r="V21" s="53" t="s">
        <v>171</v>
      </c>
      <c r="W21" s="54" t="s">
        <v>171</v>
      </c>
      <c r="X21" s="57"/>
      <c r="Y21" s="58"/>
      <c r="Z21" s="6"/>
      <c r="AA21" s="140" t="s">
        <v>63</v>
      </c>
      <c r="AB21" s="143" t="s">
        <v>63</v>
      </c>
      <c r="AC21" s="145"/>
      <c r="AD21" s="6"/>
      <c r="AE21" s="59" t="s">
        <v>24</v>
      </c>
      <c r="AF21" s="60" t="s">
        <v>25</v>
      </c>
      <c r="AG21" s="61"/>
      <c r="AH21" s="6"/>
      <c r="AI21" s="59" t="s">
        <v>24</v>
      </c>
      <c r="AJ21" s="60" t="s">
        <v>25</v>
      </c>
      <c r="AK21" s="62"/>
      <c r="AL21" s="6"/>
      <c r="AM21" s="59" t="s">
        <v>24</v>
      </c>
      <c r="AN21" s="60" t="s">
        <v>25</v>
      </c>
      <c r="AO21" s="61"/>
      <c r="AP21" s="6"/>
      <c r="AQ21" s="59" t="s">
        <v>24</v>
      </c>
      <c r="AR21" s="60" t="s">
        <v>25</v>
      </c>
      <c r="AS21" s="61"/>
      <c r="AT21" s="6"/>
      <c r="AU21" s="59" t="s">
        <v>24</v>
      </c>
      <c r="AV21" s="60" t="s">
        <v>25</v>
      </c>
      <c r="AW21" s="61"/>
      <c r="AX21" s="6"/>
      <c r="AY21" s="59" t="s">
        <v>24</v>
      </c>
      <c r="AZ21" s="60" t="s">
        <v>25</v>
      </c>
      <c r="BA21" s="61"/>
      <c r="BB21" s="149"/>
      <c r="BC21" s="59" t="s">
        <v>24</v>
      </c>
      <c r="BD21" s="60" t="s">
        <v>25</v>
      </c>
      <c r="BE21" s="61"/>
      <c r="BF21" s="6"/>
      <c r="BG21" s="63"/>
      <c r="BH21" s="64"/>
      <c r="BI21" s="64"/>
      <c r="BJ21" s="64"/>
      <c r="BK21" s="65"/>
      <c r="BL21" s="66"/>
      <c r="BM21" s="67"/>
      <c r="BN21" s="67"/>
      <c r="BO21" s="67"/>
      <c r="BP21" s="67"/>
      <c r="BQ21" s="67"/>
      <c r="BR21" s="67"/>
      <c r="BS21" s="67"/>
      <c r="BT21" s="68" t="s">
        <v>26</v>
      </c>
      <c r="BU21" s="69"/>
      <c r="BV21" s="70" t="s">
        <v>27</v>
      </c>
      <c r="BW21" s="71" t="s">
        <v>27</v>
      </c>
      <c r="BX21" s="72" t="s">
        <v>6</v>
      </c>
      <c r="BY21" s="73"/>
      <c r="BZ21" s="146"/>
    </row>
    <row r="22" spans="1:81" s="104" customFormat="1" ht="15.75" thickBot="1" x14ac:dyDescent="0.3">
      <c r="A22" s="74" t="s">
        <v>28</v>
      </c>
      <c r="B22" s="32" t="s">
        <v>29</v>
      </c>
      <c r="C22" s="32" t="s">
        <v>30</v>
      </c>
      <c r="D22" s="32" t="s">
        <v>31</v>
      </c>
      <c r="E22" s="32" t="s">
        <v>32</v>
      </c>
      <c r="F22" s="103" t="s">
        <v>57</v>
      </c>
      <c r="G22" s="109"/>
      <c r="H22" s="102" t="s">
        <v>33</v>
      </c>
      <c r="I22" s="54" t="s">
        <v>34</v>
      </c>
      <c r="J22" s="55" t="s">
        <v>19</v>
      </c>
      <c r="K22" s="56"/>
      <c r="L22" s="53" t="s">
        <v>35</v>
      </c>
      <c r="M22" s="54" t="s">
        <v>34</v>
      </c>
      <c r="N22" s="57" t="s">
        <v>17</v>
      </c>
      <c r="O22" s="75" t="s">
        <v>20</v>
      </c>
      <c r="P22" s="6"/>
      <c r="Q22" s="53" t="s">
        <v>35</v>
      </c>
      <c r="R22" s="54" t="s">
        <v>34</v>
      </c>
      <c r="S22" s="57" t="s">
        <v>17</v>
      </c>
      <c r="T22" s="75" t="s">
        <v>20</v>
      </c>
      <c r="U22" s="6"/>
      <c r="V22" s="53" t="s">
        <v>35</v>
      </c>
      <c r="W22" s="54" t="s">
        <v>34</v>
      </c>
      <c r="X22" s="57" t="s">
        <v>17</v>
      </c>
      <c r="Y22" s="75" t="s">
        <v>20</v>
      </c>
      <c r="Z22" s="6"/>
      <c r="AA22" s="141" t="s">
        <v>35</v>
      </c>
      <c r="AB22" s="144" t="s">
        <v>34</v>
      </c>
      <c r="AC22" s="75" t="s">
        <v>20</v>
      </c>
      <c r="AD22" s="6"/>
      <c r="AE22" s="59" t="s">
        <v>36</v>
      </c>
      <c r="AF22" s="60" t="s">
        <v>36</v>
      </c>
      <c r="AG22" s="61" t="s">
        <v>17</v>
      </c>
      <c r="AH22" s="6"/>
      <c r="AI22" s="59" t="s">
        <v>36</v>
      </c>
      <c r="AJ22" s="60" t="s">
        <v>36</v>
      </c>
      <c r="AK22" s="62" t="s">
        <v>17</v>
      </c>
      <c r="AL22" s="6"/>
      <c r="AM22" s="59" t="s">
        <v>36</v>
      </c>
      <c r="AN22" s="60" t="s">
        <v>36</v>
      </c>
      <c r="AO22" s="61" t="s">
        <v>17</v>
      </c>
      <c r="AP22" s="6"/>
      <c r="AQ22" s="59" t="s">
        <v>36</v>
      </c>
      <c r="AR22" s="60" t="s">
        <v>36</v>
      </c>
      <c r="AS22" s="61" t="s">
        <v>17</v>
      </c>
      <c r="AT22" s="6"/>
      <c r="AU22" s="59" t="s">
        <v>36</v>
      </c>
      <c r="AV22" s="60" t="s">
        <v>36</v>
      </c>
      <c r="AW22" s="61" t="s">
        <v>17</v>
      </c>
      <c r="AX22" s="6"/>
      <c r="AY22" s="59" t="s">
        <v>36</v>
      </c>
      <c r="AZ22" s="60" t="s">
        <v>36</v>
      </c>
      <c r="BA22" s="61" t="s">
        <v>17</v>
      </c>
      <c r="BB22" s="149"/>
      <c r="BC22" s="59" t="s">
        <v>36</v>
      </c>
      <c r="BD22" s="60" t="s">
        <v>36</v>
      </c>
      <c r="BE22" s="61" t="s">
        <v>17</v>
      </c>
      <c r="BF22" s="6"/>
      <c r="BG22" s="76" t="s">
        <v>28</v>
      </c>
      <c r="BH22" s="77" t="s">
        <v>29</v>
      </c>
      <c r="BI22" s="77" t="s">
        <v>30</v>
      </c>
      <c r="BJ22" s="77" t="s">
        <v>31</v>
      </c>
      <c r="BK22" s="78" t="s">
        <v>32</v>
      </c>
      <c r="BL22" s="66"/>
      <c r="BM22" s="79" t="s">
        <v>37</v>
      </c>
      <c r="BN22" s="79" t="s">
        <v>38</v>
      </c>
      <c r="BO22" s="79" t="s">
        <v>39</v>
      </c>
      <c r="BP22" s="79" t="s">
        <v>40</v>
      </c>
      <c r="BQ22" s="79" t="s">
        <v>60</v>
      </c>
      <c r="BR22" s="79" t="s">
        <v>61</v>
      </c>
      <c r="BS22" s="79" t="s">
        <v>119</v>
      </c>
      <c r="BT22" s="80" t="s">
        <v>3</v>
      </c>
      <c r="BU22" s="81" t="s">
        <v>41</v>
      </c>
      <c r="BV22" s="82" t="s">
        <v>3</v>
      </c>
      <c r="BW22" s="83" t="s">
        <v>2</v>
      </c>
      <c r="BX22" s="84" t="s">
        <v>42</v>
      </c>
      <c r="BY22" s="84" t="s">
        <v>43</v>
      </c>
      <c r="BZ22" s="84" t="s">
        <v>421</v>
      </c>
      <c r="CA22" s="84" t="s">
        <v>422</v>
      </c>
      <c r="CB22" s="84" t="s">
        <v>421</v>
      </c>
      <c r="CC22" s="84" t="s">
        <v>422</v>
      </c>
    </row>
    <row r="23" spans="1:81" s="97" customFormat="1" ht="15" customHeight="1" x14ac:dyDescent="0.25">
      <c r="A23" s="131">
        <v>229</v>
      </c>
      <c r="B23" s="111" t="str">
        <f>VLOOKUP($A23,LISTADO!$C$4:$I$264,2,0)</f>
        <v>JOSE RICARDO</v>
      </c>
      <c r="C23" s="111" t="str">
        <f>VLOOKUP($A23,LISTADO!$C$4:$I$264,3,0)</f>
        <v>FLORES GARCIA</v>
      </c>
      <c r="D23" s="111" t="str">
        <f>VLOOKUP($A23,LISTADO!$C$4:$I$264,4,0)</f>
        <v>B</v>
      </c>
      <c r="E23" s="111">
        <f>VLOOKUP($A23,LISTADO!$C$4:$I$264,5,0)</f>
        <v>0</v>
      </c>
      <c r="F23" s="111">
        <f>VLOOKUP($A23,LISTADO!$C$4:$I$264,6,0)</f>
        <v>0</v>
      </c>
      <c r="G23" s="113">
        <f>VLOOKUP($A23,LISTADO!$C$4:$I$270,7,0)</f>
        <v>0.39374999999999988</v>
      </c>
      <c r="H23" s="85">
        <f t="shared" ref="H23:I42" si="0">G23</f>
        <v>0.39374999999999988</v>
      </c>
      <c r="I23" s="85">
        <f t="shared" si="0"/>
        <v>0.39374999999999988</v>
      </c>
      <c r="J23" s="85">
        <f t="shared" ref="J23:J54" si="1">ABS(I23-H23)</f>
        <v>0</v>
      </c>
      <c r="K23" s="85"/>
      <c r="L23" s="86">
        <f t="shared" ref="L23:L54" si="2">I23+$M$20</f>
        <v>0.4631944444444443</v>
      </c>
      <c r="M23" s="86">
        <f>VLOOKUP($A23,Checks!$B$5:$C$250,2,0)</f>
        <v>0.46319444444444446</v>
      </c>
      <c r="N23" s="86">
        <f t="shared" ref="N23:N54" si="3">M23-I23</f>
        <v>6.9444444444444586E-2</v>
      </c>
      <c r="O23" s="85">
        <f t="shared" ref="O23:O54" si="4">ABS(M23-L23)</f>
        <v>1.6653345369377348E-16</v>
      </c>
      <c r="P23" s="87"/>
      <c r="Q23" s="86">
        <f t="shared" ref="Q23:Q54" si="5">M23+$R$20</f>
        <v>0.54652777777777783</v>
      </c>
      <c r="R23" s="86">
        <f>VLOOKUP($A23,Checks!$E$5:$F$250,2,0)</f>
        <v>0.54652777777777783</v>
      </c>
      <c r="S23" s="86">
        <f t="shared" ref="S23:S54" si="6">R23-M23</f>
        <v>8.333333333333337E-2</v>
      </c>
      <c r="T23" s="85">
        <f t="shared" ref="T23:T54" si="7">ABS(R23-Q23)</f>
        <v>0</v>
      </c>
      <c r="U23" s="87"/>
      <c r="V23" s="86">
        <f t="shared" ref="V23:V54" si="8">R23+$W$20</f>
        <v>0.60902777777777783</v>
      </c>
      <c r="W23" s="86">
        <f>VLOOKUP($A23,Checks!$H$5:$I$250,2,0)</f>
        <v>0.60902777777777783</v>
      </c>
      <c r="X23" s="86">
        <f t="shared" ref="X23:X54" si="9">W23-R23</f>
        <v>6.25E-2</v>
      </c>
      <c r="Y23" s="85">
        <f t="shared" ref="Y23:Y54" si="10">ABS(W23-V23)</f>
        <v>0</v>
      </c>
      <c r="Z23" s="87"/>
      <c r="AA23" s="85">
        <f t="shared" ref="AA23:AA54" si="11">W23+$AB$20</f>
        <v>0.68541666666666679</v>
      </c>
      <c r="AB23" s="88">
        <f t="shared" ref="AB23:AB54" si="12">BD23</f>
        <v>0.6656481481481481</v>
      </c>
      <c r="AC23" s="87">
        <f t="shared" ref="AC23:AC54" si="13">IF(AB23&lt;AA23,0,(ABS(AB23-AA23)*86400))</f>
        <v>0</v>
      </c>
      <c r="AD23" s="87"/>
      <c r="AE23" s="88">
        <f>VLOOKUP($A23,LIBRES!$A$7:$B$250,2,0)</f>
        <v>0.39467592592592587</v>
      </c>
      <c r="AF23" s="88">
        <f>VLOOKUP($A23,LIBRES!$D$7:$E$250,2,0)</f>
        <v>0.3982060185185185</v>
      </c>
      <c r="AG23" s="88">
        <f t="shared" ref="AG23:AG54" si="14">AF23-AE23</f>
        <v>3.5300925925926263E-3</v>
      </c>
      <c r="AH23" s="87"/>
      <c r="AI23" s="88">
        <f>VLOOKUP($A23,LIBRES!$G$7:$H$250,2,0)</f>
        <v>0.40920138888888885</v>
      </c>
      <c r="AJ23" s="88">
        <f>VLOOKUP($A23,LIBRES!J$7:$K$250,2,0)</f>
        <v>0.41280092592592593</v>
      </c>
      <c r="AK23" s="151">
        <f t="shared" ref="AK23:AK54" si="15">AJ23-AI23</f>
        <v>3.5995370370370816E-3</v>
      </c>
      <c r="AL23" s="87"/>
      <c r="AM23" s="88">
        <f>VLOOKUP($A23,LIBRES!$M$7:$N$250,2,0)</f>
        <v>0.44739583333333338</v>
      </c>
      <c r="AN23" s="88">
        <f>VLOOKUP($A23,LIBRES!$P$7:$Q$250,2,0)</f>
        <v>0.45012731481481483</v>
      </c>
      <c r="AO23" s="88">
        <f t="shared" ref="AO23:AO54" si="16">AN23-AM23</f>
        <v>2.7314814814814459E-3</v>
      </c>
      <c r="AP23" s="112"/>
      <c r="AQ23" s="88">
        <f>VLOOKUP($A23,LIBRES!$S$7:$T$250,2,0)</f>
        <v>0.52986111111111112</v>
      </c>
      <c r="AR23" s="88">
        <f>VLOOKUP($A23,LIBRES!$V$7:$W$250,2,0)</f>
        <v>0.53251157407407412</v>
      </c>
      <c r="AS23" s="88">
        <f t="shared" ref="AS23:AS54" si="17">AR23-AQ23</f>
        <v>2.6504629629630072E-3</v>
      </c>
      <c r="AT23" s="112"/>
      <c r="AU23" s="88">
        <f>VLOOKUP($A23,LIBRES!$Y$7:$Z$250,2,0)</f>
        <v>0.55358796296296298</v>
      </c>
      <c r="AV23" s="88">
        <f>VLOOKUP($A23,LIBRES!$AB$7:$AC$2000,2,0)</f>
        <v>0.55763888888888891</v>
      </c>
      <c r="AW23" s="88">
        <f t="shared" ref="AW23:AW54" si="18">AV23-AU23</f>
        <v>4.05092592592593E-3</v>
      </c>
      <c r="AX23" s="112"/>
      <c r="AY23" s="88">
        <f>VLOOKUP($A23,LIBRES!$AE$7:$AF$250,2,0)</f>
        <v>0.59062500000000007</v>
      </c>
      <c r="AZ23" s="88">
        <f>VLOOKUP($A23,LIBRES!$AH$7:$AI$2000,2,0)</f>
        <v>0.59392361111111114</v>
      </c>
      <c r="BA23" s="88">
        <f t="shared" ref="BA23:BA54" si="19">AZ23-AY23</f>
        <v>3.2986111111110716E-3</v>
      </c>
      <c r="BB23" s="148"/>
      <c r="BC23" s="88">
        <f>VLOOKUP($A23,LIBRES!$AK$7:$AL$250,2,0)</f>
        <v>0.66296296296296298</v>
      </c>
      <c r="BD23" s="88">
        <f>VLOOKUP($A23,LIBRES!$AN$7:$AO$2000,2,0)</f>
        <v>0.6656481481481481</v>
      </c>
      <c r="BE23" s="88">
        <f t="shared" ref="BE23:BE54" si="20">BD23-BC23</f>
        <v>2.6851851851851238E-3</v>
      </c>
      <c r="BF23" s="112"/>
      <c r="BG23" s="90">
        <f t="shared" ref="BG23:BG54" si="21">A23</f>
        <v>229</v>
      </c>
      <c r="BH23" s="90" t="str">
        <f t="shared" ref="BH23:BH54" si="22">B23</f>
        <v>JOSE RICARDO</v>
      </c>
      <c r="BI23" s="90" t="str">
        <f t="shared" ref="BI23:BI54" si="23">C23</f>
        <v>FLORES GARCIA</v>
      </c>
      <c r="BJ23" s="90" t="str">
        <f t="shared" ref="BJ23:BJ54" si="24">D23</f>
        <v>B</v>
      </c>
      <c r="BK23" s="90">
        <f t="shared" ref="BK23:BK54" si="25">E23</f>
        <v>0</v>
      </c>
      <c r="BL23" s="91"/>
      <c r="BM23" s="92">
        <v>0</v>
      </c>
      <c r="BN23" s="92">
        <f t="shared" ref="BN23:BN54" si="26">AK23</f>
        <v>3.5995370370370816E-3</v>
      </c>
      <c r="BO23" s="92">
        <f t="shared" ref="BO23:BO54" si="27">AO23</f>
        <v>2.7314814814814459E-3</v>
      </c>
      <c r="BP23" s="92">
        <f t="shared" ref="BP23:BP54" si="28">AS23</f>
        <v>2.6504629629630072E-3</v>
      </c>
      <c r="BQ23" s="92">
        <f t="shared" ref="BQ23:BQ54" si="29">AW23</f>
        <v>4.05092592592593E-3</v>
      </c>
      <c r="BR23" s="92">
        <f t="shared" ref="BR23:BR54" si="30">BA23</f>
        <v>3.2986111111110716E-3</v>
      </c>
      <c r="BS23" s="92">
        <f t="shared" ref="BS23:BS54" si="31">BE23</f>
        <v>2.6851851851851238E-3</v>
      </c>
      <c r="BT23" s="92">
        <f t="shared" ref="BT23:BT54" si="32">SUM(BM23:BS23)</f>
        <v>1.901620370370366E-2</v>
      </c>
      <c r="BU23" s="93"/>
      <c r="BV23" s="94">
        <f t="shared" ref="BV23:BV54" si="33">BT23*86400</f>
        <v>1642.9999999999961</v>
      </c>
      <c r="BW23" s="95">
        <f t="shared" ref="BW23:BW54" si="34">(( J23+O23+T23+Y23)*86400)+AC23</f>
        <v>1.4388490399142029E-11</v>
      </c>
      <c r="BX23" s="91">
        <v>0</v>
      </c>
      <c r="BY23" s="91">
        <f t="shared" ref="BY23:BY54" si="35">BX23+BW23+BV23+BU23</f>
        <v>1643.0000000000105</v>
      </c>
      <c r="BZ23" s="96" t="s">
        <v>424</v>
      </c>
      <c r="CA23" s="97" t="s">
        <v>424</v>
      </c>
      <c r="CB23" s="97" t="s">
        <v>424</v>
      </c>
      <c r="CC23" s="97" t="s">
        <v>424</v>
      </c>
    </row>
    <row r="24" spans="1:81" s="97" customFormat="1" ht="15" customHeight="1" x14ac:dyDescent="0.25">
      <c r="A24" s="131">
        <v>226</v>
      </c>
      <c r="B24" s="111" t="str">
        <f>VLOOKUP($A24,LISTADO!$C$4:$I$264,2,0)</f>
        <v>HERBERT</v>
      </c>
      <c r="C24" s="111" t="str">
        <f>VLOOKUP($A24,LISTADO!$C$4:$I$264,3,0)</f>
        <v>SZARATA</v>
      </c>
      <c r="D24" s="111" t="str">
        <f>VLOOKUP($A24,LISTADO!$C$4:$I$264,4,0)</f>
        <v>A</v>
      </c>
      <c r="E24" s="111">
        <f>VLOOKUP($A24,LISTADO!$C$4:$I$264,5,0)</f>
        <v>0</v>
      </c>
      <c r="F24" s="111">
        <f>VLOOKUP($A24,LISTADO!$C$4:$I$264,6,0)</f>
        <v>0</v>
      </c>
      <c r="G24" s="113">
        <f>VLOOKUP($A24,LISTADO!$C$4:$I$270,7,0)</f>
        <v>0.40277777777777762</v>
      </c>
      <c r="H24" s="85">
        <f t="shared" si="0"/>
        <v>0.40277777777777762</v>
      </c>
      <c r="I24" s="85">
        <f t="shared" si="0"/>
        <v>0.40277777777777762</v>
      </c>
      <c r="J24" s="85">
        <f t="shared" si="1"/>
        <v>0</v>
      </c>
      <c r="K24" s="85"/>
      <c r="L24" s="86">
        <f t="shared" si="2"/>
        <v>0.47222222222222204</v>
      </c>
      <c r="M24" s="86">
        <f>VLOOKUP($A24,Checks!$B$5:$C$250,2,0)</f>
        <v>0.47222222222222227</v>
      </c>
      <c r="N24" s="86">
        <f t="shared" si="3"/>
        <v>6.9444444444444642E-2</v>
      </c>
      <c r="O24" s="85">
        <f t="shared" si="4"/>
        <v>2.2204460492503131E-16</v>
      </c>
      <c r="P24" s="87"/>
      <c r="Q24" s="86">
        <f t="shared" si="5"/>
        <v>0.55555555555555558</v>
      </c>
      <c r="R24" s="86">
        <f>VLOOKUP($A24,Checks!$E$5:$F$250,2,0)</f>
        <v>0.55555555555555558</v>
      </c>
      <c r="S24" s="86">
        <f t="shared" si="6"/>
        <v>8.3333333333333315E-2</v>
      </c>
      <c r="T24" s="85">
        <f t="shared" si="7"/>
        <v>0</v>
      </c>
      <c r="U24" s="87"/>
      <c r="V24" s="86">
        <f t="shared" si="8"/>
        <v>0.61805555555555558</v>
      </c>
      <c r="W24" s="86">
        <f>VLOOKUP($A24,Checks!$H$5:$I$250,2,0)</f>
        <v>0.61805555555555558</v>
      </c>
      <c r="X24" s="86">
        <f t="shared" si="9"/>
        <v>6.25E-2</v>
      </c>
      <c r="Y24" s="85">
        <f t="shared" si="10"/>
        <v>0</v>
      </c>
      <c r="Z24" s="87"/>
      <c r="AA24" s="85">
        <f t="shared" si="11"/>
        <v>0.69444444444444442</v>
      </c>
      <c r="AB24" s="88">
        <f t="shared" si="12"/>
        <v>0.67592592592592593</v>
      </c>
      <c r="AC24" s="87">
        <f t="shared" si="13"/>
        <v>0</v>
      </c>
      <c r="AD24" s="87"/>
      <c r="AE24" s="88">
        <f>VLOOKUP($A24,LIBRES!$A$7:$B$250,2,0)</f>
        <v>0.40335648148148145</v>
      </c>
      <c r="AF24" s="88">
        <f>VLOOKUP($A24,LIBRES!$D$7:$E$250,2,0)</f>
        <v>0.4065509259259259</v>
      </c>
      <c r="AG24" s="88">
        <f t="shared" si="14"/>
        <v>3.1944444444444442E-3</v>
      </c>
      <c r="AH24" s="87"/>
      <c r="AI24" s="88">
        <f>VLOOKUP($A24,LIBRES!$G$7:$H$250,2,0)</f>
        <v>0.41215277777777781</v>
      </c>
      <c r="AJ24" s="88">
        <f>VLOOKUP($A24,LIBRES!J$7:$K$250,2,0)</f>
        <v>0.41657407407407404</v>
      </c>
      <c r="AK24" s="151">
        <f t="shared" si="15"/>
        <v>4.4212962962962288E-3</v>
      </c>
      <c r="AL24" s="87"/>
      <c r="AM24" s="88">
        <f>VLOOKUP($A24,LIBRES!$M$7:$N$250,2,0)</f>
        <v>0.45121527777777781</v>
      </c>
      <c r="AN24" s="88">
        <f>VLOOKUP($A24,LIBRES!$P$7:$Q$250,2,0)</f>
        <v>0.45410879629629625</v>
      </c>
      <c r="AO24" s="88">
        <f t="shared" si="16"/>
        <v>2.8935185185184342E-3</v>
      </c>
      <c r="AP24" s="112"/>
      <c r="AQ24" s="88">
        <f>VLOOKUP($A24,LIBRES!$S$7:$T$250,2,0)</f>
        <v>0.52285879629629628</v>
      </c>
      <c r="AR24" s="88">
        <f>VLOOKUP($A24,LIBRES!$V$7:$W$250,2,0)</f>
        <v>0.52597222222222217</v>
      </c>
      <c r="AS24" s="88">
        <f t="shared" si="17"/>
        <v>3.1134259259258945E-3</v>
      </c>
      <c r="AT24" s="112"/>
      <c r="AU24" s="88">
        <f>VLOOKUP($A24,LIBRES!$Y$7:$Z$250,2,0)</f>
        <v>0.5600694444444444</v>
      </c>
      <c r="AV24" s="88">
        <f>VLOOKUP($A24,LIBRES!$AB$7:$AC$2000,2,0)</f>
        <v>0.56435185185185188</v>
      </c>
      <c r="AW24" s="88">
        <f t="shared" si="18"/>
        <v>4.2824074074074847E-3</v>
      </c>
      <c r="AX24" s="112"/>
      <c r="AY24" s="88">
        <f>VLOOKUP($A24,LIBRES!$AE$7:$AF$250,2,0)</f>
        <v>0.59531250000000002</v>
      </c>
      <c r="AZ24" s="88">
        <f>VLOOKUP($A24,LIBRES!$AH$7:$AI$2000,2,0)</f>
        <v>0.59836805555555561</v>
      </c>
      <c r="BA24" s="88">
        <f t="shared" si="19"/>
        <v>3.0555555555555891E-3</v>
      </c>
      <c r="BB24" s="148"/>
      <c r="BC24" s="88">
        <f>VLOOKUP($A24,LIBRES!$AK$7:$AL$250,2,0)</f>
        <v>0.67314814814814816</v>
      </c>
      <c r="BD24" s="88">
        <f>VLOOKUP($A24,LIBRES!$AN$7:$AO$2000,2,0)</f>
        <v>0.67592592592592593</v>
      </c>
      <c r="BE24" s="88">
        <f t="shared" si="20"/>
        <v>2.7777777777777679E-3</v>
      </c>
      <c r="BF24" s="112"/>
      <c r="BG24" s="90">
        <f t="shared" si="21"/>
        <v>226</v>
      </c>
      <c r="BH24" s="90" t="str">
        <f t="shared" si="22"/>
        <v>HERBERT</v>
      </c>
      <c r="BI24" s="90" t="str">
        <f t="shared" si="23"/>
        <v>SZARATA</v>
      </c>
      <c r="BJ24" s="90" t="str">
        <f t="shared" si="24"/>
        <v>A</v>
      </c>
      <c r="BK24" s="90">
        <f t="shared" si="25"/>
        <v>0</v>
      </c>
      <c r="BL24" s="91"/>
      <c r="BM24" s="92">
        <v>0</v>
      </c>
      <c r="BN24" s="92">
        <f t="shared" si="26"/>
        <v>4.4212962962962288E-3</v>
      </c>
      <c r="BO24" s="92">
        <f t="shared" si="27"/>
        <v>2.8935185185184342E-3</v>
      </c>
      <c r="BP24" s="92">
        <f t="shared" si="28"/>
        <v>3.1134259259258945E-3</v>
      </c>
      <c r="BQ24" s="92">
        <f t="shared" si="29"/>
        <v>4.2824074074074847E-3</v>
      </c>
      <c r="BR24" s="92">
        <f t="shared" si="30"/>
        <v>3.0555555555555891E-3</v>
      </c>
      <c r="BS24" s="92">
        <f t="shared" si="31"/>
        <v>2.7777777777777679E-3</v>
      </c>
      <c r="BT24" s="92">
        <f t="shared" si="32"/>
        <v>2.0543981481481399E-2</v>
      </c>
      <c r="BU24" s="93"/>
      <c r="BV24" s="94">
        <f t="shared" si="33"/>
        <v>1774.999999999993</v>
      </c>
      <c r="BW24" s="95">
        <f t="shared" si="34"/>
        <v>1.9184653865522705E-11</v>
      </c>
      <c r="BX24" s="91">
        <v>0</v>
      </c>
      <c r="BY24" s="91">
        <f t="shared" si="35"/>
        <v>1775.0000000000121</v>
      </c>
      <c r="BZ24" s="96" t="s">
        <v>424</v>
      </c>
      <c r="CA24" s="97" t="s">
        <v>424</v>
      </c>
      <c r="CB24" s="97" t="s">
        <v>424</v>
      </c>
      <c r="CC24" s="97" t="s">
        <v>424</v>
      </c>
    </row>
    <row r="25" spans="1:81" s="97" customFormat="1" ht="15" customHeight="1" x14ac:dyDescent="0.25">
      <c r="A25" s="131">
        <v>218</v>
      </c>
      <c r="B25" s="111" t="str">
        <f>VLOOKUP($A25,LISTADO!$C$4:$I$264,2,0)</f>
        <v>AMILCAR ARNOLDO</v>
      </c>
      <c r="C25" s="111" t="str">
        <f>VLOOKUP($A25,LISTADO!$C$4:$I$264,3,0)</f>
        <v>VILLEDA PEREZ</v>
      </c>
      <c r="D25" s="111" t="str">
        <f>VLOOKUP($A25,LISTADO!$C$4:$I$264,4,0)</f>
        <v>B</v>
      </c>
      <c r="E25" s="111">
        <f>VLOOKUP($A25,LISTADO!$C$4:$I$264,5,0)</f>
        <v>0</v>
      </c>
      <c r="F25" s="111">
        <f>VLOOKUP($A25,LISTADO!$C$4:$I$264,6,0)</f>
        <v>0</v>
      </c>
      <c r="G25" s="113">
        <f>VLOOKUP($A25,LISTADO!$C$4:$I$270,7,0)</f>
        <v>0.39166666666666655</v>
      </c>
      <c r="H25" s="85">
        <f t="shared" si="0"/>
        <v>0.39166666666666655</v>
      </c>
      <c r="I25" s="85">
        <f t="shared" si="0"/>
        <v>0.39166666666666655</v>
      </c>
      <c r="J25" s="85">
        <f t="shared" si="1"/>
        <v>0</v>
      </c>
      <c r="K25" s="85"/>
      <c r="L25" s="86">
        <f t="shared" si="2"/>
        <v>0.46111111111111097</v>
      </c>
      <c r="M25" s="86">
        <f>VLOOKUP($A25,Checks!$B$5:$C$250,2,0)</f>
        <v>0.46111111111111108</v>
      </c>
      <c r="N25" s="86">
        <f t="shared" si="3"/>
        <v>6.9444444444444531E-2</v>
      </c>
      <c r="O25" s="85">
        <f t="shared" si="4"/>
        <v>1.1102230246251565E-16</v>
      </c>
      <c r="P25" s="87"/>
      <c r="Q25" s="86">
        <f t="shared" si="5"/>
        <v>0.5444444444444444</v>
      </c>
      <c r="R25" s="86">
        <f>VLOOKUP($A25,Checks!$E$5:$F$250,2,0)</f>
        <v>0.5444444444444444</v>
      </c>
      <c r="S25" s="86">
        <f t="shared" si="6"/>
        <v>8.3333333333333315E-2</v>
      </c>
      <c r="T25" s="85">
        <f t="shared" si="7"/>
        <v>0</v>
      </c>
      <c r="U25" s="87"/>
      <c r="V25" s="86">
        <f t="shared" si="8"/>
        <v>0.6069444444444444</v>
      </c>
      <c r="W25" s="86">
        <f>VLOOKUP($A25,Checks!$H$5:$I$250,2,0)</f>
        <v>0.6069444444444444</v>
      </c>
      <c r="X25" s="86">
        <f t="shared" si="9"/>
        <v>6.25E-2</v>
      </c>
      <c r="Y25" s="85">
        <f t="shared" si="10"/>
        <v>0</v>
      </c>
      <c r="Z25" s="87"/>
      <c r="AA25" s="85">
        <f t="shared" si="11"/>
        <v>0.68333333333333335</v>
      </c>
      <c r="AB25" s="88">
        <f t="shared" si="12"/>
        <v>0.66079861111111116</v>
      </c>
      <c r="AC25" s="87">
        <f t="shared" si="13"/>
        <v>0</v>
      </c>
      <c r="AD25" s="87"/>
      <c r="AE25" s="88">
        <f>VLOOKUP($A25,LIBRES!$A$7:$B$250,2,0)</f>
        <v>0.39363425925925927</v>
      </c>
      <c r="AF25" s="88">
        <f>VLOOKUP($A25,LIBRES!$D$7:$E$250,2,0)</f>
        <v>0.3966898148148148</v>
      </c>
      <c r="AG25" s="88">
        <f t="shared" si="14"/>
        <v>3.0555555555555336E-3</v>
      </c>
      <c r="AH25" s="87"/>
      <c r="AI25" s="88">
        <f>VLOOKUP($A25,LIBRES!$G$7:$H$250,2,0)</f>
        <v>0.40266203703703707</v>
      </c>
      <c r="AJ25" s="88">
        <f>VLOOKUP($A25,LIBRES!J$7:$K$250,2,0)</f>
        <v>0.40690972222222221</v>
      </c>
      <c r="AK25" s="151">
        <f t="shared" si="15"/>
        <v>4.247685185185146E-3</v>
      </c>
      <c r="AL25" s="87"/>
      <c r="AM25" s="88">
        <f>VLOOKUP($A25,LIBRES!$M$7:$N$250,2,0)</f>
        <v>0.43784722222222222</v>
      </c>
      <c r="AN25" s="88">
        <f>VLOOKUP($A25,LIBRES!$P$7:$Q$250,2,0)</f>
        <v>0.44179398148148147</v>
      </c>
      <c r="AO25" s="88">
        <f t="shared" si="16"/>
        <v>3.9467592592592471E-3</v>
      </c>
      <c r="AP25" s="112"/>
      <c r="AQ25" s="88">
        <f>VLOOKUP($A25,LIBRES!$S$7:$T$250,2,0)</f>
        <v>0.51440972222222225</v>
      </c>
      <c r="AR25" s="88">
        <f>VLOOKUP($A25,LIBRES!$V$7:$W$250,2,0)</f>
        <v>0.51731481481481478</v>
      </c>
      <c r="AS25" s="88">
        <f t="shared" si="17"/>
        <v>2.9050925925925286E-3</v>
      </c>
      <c r="AT25" s="112"/>
      <c r="AU25" s="88">
        <f>VLOOKUP($A25,LIBRES!$Y$7:$Z$250,2,0)</f>
        <v>0.55011574074074077</v>
      </c>
      <c r="AV25" s="88">
        <f>VLOOKUP($A25,LIBRES!$AB$7:$AC$2000,2,0)</f>
        <v>0.55414351851851851</v>
      </c>
      <c r="AW25" s="88">
        <f t="shared" si="18"/>
        <v>4.0277777777777413E-3</v>
      </c>
      <c r="AX25" s="112"/>
      <c r="AY25" s="88">
        <f>VLOOKUP($A25,LIBRES!$AE$7:$AF$250,2,0)</f>
        <v>0.58819444444444446</v>
      </c>
      <c r="AZ25" s="88">
        <f>VLOOKUP($A25,LIBRES!$AH$7:$AI$2000,2,0)</f>
        <v>0.5917824074074074</v>
      </c>
      <c r="BA25" s="88">
        <f t="shared" si="19"/>
        <v>3.5879629629629317E-3</v>
      </c>
      <c r="BB25" s="148"/>
      <c r="BC25" s="88">
        <f>VLOOKUP($A25,LIBRES!$AK$7:$AL$250,2,0)</f>
        <v>0.65787037037037044</v>
      </c>
      <c r="BD25" s="88">
        <f>VLOOKUP($A25,LIBRES!$AN$7:$AO$2000,2,0)</f>
        <v>0.66079861111111116</v>
      </c>
      <c r="BE25" s="88">
        <f t="shared" si="20"/>
        <v>2.9282407407407174E-3</v>
      </c>
      <c r="BF25" s="112"/>
      <c r="BG25" s="90">
        <f t="shared" si="21"/>
        <v>218</v>
      </c>
      <c r="BH25" s="90" t="str">
        <f t="shared" si="22"/>
        <v>AMILCAR ARNOLDO</v>
      </c>
      <c r="BI25" s="90" t="str">
        <f t="shared" si="23"/>
        <v>VILLEDA PEREZ</v>
      </c>
      <c r="BJ25" s="90" t="str">
        <f t="shared" si="24"/>
        <v>B</v>
      </c>
      <c r="BK25" s="90">
        <f t="shared" si="25"/>
        <v>0</v>
      </c>
      <c r="BL25" s="91"/>
      <c r="BM25" s="92">
        <v>0</v>
      </c>
      <c r="BN25" s="92">
        <f t="shared" si="26"/>
        <v>4.247685185185146E-3</v>
      </c>
      <c r="BO25" s="92">
        <f t="shared" si="27"/>
        <v>3.9467592592592471E-3</v>
      </c>
      <c r="BP25" s="92">
        <f t="shared" si="28"/>
        <v>2.9050925925925286E-3</v>
      </c>
      <c r="BQ25" s="92">
        <f t="shared" si="29"/>
        <v>4.0277777777777413E-3</v>
      </c>
      <c r="BR25" s="92">
        <f t="shared" si="30"/>
        <v>3.5879629629629317E-3</v>
      </c>
      <c r="BS25" s="92">
        <f t="shared" si="31"/>
        <v>2.9282407407407174E-3</v>
      </c>
      <c r="BT25" s="92">
        <f t="shared" si="32"/>
        <v>2.1643518518518312E-2</v>
      </c>
      <c r="BU25" s="93"/>
      <c r="BV25" s="94">
        <f t="shared" si="33"/>
        <v>1869.9999999999823</v>
      </c>
      <c r="BW25" s="95">
        <f t="shared" si="34"/>
        <v>9.5923269327613525E-12</v>
      </c>
      <c r="BX25" s="91">
        <v>0</v>
      </c>
      <c r="BY25" s="91">
        <f t="shared" si="35"/>
        <v>1869.9999999999918</v>
      </c>
      <c r="BZ25" s="96" t="s">
        <v>424</v>
      </c>
      <c r="CA25" s="97" t="s">
        <v>424</v>
      </c>
      <c r="CB25" s="97" t="s">
        <v>424</v>
      </c>
      <c r="CC25" s="97" t="s">
        <v>424</v>
      </c>
    </row>
    <row r="26" spans="1:81" s="97" customFormat="1" ht="15" customHeight="1" x14ac:dyDescent="0.25">
      <c r="A26" s="131">
        <v>253</v>
      </c>
      <c r="B26" s="111" t="str">
        <f>VLOOKUP($A26,LISTADO!$C$4:$I$264,2,0)</f>
        <v>RODRIGO ARTURO</v>
      </c>
      <c r="C26" s="111" t="str">
        <f>VLOOKUP($A26,LISTADO!$C$4:$I$264,3,0)</f>
        <v>OCHOA AMBROSY</v>
      </c>
      <c r="D26" s="111" t="str">
        <f>VLOOKUP($A26,LISTADO!$C$4:$I$264,4,0)</f>
        <v>A</v>
      </c>
      <c r="E26" s="111">
        <f>VLOOKUP($A26,LISTADO!$C$4:$I$264,5,0)</f>
        <v>0</v>
      </c>
      <c r="F26" s="111">
        <f>VLOOKUP($A26,LISTADO!$C$4:$I$264,6,0)</f>
        <v>0</v>
      </c>
      <c r="G26" s="113">
        <f>VLOOKUP($A26,LISTADO!$C$4:$I$270,7,0)</f>
        <v>0.39791666666666653</v>
      </c>
      <c r="H26" s="85">
        <f t="shared" si="0"/>
        <v>0.39791666666666653</v>
      </c>
      <c r="I26" s="85">
        <f t="shared" si="0"/>
        <v>0.39791666666666653</v>
      </c>
      <c r="J26" s="85">
        <f t="shared" si="1"/>
        <v>0</v>
      </c>
      <c r="K26" s="85"/>
      <c r="L26" s="86">
        <f t="shared" si="2"/>
        <v>0.46736111111111095</v>
      </c>
      <c r="M26" s="86">
        <f>VLOOKUP($A26,Checks!$B$5:$C$250,2,0)</f>
        <v>0.4680555555555555</v>
      </c>
      <c r="N26" s="86">
        <f t="shared" si="3"/>
        <v>7.0138888888888973E-2</v>
      </c>
      <c r="O26" s="85">
        <f t="shared" si="4"/>
        <v>6.94444444444553E-4</v>
      </c>
      <c r="P26" s="87"/>
      <c r="Q26" s="86">
        <f t="shared" si="5"/>
        <v>0.55138888888888882</v>
      </c>
      <c r="R26" s="86">
        <f>VLOOKUP($A26,Checks!$E$5:$F$250,2,0)</f>
        <v>0.55069444444444449</v>
      </c>
      <c r="S26" s="86">
        <f t="shared" si="6"/>
        <v>8.2638888888888984E-2</v>
      </c>
      <c r="T26" s="85">
        <f t="shared" si="7"/>
        <v>6.9444444444433095E-4</v>
      </c>
      <c r="U26" s="87"/>
      <c r="V26" s="86">
        <f t="shared" si="8"/>
        <v>0.61319444444444449</v>
      </c>
      <c r="W26" s="86">
        <f>VLOOKUP($A26,Checks!$H$5:$I$250,2,0)</f>
        <v>0.61319444444444449</v>
      </c>
      <c r="X26" s="86">
        <f t="shared" si="9"/>
        <v>6.25E-2</v>
      </c>
      <c r="Y26" s="85">
        <f t="shared" si="10"/>
        <v>0</v>
      </c>
      <c r="Z26" s="87"/>
      <c r="AA26" s="85">
        <f t="shared" si="11"/>
        <v>0.68958333333333344</v>
      </c>
      <c r="AB26" s="88">
        <f t="shared" si="12"/>
        <v>0.67662037037037026</v>
      </c>
      <c r="AC26" s="87">
        <f t="shared" si="13"/>
        <v>0</v>
      </c>
      <c r="AD26" s="87"/>
      <c r="AE26" s="88">
        <f>VLOOKUP($A26,LIBRES!$A$7:$B$250,2,0)</f>
        <v>0.39872685185185186</v>
      </c>
      <c r="AF26" s="88">
        <f>VLOOKUP($A26,LIBRES!$D$7:$E$250,2,0)</f>
        <v>0.40203703703703703</v>
      </c>
      <c r="AG26" s="88">
        <f t="shared" si="14"/>
        <v>3.310185185185166E-3</v>
      </c>
      <c r="AH26" s="87"/>
      <c r="AI26" s="88">
        <f>VLOOKUP($A26,LIBRES!$G$7:$H$250,2,0)</f>
        <v>0.4082175925925926</v>
      </c>
      <c r="AJ26" s="88">
        <f>VLOOKUP($A26,LIBRES!J$7:$K$250,2,0)</f>
        <v>0.41186342592592595</v>
      </c>
      <c r="AK26" s="151">
        <f t="shared" si="15"/>
        <v>3.6458333333333481E-3</v>
      </c>
      <c r="AL26" s="87"/>
      <c r="AM26" s="88">
        <f>VLOOKUP($A26,LIBRES!$M$7:$N$250,2,0)</f>
        <v>0.45086805555555554</v>
      </c>
      <c r="AN26" s="88">
        <f>VLOOKUP($A26,LIBRES!$P$7:$Q$250,2,0)</f>
        <v>0.45471064814814816</v>
      </c>
      <c r="AO26" s="88">
        <f t="shared" si="16"/>
        <v>3.8425925925926196E-3</v>
      </c>
      <c r="AP26" s="112"/>
      <c r="AQ26" s="88">
        <f>VLOOKUP($A26,LIBRES!$S$7:$T$250,2,0)</f>
        <v>0.52847222222222223</v>
      </c>
      <c r="AR26" s="88">
        <f>VLOOKUP($A26,LIBRES!$V$7:$W$250,2,0)</f>
        <v>0.53121527777777777</v>
      </c>
      <c r="AS26" s="88">
        <f t="shared" si="17"/>
        <v>2.7430555555555403E-3</v>
      </c>
      <c r="AT26" s="112"/>
      <c r="AU26" s="88">
        <f>VLOOKUP($A26,LIBRES!$Y$7:$Z$250,2,0)</f>
        <v>0.5556712962962963</v>
      </c>
      <c r="AV26" s="88">
        <f>VLOOKUP($A26,LIBRES!$AB$7:$AC$2000,2,0)</f>
        <v>0.5602893518518518</v>
      </c>
      <c r="AW26" s="88">
        <f t="shared" si="18"/>
        <v>4.6180555555555003E-3</v>
      </c>
      <c r="AX26" s="112"/>
      <c r="AY26" s="88">
        <f>VLOOKUP($A26,LIBRES!$AE$7:$AF$250,2,0)</f>
        <v>0.59496527777777775</v>
      </c>
      <c r="AZ26" s="88">
        <f>VLOOKUP($A26,LIBRES!$AH$7:$AI$2000,2,0)</f>
        <v>0.59759259259259256</v>
      </c>
      <c r="BA26" s="88">
        <f t="shared" si="19"/>
        <v>2.6273148148148184E-3</v>
      </c>
      <c r="BB26" s="148"/>
      <c r="BC26" s="88">
        <f>VLOOKUP($A26,LIBRES!$AK$7:$AL$250,2,0)</f>
        <v>0.67384259259259249</v>
      </c>
      <c r="BD26" s="88">
        <f>VLOOKUP($A26,LIBRES!$AN$7:$AO$2000,2,0)</f>
        <v>0.67662037037037026</v>
      </c>
      <c r="BE26" s="88">
        <f t="shared" si="20"/>
        <v>2.7777777777777679E-3</v>
      </c>
      <c r="BF26" s="112"/>
      <c r="BG26" s="90">
        <f t="shared" si="21"/>
        <v>253</v>
      </c>
      <c r="BH26" s="90" t="str">
        <f t="shared" si="22"/>
        <v>RODRIGO ARTURO</v>
      </c>
      <c r="BI26" s="90" t="str">
        <f t="shared" si="23"/>
        <v>OCHOA AMBROSY</v>
      </c>
      <c r="BJ26" s="90" t="str">
        <f t="shared" si="24"/>
        <v>A</v>
      </c>
      <c r="BK26" s="90">
        <f t="shared" si="25"/>
        <v>0</v>
      </c>
      <c r="BL26" s="91"/>
      <c r="BM26" s="92">
        <v>0</v>
      </c>
      <c r="BN26" s="92">
        <f t="shared" si="26"/>
        <v>3.6458333333333481E-3</v>
      </c>
      <c r="BO26" s="92">
        <f t="shared" si="27"/>
        <v>3.8425925925926196E-3</v>
      </c>
      <c r="BP26" s="92">
        <f t="shared" si="28"/>
        <v>2.7430555555555403E-3</v>
      </c>
      <c r="BQ26" s="92">
        <f t="shared" si="29"/>
        <v>4.6180555555555003E-3</v>
      </c>
      <c r="BR26" s="92">
        <f t="shared" si="30"/>
        <v>2.6273148148148184E-3</v>
      </c>
      <c r="BS26" s="92">
        <f t="shared" si="31"/>
        <v>2.7777777777777679E-3</v>
      </c>
      <c r="BT26" s="92">
        <f t="shared" si="32"/>
        <v>2.0254629629629595E-2</v>
      </c>
      <c r="BU26" s="93"/>
      <c r="BV26" s="94">
        <f t="shared" si="33"/>
        <v>1749.999999999997</v>
      </c>
      <c r="BW26" s="95">
        <f t="shared" si="34"/>
        <v>119.99999999999957</v>
      </c>
      <c r="BX26" s="91">
        <v>0</v>
      </c>
      <c r="BY26" s="91">
        <f t="shared" si="35"/>
        <v>1869.9999999999966</v>
      </c>
      <c r="BZ26" s="96" t="s">
        <v>424</v>
      </c>
      <c r="CA26" s="97" t="s">
        <v>424</v>
      </c>
      <c r="CB26" s="97" t="s">
        <v>424</v>
      </c>
      <c r="CC26" s="97" t="s">
        <v>424</v>
      </c>
    </row>
    <row r="27" spans="1:81" s="97" customFormat="1" ht="15" customHeight="1" x14ac:dyDescent="0.25">
      <c r="A27" s="131">
        <v>279</v>
      </c>
      <c r="B27" s="111" t="str">
        <f>VLOOKUP($A27,LISTADO!$C$4:$I$264,2,0)</f>
        <v>LUDWING</v>
      </c>
      <c r="C27" s="111" t="str">
        <f>VLOOKUP($A27,LISTADO!$C$4:$I$264,3,0)</f>
        <v>PINEDA</v>
      </c>
      <c r="D27" s="111" t="str">
        <f>VLOOKUP($A27,LISTADO!$C$4:$I$264,4,0)</f>
        <v>B</v>
      </c>
      <c r="E27" s="111">
        <f>VLOOKUP($A27,LISTADO!$C$4:$I$264,5,0)</f>
        <v>0</v>
      </c>
      <c r="F27" s="111">
        <f>VLOOKUP($A27,LISTADO!$C$4:$I$264,6,0)</f>
        <v>0</v>
      </c>
      <c r="G27" s="113">
        <f>VLOOKUP($A27,LISTADO!$C$4:$I$270,7,0)</f>
        <v>0.38541666666666657</v>
      </c>
      <c r="H27" s="85">
        <f t="shared" si="0"/>
        <v>0.38541666666666657</v>
      </c>
      <c r="I27" s="85">
        <f t="shared" si="0"/>
        <v>0.38541666666666657</v>
      </c>
      <c r="J27" s="85">
        <f t="shared" si="1"/>
        <v>0</v>
      </c>
      <c r="K27" s="85"/>
      <c r="L27" s="86">
        <f t="shared" si="2"/>
        <v>0.45486111111111099</v>
      </c>
      <c r="M27" s="86">
        <f>VLOOKUP($A27,Checks!$B$5:$C$250,2,0)</f>
        <v>0.4548611111111111</v>
      </c>
      <c r="N27" s="86">
        <f t="shared" si="3"/>
        <v>6.9444444444444531E-2</v>
      </c>
      <c r="O27" s="85">
        <f t="shared" si="4"/>
        <v>1.1102230246251565E-16</v>
      </c>
      <c r="P27" s="87"/>
      <c r="Q27" s="86">
        <f t="shared" si="5"/>
        <v>0.53819444444444442</v>
      </c>
      <c r="R27" s="86">
        <f>VLOOKUP($A27,Checks!$E$5:$F$250,2,0)</f>
        <v>0.53819444444444442</v>
      </c>
      <c r="S27" s="86">
        <f t="shared" si="6"/>
        <v>8.3333333333333315E-2</v>
      </c>
      <c r="T27" s="85">
        <f t="shared" si="7"/>
        <v>0</v>
      </c>
      <c r="U27" s="87"/>
      <c r="V27" s="86">
        <f t="shared" si="8"/>
        <v>0.60069444444444442</v>
      </c>
      <c r="W27" s="86">
        <f>VLOOKUP($A27,Checks!$H$5:$I$250,2,0)</f>
        <v>0.60069444444444442</v>
      </c>
      <c r="X27" s="86">
        <f t="shared" si="9"/>
        <v>6.25E-2</v>
      </c>
      <c r="Y27" s="85">
        <f t="shared" si="10"/>
        <v>0</v>
      </c>
      <c r="Z27" s="87"/>
      <c r="AA27" s="85">
        <f t="shared" si="11"/>
        <v>0.67708333333333326</v>
      </c>
      <c r="AB27" s="88">
        <f t="shared" si="12"/>
        <v>0.66232638888888895</v>
      </c>
      <c r="AC27" s="87">
        <f t="shared" si="13"/>
        <v>0</v>
      </c>
      <c r="AD27" s="87"/>
      <c r="AE27" s="88">
        <f>VLOOKUP($A27,LIBRES!$A$7:$B$250,2,0)</f>
        <v>0.38605324074074071</v>
      </c>
      <c r="AF27" s="88">
        <f>VLOOKUP($A27,LIBRES!$D$7:$E$250,2,0)</f>
        <v>0.3895717592592593</v>
      </c>
      <c r="AG27" s="88">
        <f t="shared" si="14"/>
        <v>3.5185185185185874E-3</v>
      </c>
      <c r="AH27" s="87"/>
      <c r="AI27" s="88">
        <f>VLOOKUP($A27,LIBRES!$G$7:$H$250,2,0)</f>
        <v>0.39565972222222223</v>
      </c>
      <c r="AJ27" s="88">
        <f>VLOOKUP($A27,LIBRES!J$7:$K$250,2,0)</f>
        <v>0.39925925925925926</v>
      </c>
      <c r="AK27" s="151">
        <f t="shared" si="15"/>
        <v>3.5995370370370261E-3</v>
      </c>
      <c r="AL27" s="87"/>
      <c r="AM27" s="88">
        <f>VLOOKUP($A27,LIBRES!$M$7:$N$250,2,0)</f>
        <v>0.43541666666666662</v>
      </c>
      <c r="AN27" s="88">
        <f>VLOOKUP($A27,LIBRES!$P$7:$Q$250,2,0)</f>
        <v>0.43905092592592593</v>
      </c>
      <c r="AO27" s="88">
        <f t="shared" si="16"/>
        <v>3.6342592592593093E-3</v>
      </c>
      <c r="AP27" s="112"/>
      <c r="AQ27" s="88">
        <f>VLOOKUP($A27,LIBRES!$S$7:$T$250,2,0)</f>
        <v>0.51689814814814816</v>
      </c>
      <c r="AR27" s="88">
        <f>VLOOKUP($A27,LIBRES!$V$7:$W$250,2,0)</f>
        <v>0.52008101851851851</v>
      </c>
      <c r="AS27" s="88">
        <f t="shared" si="17"/>
        <v>3.1828703703703498E-3</v>
      </c>
      <c r="AT27" s="112"/>
      <c r="AU27" s="88">
        <f>VLOOKUP($A27,LIBRES!$Y$7:$Z$250,2,0)</f>
        <v>0.54375000000000007</v>
      </c>
      <c r="AV27" s="88">
        <f>VLOOKUP($A27,LIBRES!$AB$7:$AC$2000,2,0)</f>
        <v>0.54803240740740744</v>
      </c>
      <c r="AW27" s="88">
        <f t="shared" si="18"/>
        <v>4.2824074074073737E-3</v>
      </c>
      <c r="AX27" s="112"/>
      <c r="AY27" s="88">
        <f>VLOOKUP($A27,LIBRES!$AE$7:$AF$250,2,0)</f>
        <v>0.58420138888888895</v>
      </c>
      <c r="AZ27" s="88">
        <f>VLOOKUP($A27,LIBRES!$AH$7:$AI$2000,2,0)</f>
        <v>0.58817129629629628</v>
      </c>
      <c r="BA27" s="88">
        <f t="shared" si="19"/>
        <v>3.9699074074073248E-3</v>
      </c>
      <c r="BB27" s="148"/>
      <c r="BC27" s="88">
        <f>VLOOKUP($A27,LIBRES!$AK$7:$AL$250,2,0)</f>
        <v>0.65902777777777777</v>
      </c>
      <c r="BD27" s="88">
        <f>VLOOKUP($A27,LIBRES!$AN$7:$AO$2000,2,0)</f>
        <v>0.66232638888888895</v>
      </c>
      <c r="BE27" s="88">
        <f t="shared" si="20"/>
        <v>3.2986111111111827E-3</v>
      </c>
      <c r="BF27" s="112"/>
      <c r="BG27" s="90">
        <f t="shared" si="21"/>
        <v>279</v>
      </c>
      <c r="BH27" s="90" t="str">
        <f t="shared" si="22"/>
        <v>LUDWING</v>
      </c>
      <c r="BI27" s="90" t="str">
        <f t="shared" si="23"/>
        <v>PINEDA</v>
      </c>
      <c r="BJ27" s="90" t="str">
        <f t="shared" si="24"/>
        <v>B</v>
      </c>
      <c r="BK27" s="90">
        <f t="shared" si="25"/>
        <v>0</v>
      </c>
      <c r="BL27" s="91"/>
      <c r="BM27" s="92">
        <v>0</v>
      </c>
      <c r="BN27" s="92">
        <f t="shared" si="26"/>
        <v>3.5995370370370261E-3</v>
      </c>
      <c r="BO27" s="92">
        <f t="shared" si="27"/>
        <v>3.6342592592593093E-3</v>
      </c>
      <c r="BP27" s="92">
        <f t="shared" si="28"/>
        <v>3.1828703703703498E-3</v>
      </c>
      <c r="BQ27" s="92">
        <f t="shared" si="29"/>
        <v>4.2824074074073737E-3</v>
      </c>
      <c r="BR27" s="92">
        <f t="shared" si="30"/>
        <v>3.9699074074073248E-3</v>
      </c>
      <c r="BS27" s="92">
        <f t="shared" si="31"/>
        <v>3.2986111111111827E-3</v>
      </c>
      <c r="BT27" s="92">
        <f t="shared" si="32"/>
        <v>2.1967592592592566E-2</v>
      </c>
      <c r="BU27" s="93"/>
      <c r="BV27" s="94">
        <f t="shared" si="33"/>
        <v>1897.9999999999977</v>
      </c>
      <c r="BW27" s="95">
        <f t="shared" si="34"/>
        <v>9.5923269327613525E-12</v>
      </c>
      <c r="BX27" s="91">
        <v>0</v>
      </c>
      <c r="BY27" s="91">
        <f t="shared" si="35"/>
        <v>1898.0000000000073</v>
      </c>
      <c r="BZ27" s="96" t="s">
        <v>424</v>
      </c>
      <c r="CA27" s="97" t="s">
        <v>424</v>
      </c>
      <c r="CB27" s="97" t="s">
        <v>424</v>
      </c>
      <c r="CC27" s="97" t="s">
        <v>424</v>
      </c>
    </row>
    <row r="28" spans="1:81" s="97" customFormat="1" ht="15" customHeight="1" x14ac:dyDescent="0.25">
      <c r="A28" s="131">
        <v>235</v>
      </c>
      <c r="B28" s="111" t="str">
        <f>VLOOKUP($A28,LISTADO!$C$4:$I$264,2,0)</f>
        <v>JEAN CARLO</v>
      </c>
      <c r="C28" s="111" t="str">
        <f>VLOOKUP($A28,LISTADO!$C$4:$I$264,3,0)</f>
        <v>BOLAÑOS</v>
      </c>
      <c r="D28" s="111" t="str">
        <f>VLOOKUP($A28,LISTADO!$C$4:$I$264,4,0)</f>
        <v>A</v>
      </c>
      <c r="E28" s="111">
        <f>VLOOKUP($A28,LISTADO!$C$4:$I$264,5,0)</f>
        <v>0</v>
      </c>
      <c r="F28" s="111">
        <f>VLOOKUP($A28,LISTADO!$C$4:$I$264,6,0)</f>
        <v>0</v>
      </c>
      <c r="G28" s="113">
        <f>VLOOKUP($A28,LISTADO!$C$4:$I$270,7,0)</f>
        <v>0.3958333333333332</v>
      </c>
      <c r="H28" s="85">
        <f t="shared" si="0"/>
        <v>0.3958333333333332</v>
      </c>
      <c r="I28" s="85">
        <f t="shared" si="0"/>
        <v>0.3958333333333332</v>
      </c>
      <c r="J28" s="85">
        <f t="shared" si="1"/>
        <v>0</v>
      </c>
      <c r="K28" s="85"/>
      <c r="L28" s="86">
        <f t="shared" si="2"/>
        <v>0.46527777777777762</v>
      </c>
      <c r="M28" s="86">
        <f>VLOOKUP($A28,Checks!$B$5:$C$250,2,0)</f>
        <v>0.46527777777777773</v>
      </c>
      <c r="N28" s="86">
        <f t="shared" si="3"/>
        <v>6.9444444444444531E-2</v>
      </c>
      <c r="O28" s="85">
        <f t="shared" si="4"/>
        <v>1.1102230246251565E-16</v>
      </c>
      <c r="P28" s="87"/>
      <c r="Q28" s="86">
        <f t="shared" si="5"/>
        <v>0.54861111111111105</v>
      </c>
      <c r="R28" s="86">
        <f>VLOOKUP($A28,Checks!$E$5:$F$250,2,0)</f>
        <v>0.5493055555555556</v>
      </c>
      <c r="S28" s="86">
        <f t="shared" si="6"/>
        <v>8.4027777777777868E-2</v>
      </c>
      <c r="T28" s="85">
        <f t="shared" si="7"/>
        <v>6.94444444444553E-4</v>
      </c>
      <c r="U28" s="87"/>
      <c r="V28" s="86">
        <f t="shared" si="8"/>
        <v>0.6118055555555556</v>
      </c>
      <c r="W28" s="86">
        <f>VLOOKUP($A28,Checks!$H$5:$I$250,2,0)</f>
        <v>0.61111111111111105</v>
      </c>
      <c r="X28" s="86">
        <f t="shared" si="9"/>
        <v>6.1805555555555447E-2</v>
      </c>
      <c r="Y28" s="85">
        <f t="shared" si="10"/>
        <v>6.94444444444553E-4</v>
      </c>
      <c r="Z28" s="87"/>
      <c r="AA28" s="85">
        <f t="shared" si="11"/>
        <v>0.6875</v>
      </c>
      <c r="AB28" s="88">
        <f t="shared" si="12"/>
        <v>0.68671296296296302</v>
      </c>
      <c r="AC28" s="87">
        <f t="shared" si="13"/>
        <v>0</v>
      </c>
      <c r="AD28" s="87"/>
      <c r="AE28" s="88">
        <f>VLOOKUP($A28,LIBRES!$A$7:$B$250,2,0)</f>
        <v>0.39623842592592595</v>
      </c>
      <c r="AF28" s="88">
        <f>VLOOKUP($A28,LIBRES!$D$7:$E$250,2,0)</f>
        <v>0.39950231481481485</v>
      </c>
      <c r="AG28" s="88">
        <f t="shared" si="14"/>
        <v>3.2638888888888995E-3</v>
      </c>
      <c r="AH28" s="87"/>
      <c r="AI28" s="88">
        <f>VLOOKUP($A28,LIBRES!$G$7:$H$250,2,0)</f>
        <v>0.40665509259259264</v>
      </c>
      <c r="AJ28" s="88">
        <f>VLOOKUP($A28,LIBRES!J$7:$K$250,2,0)</f>
        <v>0.41059027777777773</v>
      </c>
      <c r="AK28" s="151">
        <f t="shared" si="15"/>
        <v>3.9351851851850972E-3</v>
      </c>
      <c r="AL28" s="87"/>
      <c r="AM28" s="88">
        <f>VLOOKUP($A28,LIBRES!$M$7:$N$250,2,0)</f>
        <v>0.44427083333333334</v>
      </c>
      <c r="AN28" s="88">
        <f>VLOOKUP($A28,LIBRES!$P$7:$Q$250,2,0)</f>
        <v>0.4473611111111111</v>
      </c>
      <c r="AO28" s="88">
        <f t="shared" si="16"/>
        <v>3.0902777777777612E-3</v>
      </c>
      <c r="AP28" s="112"/>
      <c r="AQ28" s="88">
        <f>VLOOKUP($A28,LIBRES!$S$7:$T$250,2,0)</f>
        <v>0.51979166666666665</v>
      </c>
      <c r="AR28" s="88">
        <f>VLOOKUP($A28,LIBRES!$V$7:$W$250,2,0)</f>
        <v>0.52277777777777779</v>
      </c>
      <c r="AS28" s="88">
        <f t="shared" si="17"/>
        <v>2.9861111111111338E-3</v>
      </c>
      <c r="AT28" s="112"/>
      <c r="AU28" s="88">
        <f>VLOOKUP($A28,LIBRES!$Y$7:$Z$250,2,0)</f>
        <v>0.55462962962962969</v>
      </c>
      <c r="AV28" s="88">
        <f>VLOOKUP($A28,LIBRES!$AB$7:$AC$2000,2,0)</f>
        <v>0.55913194444444447</v>
      </c>
      <c r="AW28" s="88">
        <f t="shared" si="18"/>
        <v>4.5023148148147785E-3</v>
      </c>
      <c r="AX28" s="112"/>
      <c r="AY28" s="88">
        <f>VLOOKUP($A28,LIBRES!$AE$7:$AF$250,2,0)</f>
        <v>0.59357638888888886</v>
      </c>
      <c r="AZ28" s="88">
        <f>VLOOKUP($A28,LIBRES!$AH$7:$AI$2000,2,0)</f>
        <v>0.59671296296296295</v>
      </c>
      <c r="BA28" s="88">
        <f t="shared" si="19"/>
        <v>3.1365740740740833E-3</v>
      </c>
      <c r="BB28" s="148"/>
      <c r="BC28" s="88">
        <f>VLOOKUP($A28,LIBRES!$AK$7:$AL$250,2,0)</f>
        <v>0.68368055555555562</v>
      </c>
      <c r="BD28" s="88">
        <f>VLOOKUP($A28,LIBRES!$AN$7:$AO$2000,2,0)</f>
        <v>0.68671296296296302</v>
      </c>
      <c r="BE28" s="88">
        <f t="shared" si="20"/>
        <v>3.0324074074074003E-3</v>
      </c>
      <c r="BF28" s="112"/>
      <c r="BG28" s="90">
        <f t="shared" si="21"/>
        <v>235</v>
      </c>
      <c r="BH28" s="90" t="str">
        <f t="shared" si="22"/>
        <v>JEAN CARLO</v>
      </c>
      <c r="BI28" s="90" t="str">
        <f t="shared" si="23"/>
        <v>BOLAÑOS</v>
      </c>
      <c r="BJ28" s="90" t="str">
        <f t="shared" si="24"/>
        <v>A</v>
      </c>
      <c r="BK28" s="90">
        <f t="shared" si="25"/>
        <v>0</v>
      </c>
      <c r="BL28" s="91"/>
      <c r="BM28" s="92">
        <v>0</v>
      </c>
      <c r="BN28" s="92">
        <f t="shared" si="26"/>
        <v>3.9351851851850972E-3</v>
      </c>
      <c r="BO28" s="92">
        <f t="shared" si="27"/>
        <v>3.0902777777777612E-3</v>
      </c>
      <c r="BP28" s="92">
        <f t="shared" si="28"/>
        <v>2.9861111111111338E-3</v>
      </c>
      <c r="BQ28" s="92">
        <f t="shared" si="29"/>
        <v>4.5023148148147785E-3</v>
      </c>
      <c r="BR28" s="92">
        <f t="shared" si="30"/>
        <v>3.1365740740740833E-3</v>
      </c>
      <c r="BS28" s="92">
        <f t="shared" si="31"/>
        <v>3.0324074074074003E-3</v>
      </c>
      <c r="BT28" s="92">
        <f t="shared" si="32"/>
        <v>2.0682870370370254E-2</v>
      </c>
      <c r="BU28" s="93"/>
      <c r="BV28" s="94">
        <f t="shared" si="33"/>
        <v>1786.99999999999</v>
      </c>
      <c r="BW28" s="95">
        <f t="shared" si="34"/>
        <v>120.00000000002835</v>
      </c>
      <c r="BX28" s="91">
        <v>0</v>
      </c>
      <c r="BY28" s="91">
        <f t="shared" si="35"/>
        <v>1907.0000000000184</v>
      </c>
      <c r="BZ28" s="96" t="s">
        <v>424</v>
      </c>
      <c r="CA28" s="97" t="s">
        <v>424</v>
      </c>
      <c r="CB28" s="97" t="s">
        <v>424</v>
      </c>
      <c r="CC28" s="97" t="s">
        <v>424</v>
      </c>
    </row>
    <row r="29" spans="1:81" s="97" customFormat="1" ht="15" customHeight="1" x14ac:dyDescent="0.25">
      <c r="A29" s="131">
        <v>217</v>
      </c>
      <c r="B29" s="111" t="str">
        <f>VLOOKUP($A29,LISTADO!$C$4:$I$264,2,0)</f>
        <v>CARLOS FERNANDO</v>
      </c>
      <c r="C29" s="111" t="str">
        <f>VLOOKUP($A29,LISTADO!$C$4:$I$264,3,0)</f>
        <v>CALDERON HERRERA</v>
      </c>
      <c r="D29" s="111" t="str">
        <f>VLOOKUP($A29,LISTADO!$C$4:$I$264,4,0)</f>
        <v>A</v>
      </c>
      <c r="E29" s="111">
        <f>VLOOKUP($A29,LISTADO!$C$4:$I$264,5,0)</f>
        <v>0</v>
      </c>
      <c r="F29" s="111">
        <f>VLOOKUP($A29,LISTADO!$C$4:$I$264,6,0)</f>
        <v>0</v>
      </c>
      <c r="G29" s="113">
        <f>VLOOKUP($A29,LISTADO!$C$4:$I$270,7,0)</f>
        <v>0.39097222222222211</v>
      </c>
      <c r="H29" s="85">
        <f t="shared" si="0"/>
        <v>0.39097222222222211</v>
      </c>
      <c r="I29" s="85">
        <f t="shared" si="0"/>
        <v>0.39097222222222211</v>
      </c>
      <c r="J29" s="85">
        <f t="shared" si="1"/>
        <v>0</v>
      </c>
      <c r="K29" s="85"/>
      <c r="L29" s="86">
        <f t="shared" si="2"/>
        <v>0.46041666666666653</v>
      </c>
      <c r="M29" s="86">
        <f>VLOOKUP($A29,Checks!$B$5:$C$250,2,0)</f>
        <v>0.4604166666666667</v>
      </c>
      <c r="N29" s="86">
        <f t="shared" si="3"/>
        <v>6.9444444444444586E-2</v>
      </c>
      <c r="O29" s="85">
        <f t="shared" si="4"/>
        <v>1.6653345369377348E-16</v>
      </c>
      <c r="P29" s="87"/>
      <c r="Q29" s="86">
        <f t="shared" si="5"/>
        <v>0.54375000000000007</v>
      </c>
      <c r="R29" s="86">
        <f>VLOOKUP($A29,Checks!$E$5:$F$250,2,0)</f>
        <v>0.54375000000000007</v>
      </c>
      <c r="S29" s="86">
        <f t="shared" si="6"/>
        <v>8.333333333333337E-2</v>
      </c>
      <c r="T29" s="85">
        <f t="shared" si="7"/>
        <v>0</v>
      </c>
      <c r="U29" s="87"/>
      <c r="V29" s="86">
        <f t="shared" si="8"/>
        <v>0.60625000000000007</v>
      </c>
      <c r="W29" s="86">
        <f>VLOOKUP($A29,Checks!$H$5:$I$250,2,0)</f>
        <v>0.60763888888888895</v>
      </c>
      <c r="X29" s="86">
        <f t="shared" si="9"/>
        <v>6.3888888888888884E-2</v>
      </c>
      <c r="Y29" s="85">
        <f t="shared" si="10"/>
        <v>1.388888888888884E-3</v>
      </c>
      <c r="Z29" s="87"/>
      <c r="AA29" s="85">
        <f t="shared" si="11"/>
        <v>0.6840277777777779</v>
      </c>
      <c r="AB29" s="88">
        <f t="shared" si="12"/>
        <v>0.67494212962962974</v>
      </c>
      <c r="AC29" s="87">
        <f t="shared" si="13"/>
        <v>0</v>
      </c>
      <c r="AD29" s="87"/>
      <c r="AE29" s="88">
        <f>VLOOKUP($A29,LIBRES!$A$7:$B$250,2,0)</f>
        <v>0.39166666666666666</v>
      </c>
      <c r="AF29" s="88">
        <f>VLOOKUP($A29,LIBRES!$D$7:$E$250,2,0)</f>
        <v>0.39483796296296297</v>
      </c>
      <c r="AG29" s="88">
        <f t="shared" si="14"/>
        <v>3.1712962962963109E-3</v>
      </c>
      <c r="AH29" s="87"/>
      <c r="AI29" s="88">
        <f>VLOOKUP($A29,LIBRES!$G$7:$H$250,2,0)</f>
        <v>0.40127314814814818</v>
      </c>
      <c r="AJ29" s="88">
        <f>VLOOKUP($A29,LIBRES!J$7:$K$250,2,0)</f>
        <v>0.40567129629629628</v>
      </c>
      <c r="AK29" s="151">
        <f t="shared" si="15"/>
        <v>4.3981481481480955E-3</v>
      </c>
      <c r="AL29" s="87"/>
      <c r="AM29" s="88">
        <f>VLOOKUP($A29,LIBRES!$M$7:$N$250,2,0)</f>
        <v>0.4369791666666667</v>
      </c>
      <c r="AN29" s="88">
        <f>VLOOKUP($A29,LIBRES!$P$7:$Q$250,2,0)</f>
        <v>0.43995370370370374</v>
      </c>
      <c r="AO29" s="88">
        <f t="shared" si="16"/>
        <v>2.9745370370370394E-3</v>
      </c>
      <c r="AP29" s="112"/>
      <c r="AQ29" s="88">
        <f>VLOOKUP($A29,LIBRES!$S$7:$T$250,2,0)</f>
        <v>0.51620370370370372</v>
      </c>
      <c r="AR29" s="88">
        <f>VLOOKUP($A29,LIBRES!$V$7:$W$250,2,0)</f>
        <v>0.51894675925925926</v>
      </c>
      <c r="AS29" s="88">
        <f t="shared" si="17"/>
        <v>2.7430555555555403E-3</v>
      </c>
      <c r="AT29" s="112"/>
      <c r="AU29" s="88">
        <f>VLOOKUP($A29,LIBRES!$Y$7:$Z$250,2,0)</f>
        <v>0.5522569444444444</v>
      </c>
      <c r="AV29" s="88">
        <f>VLOOKUP($A29,LIBRES!$AB$7:$AC$2000,2,0)</f>
        <v>0.55662037037037038</v>
      </c>
      <c r="AW29" s="88">
        <f t="shared" si="18"/>
        <v>4.3634259259259789E-3</v>
      </c>
      <c r="AX29" s="112"/>
      <c r="AY29" s="88">
        <f>VLOOKUP($A29,LIBRES!$AE$7:$AF$250,2,0)</f>
        <v>0.59218749999999998</v>
      </c>
      <c r="AZ29" s="88">
        <f>VLOOKUP($A29,LIBRES!$AH$7:$AI$2000,2,0)</f>
        <v>0.59557870370370369</v>
      </c>
      <c r="BA29" s="88">
        <f t="shared" si="19"/>
        <v>3.3912037037037157E-3</v>
      </c>
      <c r="BB29" s="148"/>
      <c r="BC29" s="88">
        <f>VLOOKUP($A29,LIBRES!$AK$7:$AL$250,2,0)</f>
        <v>0.67210648148148155</v>
      </c>
      <c r="BD29" s="88">
        <f>VLOOKUP($A29,LIBRES!$AN$7:$AO$2000,2,0)</f>
        <v>0.67494212962962974</v>
      </c>
      <c r="BE29" s="88">
        <f t="shared" si="20"/>
        <v>2.8356481481481843E-3</v>
      </c>
      <c r="BF29" s="112"/>
      <c r="BG29" s="90">
        <f t="shared" si="21"/>
        <v>217</v>
      </c>
      <c r="BH29" s="90" t="str">
        <f t="shared" si="22"/>
        <v>CARLOS FERNANDO</v>
      </c>
      <c r="BI29" s="90" t="str">
        <f t="shared" si="23"/>
        <v>CALDERON HERRERA</v>
      </c>
      <c r="BJ29" s="90" t="str">
        <f t="shared" si="24"/>
        <v>A</v>
      </c>
      <c r="BK29" s="90">
        <f t="shared" si="25"/>
        <v>0</v>
      </c>
      <c r="BL29" s="91"/>
      <c r="BM29" s="92">
        <v>0</v>
      </c>
      <c r="BN29" s="92">
        <f t="shared" si="26"/>
        <v>4.3981481481480955E-3</v>
      </c>
      <c r="BO29" s="92">
        <f t="shared" si="27"/>
        <v>2.9745370370370394E-3</v>
      </c>
      <c r="BP29" s="92">
        <f t="shared" si="28"/>
        <v>2.7430555555555403E-3</v>
      </c>
      <c r="BQ29" s="92">
        <f t="shared" si="29"/>
        <v>4.3634259259259789E-3</v>
      </c>
      <c r="BR29" s="92">
        <f t="shared" si="30"/>
        <v>3.3912037037037157E-3</v>
      </c>
      <c r="BS29" s="92">
        <f t="shared" si="31"/>
        <v>2.8356481481481843E-3</v>
      </c>
      <c r="BT29" s="92">
        <f t="shared" si="32"/>
        <v>2.0706018518518554E-2</v>
      </c>
      <c r="BU29" s="93"/>
      <c r="BV29" s="94">
        <f t="shared" si="33"/>
        <v>1789.0000000000032</v>
      </c>
      <c r="BW29" s="95">
        <f t="shared" si="34"/>
        <v>120.00000000001396</v>
      </c>
      <c r="BX29" s="91">
        <v>0</v>
      </c>
      <c r="BY29" s="91">
        <f t="shared" si="35"/>
        <v>1909.0000000000171</v>
      </c>
      <c r="BZ29" s="96" t="s">
        <v>424</v>
      </c>
      <c r="CA29" s="97" t="s">
        <v>424</v>
      </c>
      <c r="CB29" s="97" t="s">
        <v>424</v>
      </c>
      <c r="CC29" s="97" t="s">
        <v>424</v>
      </c>
    </row>
    <row r="30" spans="1:81" s="97" customFormat="1" ht="15" customHeight="1" x14ac:dyDescent="0.25">
      <c r="A30" s="131">
        <v>212</v>
      </c>
      <c r="B30" s="111" t="str">
        <f>VLOOKUP($A30,LISTADO!$C$4:$I$264,2,0)</f>
        <v>EDGAR</v>
      </c>
      <c r="C30" s="111" t="str">
        <f>VLOOKUP($A30,LISTADO!$C$4:$I$264,3,0)</f>
        <v>CONTRERAS</v>
      </c>
      <c r="D30" s="111" t="str">
        <f>VLOOKUP($A30,LISTADO!$C$4:$I$264,4,0)</f>
        <v>B</v>
      </c>
      <c r="E30" s="111">
        <f>VLOOKUP($A30,LISTADO!$C$4:$I$264,5,0)</f>
        <v>0</v>
      </c>
      <c r="F30" s="111">
        <f>VLOOKUP($A30,LISTADO!$C$4:$I$264,6,0)</f>
        <v>0</v>
      </c>
      <c r="G30" s="113">
        <f>VLOOKUP($A30,LISTADO!$C$4:$I$270,7,0)</f>
        <v>0.3874999999999999</v>
      </c>
      <c r="H30" s="85">
        <f t="shared" si="0"/>
        <v>0.3874999999999999</v>
      </c>
      <c r="I30" s="85">
        <f t="shared" si="0"/>
        <v>0.3874999999999999</v>
      </c>
      <c r="J30" s="85">
        <f t="shared" si="1"/>
        <v>0</v>
      </c>
      <c r="K30" s="85"/>
      <c r="L30" s="86">
        <f t="shared" si="2"/>
        <v>0.45694444444444432</v>
      </c>
      <c r="M30" s="86">
        <f>VLOOKUP($A30,Checks!$B$5:$C$250,2,0)</f>
        <v>0.45694444444444443</v>
      </c>
      <c r="N30" s="86">
        <f t="shared" si="3"/>
        <v>6.9444444444444531E-2</v>
      </c>
      <c r="O30" s="85">
        <f t="shared" si="4"/>
        <v>1.1102230246251565E-16</v>
      </c>
      <c r="P30" s="87"/>
      <c r="Q30" s="86">
        <f t="shared" si="5"/>
        <v>0.54027777777777775</v>
      </c>
      <c r="R30" s="86">
        <f>VLOOKUP($A30,Checks!$E$5:$F$250,2,0)</f>
        <v>0.54027777777777775</v>
      </c>
      <c r="S30" s="86">
        <f t="shared" si="6"/>
        <v>8.3333333333333315E-2</v>
      </c>
      <c r="T30" s="85">
        <f t="shared" si="7"/>
        <v>0</v>
      </c>
      <c r="U30" s="87"/>
      <c r="V30" s="86">
        <f t="shared" si="8"/>
        <v>0.60277777777777775</v>
      </c>
      <c r="W30" s="86">
        <f>VLOOKUP($A30,Checks!$H$5:$I$250,2,0)</f>
        <v>0.60416666666666663</v>
      </c>
      <c r="X30" s="86">
        <f t="shared" si="9"/>
        <v>6.3888888888888884E-2</v>
      </c>
      <c r="Y30" s="85">
        <f t="shared" si="10"/>
        <v>1.388888888888884E-3</v>
      </c>
      <c r="Z30" s="87"/>
      <c r="AA30" s="85">
        <f t="shared" si="11"/>
        <v>0.68055555555555558</v>
      </c>
      <c r="AB30" s="88">
        <f t="shared" si="12"/>
        <v>0.67359953703703701</v>
      </c>
      <c r="AC30" s="87">
        <f t="shared" si="13"/>
        <v>0</v>
      </c>
      <c r="AD30" s="87"/>
      <c r="AE30" s="88">
        <f>VLOOKUP($A30,LIBRES!$A$7:$B$250,2,0)</f>
        <v>0.38825231481481487</v>
      </c>
      <c r="AF30" s="88">
        <f>VLOOKUP($A30,LIBRES!$D$7:$E$250,2,0)</f>
        <v>0.3916203703703704</v>
      </c>
      <c r="AG30" s="88">
        <f t="shared" si="14"/>
        <v>3.3680555555555269E-3</v>
      </c>
      <c r="AH30" s="87"/>
      <c r="AI30" s="88">
        <f>VLOOKUP($A30,LIBRES!$G$7:$H$250,2,0)</f>
        <v>0.39884259259259264</v>
      </c>
      <c r="AJ30" s="88">
        <f>VLOOKUP($A30,LIBRES!J$7:$K$250,2,0)</f>
        <v>0.40371527777777777</v>
      </c>
      <c r="AK30" s="151">
        <f t="shared" si="15"/>
        <v>4.8726851851851327E-3</v>
      </c>
      <c r="AL30" s="87"/>
      <c r="AM30" s="88">
        <f>VLOOKUP($A30,LIBRES!$M$7:$N$250,2,0)</f>
        <v>0.43663194444444442</v>
      </c>
      <c r="AN30" s="88">
        <f>VLOOKUP($A30,LIBRES!$P$7:$Q$250,2,0)</f>
        <v>0.43968750000000001</v>
      </c>
      <c r="AO30" s="88">
        <f t="shared" si="16"/>
        <v>3.0555555555555891E-3</v>
      </c>
      <c r="AP30" s="112"/>
      <c r="AQ30" s="88">
        <f>VLOOKUP($A30,LIBRES!$S$7:$T$250,2,0)</f>
        <v>0.52916666666666667</v>
      </c>
      <c r="AR30" s="88">
        <f>VLOOKUP($A30,LIBRES!$V$7:$W$250,2,0)</f>
        <v>0.5320138888888889</v>
      </c>
      <c r="AS30" s="88">
        <f t="shared" si="17"/>
        <v>2.8472222222222232E-3</v>
      </c>
      <c r="AT30" s="112"/>
      <c r="AU30" s="88">
        <f>VLOOKUP($A30,LIBRES!$Y$7:$Z$250,2,0)</f>
        <v>0.54936342592592591</v>
      </c>
      <c r="AV30" s="88">
        <f>VLOOKUP($A30,LIBRES!$AB$7:$AC$2000,2,0)</f>
        <v>0.55343750000000003</v>
      </c>
      <c r="AW30" s="88">
        <f t="shared" si="18"/>
        <v>4.0740740740741188E-3</v>
      </c>
      <c r="AX30" s="112"/>
      <c r="AY30" s="88">
        <f>VLOOKUP($A30,LIBRES!$AE$7:$AF$250,2,0)</f>
        <v>0.58975694444444449</v>
      </c>
      <c r="AZ30" s="88">
        <f>VLOOKUP($A30,LIBRES!$AH$7:$AI$2000,2,0)</f>
        <v>0.59285879629629623</v>
      </c>
      <c r="BA30" s="88">
        <f t="shared" si="19"/>
        <v>3.1018518518517446E-3</v>
      </c>
      <c r="BB30" s="148"/>
      <c r="BC30" s="88">
        <f>VLOOKUP($A30,LIBRES!$AK$7:$AL$250,2,0)</f>
        <v>0.67071759259259256</v>
      </c>
      <c r="BD30" s="88">
        <f>VLOOKUP($A30,LIBRES!$AN$7:$AO$2000,2,0)</f>
        <v>0.67359953703703701</v>
      </c>
      <c r="BE30" s="88">
        <f t="shared" si="20"/>
        <v>2.8819444444444509E-3</v>
      </c>
      <c r="BF30" s="112"/>
      <c r="BG30" s="90">
        <f t="shared" si="21"/>
        <v>212</v>
      </c>
      <c r="BH30" s="90" t="str">
        <f t="shared" si="22"/>
        <v>EDGAR</v>
      </c>
      <c r="BI30" s="90" t="str">
        <f t="shared" si="23"/>
        <v>CONTRERAS</v>
      </c>
      <c r="BJ30" s="90" t="str">
        <f t="shared" si="24"/>
        <v>B</v>
      </c>
      <c r="BK30" s="90">
        <f t="shared" si="25"/>
        <v>0</v>
      </c>
      <c r="BL30" s="91"/>
      <c r="BM30" s="92">
        <v>0</v>
      </c>
      <c r="BN30" s="92">
        <f t="shared" si="26"/>
        <v>4.8726851851851327E-3</v>
      </c>
      <c r="BO30" s="92">
        <f t="shared" si="27"/>
        <v>3.0555555555555891E-3</v>
      </c>
      <c r="BP30" s="92">
        <f t="shared" si="28"/>
        <v>2.8472222222222232E-3</v>
      </c>
      <c r="BQ30" s="92">
        <f t="shared" si="29"/>
        <v>4.0740740740741188E-3</v>
      </c>
      <c r="BR30" s="92">
        <f t="shared" si="30"/>
        <v>3.1018518518517446E-3</v>
      </c>
      <c r="BS30" s="92">
        <f t="shared" si="31"/>
        <v>2.8819444444444509E-3</v>
      </c>
      <c r="BT30" s="92">
        <f t="shared" si="32"/>
        <v>2.0833333333333259E-2</v>
      </c>
      <c r="BU30" s="93"/>
      <c r="BV30" s="94">
        <f t="shared" si="33"/>
        <v>1799.9999999999936</v>
      </c>
      <c r="BW30" s="95">
        <f t="shared" si="34"/>
        <v>120.00000000000917</v>
      </c>
      <c r="BX30" s="91">
        <v>0</v>
      </c>
      <c r="BY30" s="91">
        <f t="shared" si="35"/>
        <v>1920.0000000000027</v>
      </c>
      <c r="BZ30" s="96" t="s">
        <v>424</v>
      </c>
      <c r="CA30" s="97" t="s">
        <v>424</v>
      </c>
      <c r="CB30" s="97" t="s">
        <v>424</v>
      </c>
      <c r="CC30" s="97" t="s">
        <v>424</v>
      </c>
    </row>
    <row r="31" spans="1:81" s="97" customFormat="1" ht="15" customHeight="1" x14ac:dyDescent="0.25">
      <c r="A31" s="131">
        <v>277</v>
      </c>
      <c r="B31" s="111" t="str">
        <f>VLOOKUP($A31,LISTADO!$C$4:$I$264,2,0)</f>
        <v>IVAN ALEXIS</v>
      </c>
      <c r="C31" s="111" t="str">
        <f>VLOOKUP($A31,LISTADO!$C$4:$I$264,3,0)</f>
        <v>SALGUERO CORDON</v>
      </c>
      <c r="D31" s="111" t="str">
        <f>VLOOKUP($A31,LISTADO!$C$4:$I$264,4,0)</f>
        <v>B</v>
      </c>
      <c r="E31" s="111">
        <f>VLOOKUP($A31,LISTADO!$C$4:$I$264,5,0)</f>
        <v>0</v>
      </c>
      <c r="F31" s="111">
        <f>VLOOKUP($A31,LISTADO!$C$4:$I$264,6,0)</f>
        <v>0</v>
      </c>
      <c r="G31" s="113">
        <f>VLOOKUP($A31,LISTADO!$C$4:$I$270,7,0)</f>
        <v>0.39027777777777767</v>
      </c>
      <c r="H31" s="85">
        <f t="shared" si="0"/>
        <v>0.39027777777777767</v>
      </c>
      <c r="I31" s="85">
        <f t="shared" si="0"/>
        <v>0.39027777777777767</v>
      </c>
      <c r="J31" s="85">
        <f t="shared" si="1"/>
        <v>0</v>
      </c>
      <c r="K31" s="85"/>
      <c r="L31" s="86">
        <f t="shared" si="2"/>
        <v>0.45972222222222209</v>
      </c>
      <c r="M31" s="86">
        <f>VLOOKUP($A31,Checks!$B$5:$C$250,2,0)</f>
        <v>0.4597222222222222</v>
      </c>
      <c r="N31" s="86">
        <f t="shared" si="3"/>
        <v>6.9444444444444531E-2</v>
      </c>
      <c r="O31" s="85">
        <f t="shared" si="4"/>
        <v>1.1102230246251565E-16</v>
      </c>
      <c r="P31" s="87"/>
      <c r="Q31" s="86">
        <f t="shared" si="5"/>
        <v>0.54305555555555551</v>
      </c>
      <c r="R31" s="86">
        <f>VLOOKUP($A31,Checks!$E$5:$F$250,2,0)</f>
        <v>0.54305555555555551</v>
      </c>
      <c r="S31" s="86">
        <f t="shared" si="6"/>
        <v>8.3333333333333315E-2</v>
      </c>
      <c r="T31" s="85">
        <f t="shared" si="7"/>
        <v>0</v>
      </c>
      <c r="U31" s="87"/>
      <c r="V31" s="86">
        <f t="shared" si="8"/>
        <v>0.60555555555555551</v>
      </c>
      <c r="W31" s="86">
        <f>VLOOKUP($A31,Checks!$H$5:$I$250,2,0)</f>
        <v>0.60555555555555551</v>
      </c>
      <c r="X31" s="86">
        <f t="shared" si="9"/>
        <v>6.25E-2</v>
      </c>
      <c r="Y31" s="85">
        <f t="shared" si="10"/>
        <v>0</v>
      </c>
      <c r="Z31" s="87"/>
      <c r="AA31" s="85">
        <f t="shared" si="11"/>
        <v>0.68194444444444446</v>
      </c>
      <c r="AB31" s="88">
        <f t="shared" si="12"/>
        <v>0.68017361111111108</v>
      </c>
      <c r="AC31" s="87">
        <f t="shared" si="13"/>
        <v>0</v>
      </c>
      <c r="AD31" s="87"/>
      <c r="AE31" s="88">
        <f>VLOOKUP($A31,LIBRES!$A$7:$B$250,2,0)</f>
        <v>0.39282407407407405</v>
      </c>
      <c r="AF31" s="88">
        <f>VLOOKUP($A31,LIBRES!$D$7:$E$250,2,0)</f>
        <v>0.39608796296296295</v>
      </c>
      <c r="AG31" s="88">
        <f t="shared" si="14"/>
        <v>3.2638888888888995E-3</v>
      </c>
      <c r="AH31" s="87"/>
      <c r="AI31" s="88">
        <f>VLOOKUP($A31,LIBRES!$G$7:$H$250,2,0)</f>
        <v>0.40225694444444443</v>
      </c>
      <c r="AJ31" s="88">
        <f>VLOOKUP($A31,LIBRES!J$7:$K$250,2,0)</f>
        <v>0.40644675925925927</v>
      </c>
      <c r="AK31" s="151">
        <f t="shared" si="15"/>
        <v>4.1898148148148406E-3</v>
      </c>
      <c r="AL31" s="87"/>
      <c r="AM31" s="88">
        <f>VLOOKUP($A31,LIBRES!$M$7:$N$250,2,0)</f>
        <v>0.43836805555555558</v>
      </c>
      <c r="AN31" s="88">
        <f>VLOOKUP($A31,LIBRES!$P$7:$Q$250,2,0)</f>
        <v>0.44171296296296297</v>
      </c>
      <c r="AO31" s="88">
        <f t="shared" si="16"/>
        <v>3.3449074074073937E-3</v>
      </c>
      <c r="AP31" s="112"/>
      <c r="AQ31" s="88">
        <f>VLOOKUP($A31,LIBRES!$S$7:$T$250,2,0)</f>
        <v>0.52812500000000007</v>
      </c>
      <c r="AR31" s="88">
        <f>VLOOKUP($A31,LIBRES!$V$7:$W$250,2,0)</f>
        <v>0.53107638888888886</v>
      </c>
      <c r="AS31" s="88">
        <f t="shared" si="17"/>
        <v>2.9513888888887951E-3</v>
      </c>
      <c r="AT31" s="112"/>
      <c r="AU31" s="88">
        <f>VLOOKUP($A31,LIBRES!$Y$7:$Z$250,2,0)</f>
        <v>0.54890046296296291</v>
      </c>
      <c r="AV31" s="88">
        <f>VLOOKUP($A31,LIBRES!$AB$7:$AC$2000,2,0)</f>
        <v>0.55329861111111112</v>
      </c>
      <c r="AW31" s="88">
        <f t="shared" si="18"/>
        <v>4.3981481481482065E-3</v>
      </c>
      <c r="AX31" s="112"/>
      <c r="AY31" s="88">
        <f>VLOOKUP($A31,LIBRES!$AE$7:$AF$250,2,0)</f>
        <v>0.58923611111111118</v>
      </c>
      <c r="AZ31" s="88">
        <f>VLOOKUP($A31,LIBRES!$AH$7:$AI$2000,2,0)</f>
        <v>0.59309027777777779</v>
      </c>
      <c r="BA31" s="88">
        <f t="shared" si="19"/>
        <v>3.854166666666603E-3</v>
      </c>
      <c r="BB31" s="148"/>
      <c r="BC31" s="88">
        <f>VLOOKUP($A31,LIBRES!$AK$7:$AL$250,2,0)</f>
        <v>0.67662037037037026</v>
      </c>
      <c r="BD31" s="88">
        <f>VLOOKUP($A31,LIBRES!$AN$7:$AO$2000,2,0)</f>
        <v>0.68017361111111108</v>
      </c>
      <c r="BE31" s="88">
        <f t="shared" si="20"/>
        <v>3.5532407407408151E-3</v>
      </c>
      <c r="BF31" s="112"/>
      <c r="BG31" s="90">
        <f t="shared" si="21"/>
        <v>277</v>
      </c>
      <c r="BH31" s="90" t="str">
        <f t="shared" si="22"/>
        <v>IVAN ALEXIS</v>
      </c>
      <c r="BI31" s="90" t="str">
        <f t="shared" si="23"/>
        <v>SALGUERO CORDON</v>
      </c>
      <c r="BJ31" s="90" t="str">
        <f t="shared" si="24"/>
        <v>B</v>
      </c>
      <c r="BK31" s="90">
        <f t="shared" si="25"/>
        <v>0</v>
      </c>
      <c r="BL31" s="91"/>
      <c r="BM31" s="92">
        <v>0</v>
      </c>
      <c r="BN31" s="92">
        <f t="shared" si="26"/>
        <v>4.1898148148148406E-3</v>
      </c>
      <c r="BO31" s="92">
        <f t="shared" si="27"/>
        <v>3.3449074074073937E-3</v>
      </c>
      <c r="BP31" s="92">
        <f t="shared" si="28"/>
        <v>2.9513888888887951E-3</v>
      </c>
      <c r="BQ31" s="92">
        <f t="shared" si="29"/>
        <v>4.3981481481482065E-3</v>
      </c>
      <c r="BR31" s="92">
        <f t="shared" si="30"/>
        <v>3.854166666666603E-3</v>
      </c>
      <c r="BS31" s="92">
        <f t="shared" si="31"/>
        <v>3.5532407407408151E-3</v>
      </c>
      <c r="BT31" s="92">
        <f t="shared" si="32"/>
        <v>2.2291666666666654E-2</v>
      </c>
      <c r="BU31" s="93"/>
      <c r="BV31" s="94">
        <f t="shared" si="33"/>
        <v>1925.9999999999989</v>
      </c>
      <c r="BW31" s="95">
        <f t="shared" si="34"/>
        <v>9.5923269327613525E-12</v>
      </c>
      <c r="BX31" s="91">
        <v>0</v>
      </c>
      <c r="BY31" s="91">
        <f t="shared" si="35"/>
        <v>1926.0000000000084</v>
      </c>
      <c r="BZ31" s="96" t="s">
        <v>424</v>
      </c>
      <c r="CA31" s="97" t="s">
        <v>424</v>
      </c>
      <c r="CB31" s="97" t="s">
        <v>424</v>
      </c>
      <c r="CC31" s="97" t="s">
        <v>424</v>
      </c>
    </row>
    <row r="32" spans="1:81" s="97" customFormat="1" ht="15" customHeight="1" x14ac:dyDescent="0.25">
      <c r="A32" s="131">
        <v>240</v>
      </c>
      <c r="B32" s="111" t="str">
        <f>VLOOKUP($A32,LISTADO!$C$4:$I$264,2,0)</f>
        <v>GUILLERMO</v>
      </c>
      <c r="C32" s="111" t="str">
        <f>VLOOKUP($A32,LISTADO!$C$4:$I$264,3,0)</f>
        <v>SALAZAR</v>
      </c>
      <c r="D32" s="111" t="str">
        <f>VLOOKUP($A32,LISTADO!$C$4:$I$264,4,0)</f>
        <v>A</v>
      </c>
      <c r="E32" s="111">
        <f>VLOOKUP($A32,LISTADO!$C$4:$I$264,5,0)</f>
        <v>0</v>
      </c>
      <c r="F32" s="111">
        <f>VLOOKUP($A32,LISTADO!$C$4:$I$264,6,0)</f>
        <v>0</v>
      </c>
      <c r="G32" s="113">
        <f>VLOOKUP($A32,LISTADO!$C$4:$I$270,7,0)</f>
        <v>0.39722222222222209</v>
      </c>
      <c r="H32" s="85">
        <f t="shared" si="0"/>
        <v>0.39722222222222209</v>
      </c>
      <c r="I32" s="85">
        <f t="shared" si="0"/>
        <v>0.39722222222222209</v>
      </c>
      <c r="J32" s="85">
        <f t="shared" si="1"/>
        <v>0</v>
      </c>
      <c r="K32" s="85"/>
      <c r="L32" s="86">
        <f t="shared" si="2"/>
        <v>0.46666666666666651</v>
      </c>
      <c r="M32" s="86">
        <f>VLOOKUP($A32,Checks!$B$5:$C$250,2,0)</f>
        <v>0.46666666666666662</v>
      </c>
      <c r="N32" s="86">
        <f t="shared" si="3"/>
        <v>6.9444444444444531E-2</v>
      </c>
      <c r="O32" s="85">
        <f t="shared" si="4"/>
        <v>1.1102230246251565E-16</v>
      </c>
      <c r="P32" s="87"/>
      <c r="Q32" s="86">
        <f t="shared" si="5"/>
        <v>0.54999999999999993</v>
      </c>
      <c r="R32" s="86">
        <f>VLOOKUP($A32,Checks!$E$5:$F$250,2,0)</f>
        <v>0.54999999999999993</v>
      </c>
      <c r="S32" s="86">
        <f t="shared" si="6"/>
        <v>8.3333333333333315E-2</v>
      </c>
      <c r="T32" s="85">
        <f t="shared" si="7"/>
        <v>0</v>
      </c>
      <c r="U32" s="87"/>
      <c r="V32" s="86">
        <f t="shared" si="8"/>
        <v>0.61249999999999993</v>
      </c>
      <c r="W32" s="86">
        <f>VLOOKUP($A32,Checks!$H$5:$I$250,2,0)</f>
        <v>0.61249999999999993</v>
      </c>
      <c r="X32" s="86">
        <f t="shared" si="9"/>
        <v>6.25E-2</v>
      </c>
      <c r="Y32" s="85">
        <f t="shared" si="10"/>
        <v>0</v>
      </c>
      <c r="Z32" s="87"/>
      <c r="AA32" s="85">
        <f t="shared" si="11"/>
        <v>0.68888888888888888</v>
      </c>
      <c r="AB32" s="88">
        <f t="shared" si="12"/>
        <v>0.67774305555555558</v>
      </c>
      <c r="AC32" s="87">
        <f t="shared" si="13"/>
        <v>0</v>
      </c>
      <c r="AD32" s="87"/>
      <c r="AE32" s="88">
        <f>VLOOKUP($A32,LIBRES!$A$7:$B$250,2,0)</f>
        <v>0.3976851851851852</v>
      </c>
      <c r="AF32" s="88">
        <f>VLOOKUP($A32,LIBRES!$D$7:$E$250,2,0)</f>
        <v>0.40076388888888892</v>
      </c>
      <c r="AG32" s="88">
        <f t="shared" si="14"/>
        <v>3.0787037037037224E-3</v>
      </c>
      <c r="AH32" s="87"/>
      <c r="AI32" s="88">
        <f>VLOOKUP($A32,LIBRES!$G$7:$H$250,2,0)</f>
        <v>0.40642361111111108</v>
      </c>
      <c r="AJ32" s="88">
        <f>VLOOKUP($A32,LIBRES!J$7:$K$250,2,0)</f>
        <v>0.4109606481481482</v>
      </c>
      <c r="AK32" s="151">
        <f t="shared" si="15"/>
        <v>4.5370370370371171E-3</v>
      </c>
      <c r="AL32" s="87"/>
      <c r="AM32" s="88">
        <f>VLOOKUP($A32,LIBRES!$M$7:$N$250,2,0)</f>
        <v>0.44340277777777781</v>
      </c>
      <c r="AN32" s="88">
        <f>VLOOKUP($A32,LIBRES!$P$7:$Q$250,2,0)</f>
        <v>0.44719907407407411</v>
      </c>
      <c r="AO32" s="88">
        <f t="shared" si="16"/>
        <v>3.7962962962962976E-3</v>
      </c>
      <c r="AP32" s="112"/>
      <c r="AQ32" s="88">
        <f>VLOOKUP($A32,LIBRES!$S$7:$T$250,2,0)</f>
        <v>0.52633101851851849</v>
      </c>
      <c r="AR32" s="88">
        <f>VLOOKUP($A32,LIBRES!$V$7:$W$250,2,0)</f>
        <v>0.52927083333333336</v>
      </c>
      <c r="AS32" s="88">
        <f t="shared" si="17"/>
        <v>2.9398148148148673E-3</v>
      </c>
      <c r="AT32" s="112"/>
      <c r="AU32" s="88">
        <f>VLOOKUP($A32,LIBRES!$Y$7:$Z$250,2,0)</f>
        <v>0.55532407407407403</v>
      </c>
      <c r="AV32" s="88">
        <f>VLOOKUP($A32,LIBRES!$AB$7:$AC$2000,2,0)</f>
        <v>0.55999999999999994</v>
      </c>
      <c r="AW32" s="88">
        <f t="shared" si="18"/>
        <v>4.6759259259259167E-3</v>
      </c>
      <c r="AX32" s="112"/>
      <c r="AY32" s="88">
        <f>VLOOKUP($A32,LIBRES!$AE$7:$AF$250,2,0)</f>
        <v>0.5932291666666667</v>
      </c>
      <c r="AZ32" s="88">
        <f>VLOOKUP($A32,LIBRES!$AH$7:$AI$2000,2,0)</f>
        <v>0.59638888888888886</v>
      </c>
      <c r="BA32" s="88">
        <f t="shared" si="19"/>
        <v>3.159722222222161E-3</v>
      </c>
      <c r="BB32" s="148"/>
      <c r="BC32" s="88">
        <f>VLOOKUP($A32,LIBRES!$AK$7:$AL$250,2,0)</f>
        <v>0.67453703703703705</v>
      </c>
      <c r="BD32" s="88">
        <f>VLOOKUP($A32,LIBRES!$AN$7:$AO$2000,2,0)</f>
        <v>0.67774305555555558</v>
      </c>
      <c r="BE32" s="88">
        <f t="shared" si="20"/>
        <v>3.2060185185185386E-3</v>
      </c>
      <c r="BF32" s="112"/>
      <c r="BG32" s="90">
        <f t="shared" si="21"/>
        <v>240</v>
      </c>
      <c r="BH32" s="90" t="str">
        <f t="shared" si="22"/>
        <v>GUILLERMO</v>
      </c>
      <c r="BI32" s="90" t="str">
        <f t="shared" si="23"/>
        <v>SALAZAR</v>
      </c>
      <c r="BJ32" s="90" t="str">
        <f t="shared" si="24"/>
        <v>A</v>
      </c>
      <c r="BK32" s="90">
        <f t="shared" si="25"/>
        <v>0</v>
      </c>
      <c r="BL32" s="91"/>
      <c r="BM32" s="92">
        <v>0</v>
      </c>
      <c r="BN32" s="92">
        <f t="shared" si="26"/>
        <v>4.5370370370371171E-3</v>
      </c>
      <c r="BO32" s="92">
        <f t="shared" si="27"/>
        <v>3.7962962962962976E-3</v>
      </c>
      <c r="BP32" s="92">
        <f t="shared" si="28"/>
        <v>2.9398148148148673E-3</v>
      </c>
      <c r="BQ32" s="92">
        <f t="shared" si="29"/>
        <v>4.6759259259259167E-3</v>
      </c>
      <c r="BR32" s="92">
        <f t="shared" si="30"/>
        <v>3.159722222222161E-3</v>
      </c>
      <c r="BS32" s="92">
        <f t="shared" si="31"/>
        <v>3.2060185185185386E-3</v>
      </c>
      <c r="BT32" s="92">
        <f t="shared" si="32"/>
        <v>2.2314814814814898E-2</v>
      </c>
      <c r="BU32" s="93"/>
      <c r="BV32" s="94">
        <f t="shared" si="33"/>
        <v>1928.0000000000073</v>
      </c>
      <c r="BW32" s="95">
        <f t="shared" si="34"/>
        <v>9.5923269327613525E-12</v>
      </c>
      <c r="BX32" s="91">
        <v>0</v>
      </c>
      <c r="BY32" s="91">
        <f t="shared" si="35"/>
        <v>1928.0000000000168</v>
      </c>
      <c r="BZ32" s="96" t="s">
        <v>424</v>
      </c>
      <c r="CA32" s="97" t="s">
        <v>424</v>
      </c>
      <c r="CB32" s="97" t="s">
        <v>424</v>
      </c>
      <c r="CC32" s="97" t="s">
        <v>424</v>
      </c>
    </row>
    <row r="33" spans="1:81" s="97" customFormat="1" ht="15" customHeight="1" x14ac:dyDescent="0.25">
      <c r="A33" s="131">
        <v>221</v>
      </c>
      <c r="B33" s="111" t="str">
        <f>VLOOKUP($A33,LISTADO!$C$4:$I$264,2,0)</f>
        <v>HUGO ANIBAL</v>
      </c>
      <c r="C33" s="111" t="str">
        <f>VLOOKUP($A33,LISTADO!$C$4:$I$264,3,0)</f>
        <v>CHANG</v>
      </c>
      <c r="D33" s="111" t="str">
        <f>VLOOKUP($A33,LISTADO!$C$4:$I$264,4,0)</f>
        <v>B</v>
      </c>
      <c r="E33" s="111">
        <f>VLOOKUP($A33,LISTADO!$C$4:$I$264,5,0)</f>
        <v>0</v>
      </c>
      <c r="F33" s="111">
        <f>VLOOKUP($A33,LISTADO!$C$4:$I$264,6,0)</f>
        <v>0</v>
      </c>
      <c r="G33" s="113">
        <f>VLOOKUP($A33,LISTADO!$C$4:$I$270,7,0)</f>
        <v>0.39236111111111099</v>
      </c>
      <c r="H33" s="85">
        <f t="shared" si="0"/>
        <v>0.39236111111111099</v>
      </c>
      <c r="I33" s="85">
        <f t="shared" si="0"/>
        <v>0.39236111111111099</v>
      </c>
      <c r="J33" s="85">
        <f t="shared" si="1"/>
        <v>0</v>
      </c>
      <c r="K33" s="85"/>
      <c r="L33" s="86">
        <f t="shared" si="2"/>
        <v>0.46180555555555541</v>
      </c>
      <c r="M33" s="86">
        <f>VLOOKUP($A33,Checks!$B$5:$C$250,2,0)</f>
        <v>0.46180555555555558</v>
      </c>
      <c r="N33" s="86">
        <f t="shared" si="3"/>
        <v>6.9444444444444586E-2</v>
      </c>
      <c r="O33" s="85">
        <f t="shared" si="4"/>
        <v>1.6653345369377348E-16</v>
      </c>
      <c r="P33" s="87"/>
      <c r="Q33" s="86">
        <f t="shared" si="5"/>
        <v>0.54513888888888895</v>
      </c>
      <c r="R33" s="86">
        <f>VLOOKUP($A33,Checks!$E$5:$F$250,2,0)</f>
        <v>0.54513888888888895</v>
      </c>
      <c r="S33" s="86">
        <f t="shared" si="6"/>
        <v>8.333333333333337E-2</v>
      </c>
      <c r="T33" s="85">
        <f t="shared" si="7"/>
        <v>0</v>
      </c>
      <c r="U33" s="87"/>
      <c r="V33" s="86">
        <f t="shared" si="8"/>
        <v>0.60763888888888895</v>
      </c>
      <c r="W33" s="86">
        <f>VLOOKUP($A33,Checks!$H$5:$I$250,2,0)</f>
        <v>0.60763888888888895</v>
      </c>
      <c r="X33" s="86">
        <f t="shared" si="9"/>
        <v>6.25E-2</v>
      </c>
      <c r="Y33" s="85">
        <f t="shared" si="10"/>
        <v>0</v>
      </c>
      <c r="Z33" s="87"/>
      <c r="AA33" s="85">
        <f t="shared" si="11"/>
        <v>0.6840277777777779</v>
      </c>
      <c r="AB33" s="88">
        <f t="shared" si="12"/>
        <v>0.66979166666666667</v>
      </c>
      <c r="AC33" s="87">
        <f t="shared" si="13"/>
        <v>0</v>
      </c>
      <c r="AD33" s="87"/>
      <c r="AE33" s="88">
        <f>VLOOKUP($A33,LIBRES!$A$7:$B$250,2,0)</f>
        <v>0.39340277777777777</v>
      </c>
      <c r="AF33" s="88">
        <f>VLOOKUP($A33,LIBRES!$D$7:$E$250,2,0)</f>
        <v>0.39614583333333336</v>
      </c>
      <c r="AG33" s="88">
        <f t="shared" si="14"/>
        <v>2.7430555555555958E-3</v>
      </c>
      <c r="AH33" s="87"/>
      <c r="AI33" s="88">
        <f>VLOOKUP($A33,LIBRES!$G$7:$H$250,2,0)</f>
        <v>0.40179398148148149</v>
      </c>
      <c r="AJ33" s="88">
        <f>VLOOKUP($A33,LIBRES!J$7:$K$250,2,0)</f>
        <v>0.40618055555555554</v>
      </c>
      <c r="AK33" s="151">
        <f t="shared" si="15"/>
        <v>4.3865740740740566E-3</v>
      </c>
      <c r="AL33" s="87"/>
      <c r="AM33" s="88">
        <f>VLOOKUP($A33,LIBRES!$M$7:$N$250,2,0)</f>
        <v>0.43958333333333338</v>
      </c>
      <c r="AN33" s="88">
        <f>VLOOKUP($A33,LIBRES!$P$7:$Q$250,2,0)</f>
        <v>0.44403935185185189</v>
      </c>
      <c r="AO33" s="88">
        <f t="shared" si="16"/>
        <v>4.4560185185185119E-3</v>
      </c>
      <c r="AP33" s="112"/>
      <c r="AQ33" s="88">
        <f>VLOOKUP($A33,LIBRES!$S$7:$T$250,2,0)</f>
        <v>0.52222222222222225</v>
      </c>
      <c r="AR33" s="88">
        <f>VLOOKUP($A33,LIBRES!$V$7:$W$250,2,0)</f>
        <v>0.52537037037037038</v>
      </c>
      <c r="AS33" s="88">
        <f t="shared" si="17"/>
        <v>3.1481481481481222E-3</v>
      </c>
      <c r="AT33" s="112"/>
      <c r="AU33" s="88">
        <f>VLOOKUP($A33,LIBRES!$Y$7:$Z$250,2,0)</f>
        <v>0.55075231481481479</v>
      </c>
      <c r="AV33" s="88">
        <f>VLOOKUP($A33,LIBRES!$AB$7:$AC$2000,2,0)</f>
        <v>0.5552083333333333</v>
      </c>
      <c r="AW33" s="88">
        <f t="shared" si="18"/>
        <v>4.4560185185185119E-3</v>
      </c>
      <c r="AX33" s="112"/>
      <c r="AY33" s="88">
        <f>VLOOKUP($A33,LIBRES!$AE$7:$AF$250,2,0)</f>
        <v>0.59079861111111109</v>
      </c>
      <c r="AZ33" s="88">
        <f>VLOOKUP($A33,LIBRES!$AH$7:$AI$2000,2,0)</f>
        <v>0.59439814814814818</v>
      </c>
      <c r="BA33" s="88">
        <f t="shared" si="19"/>
        <v>3.5995370370370816E-3</v>
      </c>
      <c r="BB33" s="148"/>
      <c r="BC33" s="88">
        <f>VLOOKUP($A33,LIBRES!$AK$7:$AL$250,2,0)</f>
        <v>0.66689814814814818</v>
      </c>
      <c r="BD33" s="88">
        <f>VLOOKUP($A33,LIBRES!$AN$7:$AO$2000,2,0)</f>
        <v>0.66979166666666667</v>
      </c>
      <c r="BE33" s="88">
        <f t="shared" si="20"/>
        <v>2.8935185185184897E-3</v>
      </c>
      <c r="BF33" s="112"/>
      <c r="BG33" s="90">
        <f t="shared" si="21"/>
        <v>221</v>
      </c>
      <c r="BH33" s="90" t="str">
        <f t="shared" si="22"/>
        <v>HUGO ANIBAL</v>
      </c>
      <c r="BI33" s="90" t="str">
        <f t="shared" si="23"/>
        <v>CHANG</v>
      </c>
      <c r="BJ33" s="90" t="str">
        <f t="shared" si="24"/>
        <v>B</v>
      </c>
      <c r="BK33" s="90">
        <f t="shared" si="25"/>
        <v>0</v>
      </c>
      <c r="BL33" s="91"/>
      <c r="BM33" s="92">
        <v>0</v>
      </c>
      <c r="BN33" s="92">
        <f t="shared" si="26"/>
        <v>4.3865740740740566E-3</v>
      </c>
      <c r="BO33" s="92">
        <f t="shared" si="27"/>
        <v>4.4560185185185119E-3</v>
      </c>
      <c r="BP33" s="92">
        <f t="shared" si="28"/>
        <v>3.1481481481481222E-3</v>
      </c>
      <c r="BQ33" s="92">
        <f t="shared" si="29"/>
        <v>4.4560185185185119E-3</v>
      </c>
      <c r="BR33" s="92">
        <f t="shared" si="30"/>
        <v>3.5995370370370816E-3</v>
      </c>
      <c r="BS33" s="92">
        <f t="shared" si="31"/>
        <v>2.8935185185184897E-3</v>
      </c>
      <c r="BT33" s="92">
        <f t="shared" si="32"/>
        <v>2.2939814814814774E-2</v>
      </c>
      <c r="BU33" s="93">
        <v>10</v>
      </c>
      <c r="BV33" s="94">
        <f t="shared" si="33"/>
        <v>1981.9999999999964</v>
      </c>
      <c r="BW33" s="95">
        <f t="shared" si="34"/>
        <v>1.4388490399142029E-11</v>
      </c>
      <c r="BX33" s="91">
        <v>0</v>
      </c>
      <c r="BY33" s="91">
        <f t="shared" si="35"/>
        <v>1992.0000000000107</v>
      </c>
      <c r="BZ33" s="96" t="s">
        <v>424</v>
      </c>
      <c r="CA33" s="97" t="s">
        <v>424</v>
      </c>
      <c r="CB33" s="97" t="s">
        <v>424</v>
      </c>
      <c r="CC33" s="97" t="s">
        <v>424</v>
      </c>
    </row>
    <row r="34" spans="1:81" s="97" customFormat="1" ht="15" customHeight="1" x14ac:dyDescent="0.25">
      <c r="A34" s="132">
        <v>261</v>
      </c>
      <c r="B34" s="111" t="str">
        <f>VLOOKUP($A34,LISTADO!$C$4:$I$264,2,0)</f>
        <v>SERGIO</v>
      </c>
      <c r="C34" s="111" t="str">
        <f>VLOOKUP($A34,LISTADO!$C$4:$I$264,3,0)</f>
        <v>ARRIOLA</v>
      </c>
      <c r="D34" s="111" t="str">
        <f>VLOOKUP($A34,LISTADO!$C$4:$I$264,4,0)</f>
        <v>B</v>
      </c>
      <c r="E34" s="111">
        <f>VLOOKUP($A34,LISTADO!$C$4:$I$264,5,0)</f>
        <v>0</v>
      </c>
      <c r="F34" s="111">
        <f>VLOOKUP($A34,LISTADO!$C$4:$I$264,6,0)</f>
        <v>0</v>
      </c>
      <c r="G34" s="113">
        <f>VLOOKUP($A34,LISTADO!$C$4:$I$270,7,0)</f>
        <v>0.40486111111111095</v>
      </c>
      <c r="H34" s="85">
        <f t="shared" si="0"/>
        <v>0.40486111111111095</v>
      </c>
      <c r="I34" s="85">
        <f t="shared" si="0"/>
        <v>0.40486111111111095</v>
      </c>
      <c r="J34" s="85">
        <f t="shared" si="1"/>
        <v>0</v>
      </c>
      <c r="K34" s="85"/>
      <c r="L34" s="86">
        <f t="shared" si="2"/>
        <v>0.47430555555555537</v>
      </c>
      <c r="M34" s="86">
        <f>VLOOKUP($A34,Checks!$B$5:$C$250,2,0)</f>
        <v>0.47430555555555554</v>
      </c>
      <c r="N34" s="86">
        <f t="shared" si="3"/>
        <v>6.9444444444444586E-2</v>
      </c>
      <c r="O34" s="85">
        <f t="shared" si="4"/>
        <v>1.6653345369377348E-16</v>
      </c>
      <c r="P34" s="87"/>
      <c r="Q34" s="86">
        <f t="shared" si="5"/>
        <v>0.55763888888888891</v>
      </c>
      <c r="R34" s="86">
        <f>VLOOKUP($A34,Checks!$E$5:$F$250,2,0)</f>
        <v>0.55763888888888891</v>
      </c>
      <c r="S34" s="86">
        <f t="shared" si="6"/>
        <v>8.333333333333337E-2</v>
      </c>
      <c r="T34" s="85">
        <f t="shared" si="7"/>
        <v>0</v>
      </c>
      <c r="U34" s="87"/>
      <c r="V34" s="86">
        <f t="shared" si="8"/>
        <v>0.62013888888888891</v>
      </c>
      <c r="W34" s="86">
        <f>VLOOKUP($A34,Checks!$H$5:$I$250,2,0)</f>
        <v>0.62013888888888891</v>
      </c>
      <c r="X34" s="86">
        <f t="shared" si="9"/>
        <v>6.25E-2</v>
      </c>
      <c r="Y34" s="85">
        <f t="shared" si="10"/>
        <v>0</v>
      </c>
      <c r="Z34" s="87"/>
      <c r="AA34" s="85">
        <f t="shared" si="11"/>
        <v>0.69652777777777786</v>
      </c>
      <c r="AB34" s="88">
        <f t="shared" si="12"/>
        <v>0.67585648148148147</v>
      </c>
      <c r="AC34" s="87">
        <f t="shared" si="13"/>
        <v>0</v>
      </c>
      <c r="AD34" s="87"/>
      <c r="AE34" s="88">
        <f>VLOOKUP($A34,LIBRES!$A$7:$B$250,2,0)</f>
        <v>0.40590277777777778</v>
      </c>
      <c r="AF34" s="88">
        <f>VLOOKUP($A34,LIBRES!$D$7:$E$250,2,0)</f>
        <v>0.40925925925925927</v>
      </c>
      <c r="AG34" s="88">
        <f t="shared" si="14"/>
        <v>3.3564814814814881E-3</v>
      </c>
      <c r="AH34" s="87"/>
      <c r="AI34" s="88">
        <f>VLOOKUP($A34,LIBRES!$G$7:$H$250,2,0)</f>
        <v>0.41614583333333338</v>
      </c>
      <c r="AJ34" s="88">
        <f>VLOOKUP($A34,LIBRES!J$7:$K$250,2,0)</f>
        <v>0.41979166666666662</v>
      </c>
      <c r="AK34" s="151">
        <f t="shared" si="15"/>
        <v>3.6458333333332371E-3</v>
      </c>
      <c r="AL34" s="87"/>
      <c r="AM34" s="88">
        <f>VLOOKUP($A34,LIBRES!$M$7:$N$250,2,0)</f>
        <v>0.4548611111111111</v>
      </c>
      <c r="AN34" s="88">
        <f>VLOOKUP($A34,LIBRES!$P$7:$Q$250,2,0)</f>
        <v>0.46141203703703698</v>
      </c>
      <c r="AO34" s="88">
        <f t="shared" si="16"/>
        <v>6.5509259259258767E-3</v>
      </c>
      <c r="AP34" s="112"/>
      <c r="AQ34" s="88">
        <f>VLOOKUP($A34,LIBRES!$S$7:$T$250,2,0)</f>
        <v>0.52690972222222221</v>
      </c>
      <c r="AR34" s="88">
        <f>VLOOKUP($A34,LIBRES!$V$7:$W$250,2,0)</f>
        <v>0.52982638888888889</v>
      </c>
      <c r="AS34" s="88">
        <f t="shared" si="17"/>
        <v>2.9166666666666785E-3</v>
      </c>
      <c r="AT34" s="112"/>
      <c r="AU34" s="88">
        <f>VLOOKUP($A34,LIBRES!$Y$7:$Z$250,2,0)</f>
        <v>0.56429398148148147</v>
      </c>
      <c r="AV34" s="88">
        <f>VLOOKUP($A34,LIBRES!$AB$7:$AC$2000,2,0)</f>
        <v>0.56874999999999998</v>
      </c>
      <c r="AW34" s="88">
        <f t="shared" si="18"/>
        <v>4.4560185185185119E-3</v>
      </c>
      <c r="AX34" s="112"/>
      <c r="AY34" s="88">
        <f>VLOOKUP($A34,LIBRES!$AE$7:$AF$250,2,0)</f>
        <v>0.60665509259259254</v>
      </c>
      <c r="AZ34" s="88">
        <f>VLOOKUP($A34,LIBRES!$AH$7:$AI$2000,2,0)</f>
        <v>0.60935185185185181</v>
      </c>
      <c r="BA34" s="88">
        <f t="shared" si="19"/>
        <v>2.6967592592592737E-3</v>
      </c>
      <c r="BB34" s="148"/>
      <c r="BC34" s="88">
        <f>VLOOKUP($A34,LIBRES!$AK$7:$AL$250,2,0)</f>
        <v>0.67280092592592589</v>
      </c>
      <c r="BD34" s="88">
        <f>VLOOKUP($A34,LIBRES!$AN$7:$AO$2000,2,0)</f>
        <v>0.67585648148148147</v>
      </c>
      <c r="BE34" s="88">
        <f t="shared" si="20"/>
        <v>3.0555555555555891E-3</v>
      </c>
      <c r="BF34" s="112"/>
      <c r="BG34" s="90">
        <f t="shared" si="21"/>
        <v>261</v>
      </c>
      <c r="BH34" s="90" t="str">
        <f t="shared" si="22"/>
        <v>SERGIO</v>
      </c>
      <c r="BI34" s="90" t="str">
        <f t="shared" si="23"/>
        <v>ARRIOLA</v>
      </c>
      <c r="BJ34" s="90" t="str">
        <f t="shared" si="24"/>
        <v>B</v>
      </c>
      <c r="BK34" s="90">
        <f t="shared" si="25"/>
        <v>0</v>
      </c>
      <c r="BL34" s="91"/>
      <c r="BM34" s="92">
        <v>0</v>
      </c>
      <c r="BN34" s="92">
        <f t="shared" si="26"/>
        <v>3.6458333333332371E-3</v>
      </c>
      <c r="BO34" s="92">
        <f t="shared" si="27"/>
        <v>6.5509259259258767E-3</v>
      </c>
      <c r="BP34" s="92">
        <f t="shared" si="28"/>
        <v>2.9166666666666785E-3</v>
      </c>
      <c r="BQ34" s="92">
        <f t="shared" si="29"/>
        <v>4.4560185185185119E-3</v>
      </c>
      <c r="BR34" s="92">
        <f t="shared" si="30"/>
        <v>2.6967592592592737E-3</v>
      </c>
      <c r="BS34" s="92">
        <f t="shared" si="31"/>
        <v>3.0555555555555891E-3</v>
      </c>
      <c r="BT34" s="92">
        <f t="shared" si="32"/>
        <v>2.3321759259259167E-2</v>
      </c>
      <c r="BU34" s="93">
        <v>10</v>
      </c>
      <c r="BV34" s="94">
        <f t="shared" si="33"/>
        <v>2014.999999999992</v>
      </c>
      <c r="BW34" s="95">
        <f t="shared" si="34"/>
        <v>1.4388490399142029E-11</v>
      </c>
      <c r="BX34" s="91">
        <v>0</v>
      </c>
      <c r="BY34" s="91">
        <f t="shared" si="35"/>
        <v>2025.0000000000064</v>
      </c>
      <c r="BZ34" s="96" t="s">
        <v>424</v>
      </c>
      <c r="CA34" s="97" t="s">
        <v>424</v>
      </c>
      <c r="CB34" s="97" t="s">
        <v>424</v>
      </c>
      <c r="CC34" s="97" t="s">
        <v>424</v>
      </c>
    </row>
    <row r="35" spans="1:81" s="97" customFormat="1" ht="15" customHeight="1" x14ac:dyDescent="0.25">
      <c r="A35" s="131">
        <v>233</v>
      </c>
      <c r="B35" s="111" t="str">
        <f>VLOOKUP($A35,LISTADO!$C$4:$I$264,2,0)</f>
        <v>LUIS EDUARDO</v>
      </c>
      <c r="C35" s="111" t="str">
        <f>VLOOKUP($A35,LISTADO!$C$4:$I$264,3,0)</f>
        <v>ESCOBAR LARRAÑIAGA</v>
      </c>
      <c r="D35" s="111" t="str">
        <f>VLOOKUP($A35,LISTADO!$C$4:$I$264,4,0)</f>
        <v>B</v>
      </c>
      <c r="E35" s="111">
        <f>VLOOKUP($A35,LISTADO!$C$4:$I$264,5,0)</f>
        <v>0</v>
      </c>
      <c r="F35" s="111">
        <f>VLOOKUP($A35,LISTADO!$C$4:$I$264,6,0)</f>
        <v>0</v>
      </c>
      <c r="G35" s="113">
        <f>VLOOKUP($A35,LISTADO!$C$4:$I$270,7,0)</f>
        <v>0.39513888888888876</v>
      </c>
      <c r="H35" s="85">
        <f t="shared" si="0"/>
        <v>0.39513888888888876</v>
      </c>
      <c r="I35" s="85">
        <f t="shared" si="0"/>
        <v>0.39513888888888876</v>
      </c>
      <c r="J35" s="85">
        <f t="shared" si="1"/>
        <v>0</v>
      </c>
      <c r="K35" s="85"/>
      <c r="L35" s="86">
        <f t="shared" si="2"/>
        <v>0.46458333333333318</v>
      </c>
      <c r="M35" s="86">
        <f>VLOOKUP($A35,Checks!$B$5:$C$250,2,0)</f>
        <v>0.46527777777777773</v>
      </c>
      <c r="N35" s="86">
        <f t="shared" si="3"/>
        <v>7.0138888888888973E-2</v>
      </c>
      <c r="O35" s="85">
        <f t="shared" si="4"/>
        <v>6.94444444444553E-4</v>
      </c>
      <c r="P35" s="87"/>
      <c r="Q35" s="86">
        <f t="shared" si="5"/>
        <v>0.54861111111111105</v>
      </c>
      <c r="R35" s="86">
        <f>VLOOKUP($A35,Checks!$E$5:$F$250,2,0)</f>
        <v>0.54791666666666672</v>
      </c>
      <c r="S35" s="86">
        <f t="shared" si="6"/>
        <v>8.2638888888888984E-2</v>
      </c>
      <c r="T35" s="85">
        <f t="shared" si="7"/>
        <v>6.9444444444433095E-4</v>
      </c>
      <c r="U35" s="87"/>
      <c r="V35" s="86">
        <f t="shared" si="8"/>
        <v>0.61041666666666672</v>
      </c>
      <c r="W35" s="86">
        <f>VLOOKUP($A35,Checks!$H$5:$I$250,2,0)</f>
        <v>0.61111111111111105</v>
      </c>
      <c r="X35" s="86">
        <f t="shared" si="9"/>
        <v>6.3194444444444331E-2</v>
      </c>
      <c r="Y35" s="85">
        <f t="shared" si="10"/>
        <v>6.9444444444433095E-4</v>
      </c>
      <c r="Z35" s="87"/>
      <c r="AA35" s="85">
        <f t="shared" si="11"/>
        <v>0.6875</v>
      </c>
      <c r="AB35" s="88">
        <f t="shared" si="12"/>
        <v>0.67633101851851851</v>
      </c>
      <c r="AC35" s="87">
        <f t="shared" si="13"/>
        <v>0</v>
      </c>
      <c r="AD35" s="87"/>
      <c r="AE35" s="88">
        <f>VLOOKUP($A35,LIBRES!$A$7:$B$250,2,0)</f>
        <v>0.39594907407407409</v>
      </c>
      <c r="AF35" s="88">
        <f>VLOOKUP($A35,LIBRES!$D$7:$E$250,2,0)</f>
        <v>0.39952546296296299</v>
      </c>
      <c r="AG35" s="88">
        <f t="shared" si="14"/>
        <v>3.5763888888888928E-3</v>
      </c>
      <c r="AH35" s="87"/>
      <c r="AI35" s="88">
        <f>VLOOKUP($A35,LIBRES!$G$7:$H$250,2,0)</f>
        <v>0.40619212962962964</v>
      </c>
      <c r="AJ35" s="88">
        <f>VLOOKUP($A35,LIBRES!J$7:$K$250,2,0)</f>
        <v>0.41039351851851852</v>
      </c>
      <c r="AK35" s="151">
        <f t="shared" si="15"/>
        <v>4.2013888888888795E-3</v>
      </c>
      <c r="AL35" s="87"/>
      <c r="AM35" s="88">
        <f>VLOOKUP($A35,LIBRES!$M$7:$N$250,2,0)</f>
        <v>0.4446180555555555</v>
      </c>
      <c r="AN35" s="88">
        <f>VLOOKUP($A35,LIBRES!$P$7:$Q$250,2,0)</f>
        <v>0.44844907407407408</v>
      </c>
      <c r="AO35" s="88">
        <f t="shared" si="16"/>
        <v>3.8310185185185808E-3</v>
      </c>
      <c r="AP35" s="112"/>
      <c r="AQ35" s="88">
        <f>VLOOKUP($A35,LIBRES!$S$7:$T$250,2,0)</f>
        <v>0.52112268518518523</v>
      </c>
      <c r="AR35" s="88">
        <f>VLOOKUP($A35,LIBRES!$V$7:$W$250,2,0)</f>
        <v>0.52388888888888896</v>
      </c>
      <c r="AS35" s="88">
        <f t="shared" si="17"/>
        <v>2.766203703703729E-3</v>
      </c>
      <c r="AT35" s="112"/>
      <c r="AU35" s="88">
        <f>VLOOKUP($A35,LIBRES!$Y$7:$Z$250,2,0)</f>
        <v>0.55503472222222217</v>
      </c>
      <c r="AV35" s="88">
        <f>VLOOKUP($A35,LIBRES!$AB$7:$AC$2000,2,0)</f>
        <v>0.55972222222222223</v>
      </c>
      <c r="AW35" s="88">
        <f t="shared" si="18"/>
        <v>4.6875000000000666E-3</v>
      </c>
      <c r="AX35" s="112"/>
      <c r="AY35" s="88">
        <f>VLOOKUP($A35,LIBRES!$AE$7:$AF$250,2,0)</f>
        <v>0.59375</v>
      </c>
      <c r="AZ35" s="88">
        <f>VLOOKUP($A35,LIBRES!$AH$7:$AI$2000,2,0)</f>
        <v>0.59679398148148144</v>
      </c>
      <c r="BA35" s="88">
        <f t="shared" si="19"/>
        <v>3.0439814814814392E-3</v>
      </c>
      <c r="BB35" s="148"/>
      <c r="BC35" s="88">
        <f>VLOOKUP($A35,LIBRES!$AK$7:$AL$250,2,0)</f>
        <v>0.67349537037037033</v>
      </c>
      <c r="BD35" s="88">
        <f>VLOOKUP($A35,LIBRES!$AN$7:$AO$2000,2,0)</f>
        <v>0.67633101851851851</v>
      </c>
      <c r="BE35" s="88">
        <f t="shared" si="20"/>
        <v>2.8356481481481843E-3</v>
      </c>
      <c r="BF35" s="112"/>
      <c r="BG35" s="90">
        <f t="shared" si="21"/>
        <v>233</v>
      </c>
      <c r="BH35" s="90" t="str">
        <f t="shared" si="22"/>
        <v>LUIS EDUARDO</v>
      </c>
      <c r="BI35" s="90" t="str">
        <f t="shared" si="23"/>
        <v>ESCOBAR LARRAÑIAGA</v>
      </c>
      <c r="BJ35" s="90" t="str">
        <f t="shared" si="24"/>
        <v>B</v>
      </c>
      <c r="BK35" s="90">
        <f t="shared" si="25"/>
        <v>0</v>
      </c>
      <c r="BL35" s="91"/>
      <c r="BM35" s="92">
        <v>0</v>
      </c>
      <c r="BN35" s="92">
        <f t="shared" si="26"/>
        <v>4.2013888888888795E-3</v>
      </c>
      <c r="BO35" s="92">
        <f t="shared" si="27"/>
        <v>3.8310185185185808E-3</v>
      </c>
      <c r="BP35" s="92">
        <f t="shared" si="28"/>
        <v>2.766203703703729E-3</v>
      </c>
      <c r="BQ35" s="92">
        <f t="shared" si="29"/>
        <v>4.6875000000000666E-3</v>
      </c>
      <c r="BR35" s="92">
        <f t="shared" si="30"/>
        <v>3.0439814814814392E-3</v>
      </c>
      <c r="BS35" s="92">
        <f t="shared" si="31"/>
        <v>2.8356481481481843E-3</v>
      </c>
      <c r="BT35" s="92">
        <f t="shared" si="32"/>
        <v>2.1365740740740879E-2</v>
      </c>
      <c r="BU35" s="93">
        <v>10</v>
      </c>
      <c r="BV35" s="94">
        <f t="shared" si="33"/>
        <v>1846.0000000000121</v>
      </c>
      <c r="BW35" s="95">
        <f t="shared" si="34"/>
        <v>179.99999999998977</v>
      </c>
      <c r="BX35" s="91">
        <v>0</v>
      </c>
      <c r="BY35" s="91">
        <f t="shared" si="35"/>
        <v>2036.0000000000018</v>
      </c>
      <c r="BZ35" s="96" t="s">
        <v>424</v>
      </c>
      <c r="CA35" s="97" t="s">
        <v>424</v>
      </c>
      <c r="CB35" s="97" t="s">
        <v>424</v>
      </c>
      <c r="CC35" s="97" t="s">
        <v>424</v>
      </c>
    </row>
    <row r="36" spans="1:81" s="97" customFormat="1" ht="15" customHeight="1" x14ac:dyDescent="0.25">
      <c r="A36" s="131">
        <v>224</v>
      </c>
      <c r="B36" s="111" t="str">
        <f>VLOOKUP($A36,LISTADO!$C$4:$I$264,2,0)</f>
        <v>JOSE RODRIGO</v>
      </c>
      <c r="C36" s="111" t="str">
        <f>VLOOKUP($A36,LISTADO!$C$4:$I$264,3,0)</f>
        <v>LOPEZ MALDONADO</v>
      </c>
      <c r="D36" s="111" t="str">
        <f>VLOOKUP($A36,LISTADO!$C$4:$I$264,4,0)</f>
        <v>A</v>
      </c>
      <c r="E36" s="111">
        <f>VLOOKUP($A36,LISTADO!$C$4:$I$264,5,0)</f>
        <v>0</v>
      </c>
      <c r="F36" s="111">
        <f>VLOOKUP($A36,LISTADO!$C$4:$I$264,6,0)</f>
        <v>0</v>
      </c>
      <c r="G36" s="113">
        <f>VLOOKUP($A36,LISTADO!$C$4:$I$270,7,0)</f>
        <v>0.38263888888888881</v>
      </c>
      <c r="H36" s="85">
        <f t="shared" si="0"/>
        <v>0.38263888888888881</v>
      </c>
      <c r="I36" s="85">
        <f t="shared" si="0"/>
        <v>0.38263888888888881</v>
      </c>
      <c r="J36" s="85">
        <f t="shared" si="1"/>
        <v>0</v>
      </c>
      <c r="K36" s="85"/>
      <c r="L36" s="86">
        <f t="shared" si="2"/>
        <v>0.45208333333333323</v>
      </c>
      <c r="M36" s="86">
        <f>VLOOKUP($A36,Checks!$B$5:$C$250,2,0)</f>
        <v>0.45208333333333334</v>
      </c>
      <c r="N36" s="86">
        <f t="shared" si="3"/>
        <v>6.9444444444444531E-2</v>
      </c>
      <c r="O36" s="85">
        <f t="shared" si="4"/>
        <v>1.1102230246251565E-16</v>
      </c>
      <c r="P36" s="87"/>
      <c r="Q36" s="86">
        <f t="shared" si="5"/>
        <v>0.53541666666666665</v>
      </c>
      <c r="R36" s="86">
        <f>VLOOKUP($A36,Checks!$E$5:$F$250,2,0)</f>
        <v>0.53541666666666665</v>
      </c>
      <c r="S36" s="86">
        <f t="shared" si="6"/>
        <v>8.3333333333333315E-2</v>
      </c>
      <c r="T36" s="85">
        <f t="shared" si="7"/>
        <v>0</v>
      </c>
      <c r="U36" s="87"/>
      <c r="V36" s="86">
        <f t="shared" si="8"/>
        <v>0.59791666666666665</v>
      </c>
      <c r="W36" s="86">
        <f>VLOOKUP($A36,Checks!$H$5:$I$250,2,0)</f>
        <v>0.59930555555555554</v>
      </c>
      <c r="X36" s="86">
        <f t="shared" si="9"/>
        <v>6.3888888888888884E-2</v>
      </c>
      <c r="Y36" s="85">
        <f t="shared" si="10"/>
        <v>1.388888888888884E-3</v>
      </c>
      <c r="Z36" s="87"/>
      <c r="AA36" s="85">
        <f t="shared" si="11"/>
        <v>0.67569444444444438</v>
      </c>
      <c r="AB36" s="88">
        <f t="shared" si="12"/>
        <v>0.66927083333333337</v>
      </c>
      <c r="AC36" s="87">
        <f t="shared" si="13"/>
        <v>0</v>
      </c>
      <c r="AD36" s="87"/>
      <c r="AE36" s="88">
        <f>VLOOKUP($A36,LIBRES!$A$7:$B$250,2,0)</f>
        <v>0.3833333333333333</v>
      </c>
      <c r="AF36" s="88">
        <f>VLOOKUP($A36,LIBRES!$D$7:$E$250,2,0)</f>
        <v>0.38680555555555557</v>
      </c>
      <c r="AG36" s="88">
        <f t="shared" si="14"/>
        <v>3.4722222222222654E-3</v>
      </c>
      <c r="AH36" s="87"/>
      <c r="AI36" s="88">
        <f>VLOOKUP($A36,LIBRES!$G$7:$H$250,2,0)</f>
        <v>0.39432870370370371</v>
      </c>
      <c r="AJ36" s="88">
        <f>VLOOKUP($A36,LIBRES!J$7:$K$250,2,0)</f>
        <v>0.39824074074074073</v>
      </c>
      <c r="AK36" s="151">
        <f t="shared" si="15"/>
        <v>3.9120370370370194E-3</v>
      </c>
      <c r="AL36" s="87"/>
      <c r="AM36" s="88">
        <f>VLOOKUP($A36,LIBRES!$M$7:$N$250,2,0)</f>
        <v>0.4357638888888889</v>
      </c>
      <c r="AN36" s="88">
        <f>VLOOKUP($A36,LIBRES!$P$7:$Q$250,2,0)</f>
        <v>0.43945601851851851</v>
      </c>
      <c r="AO36" s="88">
        <f t="shared" si="16"/>
        <v>3.6921296296296147E-3</v>
      </c>
      <c r="AP36" s="112"/>
      <c r="AQ36" s="88">
        <f>VLOOKUP($A36,LIBRES!$S$7:$T$250,2,0)</f>
        <v>0.50578703703703709</v>
      </c>
      <c r="AR36" s="88">
        <f>VLOOKUP($A36,LIBRES!$V$7:$W$250,2,0)</f>
        <v>0.50872685185185185</v>
      </c>
      <c r="AS36" s="88">
        <f t="shared" si="17"/>
        <v>2.9398148148147563E-3</v>
      </c>
      <c r="AT36" s="112"/>
      <c r="AU36" s="88">
        <f>VLOOKUP($A36,LIBRES!$Y$7:$Z$250,2,0)</f>
        <v>0.54079861111111105</v>
      </c>
      <c r="AV36" s="88">
        <f>VLOOKUP($A36,LIBRES!$AB$7:$AC$2000,2,0)</f>
        <v>0.54546296296296293</v>
      </c>
      <c r="AW36" s="88">
        <f t="shared" si="18"/>
        <v>4.6643518518518778E-3</v>
      </c>
      <c r="AX36" s="112"/>
      <c r="AY36" s="88">
        <f>VLOOKUP($A36,LIBRES!$AE$7:$AF$250,2,0)</f>
        <v>0.58489583333333328</v>
      </c>
      <c r="AZ36" s="88">
        <f>VLOOKUP($A36,LIBRES!$AH$7:$AI$2000,2,0)</f>
        <v>0.58893518518518517</v>
      </c>
      <c r="BA36" s="88">
        <f t="shared" si="19"/>
        <v>4.0393518518518912E-3</v>
      </c>
      <c r="BB36" s="148"/>
      <c r="BC36" s="88">
        <f>VLOOKUP($A36,LIBRES!$AK$7:$AL$250,2,0)</f>
        <v>0.66620370370370374</v>
      </c>
      <c r="BD36" s="88">
        <f>VLOOKUP($A36,LIBRES!$AN$7:$AO$2000,2,0)</f>
        <v>0.66927083333333337</v>
      </c>
      <c r="BE36" s="88">
        <f t="shared" si="20"/>
        <v>3.067129629629628E-3</v>
      </c>
      <c r="BF36" s="112"/>
      <c r="BG36" s="90">
        <f t="shared" si="21"/>
        <v>224</v>
      </c>
      <c r="BH36" s="90" t="str">
        <f t="shared" si="22"/>
        <v>JOSE RODRIGO</v>
      </c>
      <c r="BI36" s="90" t="str">
        <f t="shared" si="23"/>
        <v>LOPEZ MALDONADO</v>
      </c>
      <c r="BJ36" s="90" t="str">
        <f t="shared" si="24"/>
        <v>A</v>
      </c>
      <c r="BK36" s="90">
        <f t="shared" si="25"/>
        <v>0</v>
      </c>
      <c r="BL36" s="91"/>
      <c r="BM36" s="92">
        <v>0</v>
      </c>
      <c r="BN36" s="92">
        <f t="shared" si="26"/>
        <v>3.9120370370370194E-3</v>
      </c>
      <c r="BO36" s="92">
        <f t="shared" si="27"/>
        <v>3.6921296296296147E-3</v>
      </c>
      <c r="BP36" s="92">
        <f t="shared" si="28"/>
        <v>2.9398148148147563E-3</v>
      </c>
      <c r="BQ36" s="92">
        <f t="shared" si="29"/>
        <v>4.6643518518518778E-3</v>
      </c>
      <c r="BR36" s="92">
        <f t="shared" si="30"/>
        <v>4.0393518518518912E-3</v>
      </c>
      <c r="BS36" s="92">
        <f t="shared" si="31"/>
        <v>3.067129629629628E-3</v>
      </c>
      <c r="BT36" s="92">
        <f t="shared" si="32"/>
        <v>2.2314814814814787E-2</v>
      </c>
      <c r="BU36" s="93"/>
      <c r="BV36" s="94">
        <f t="shared" si="33"/>
        <v>1927.9999999999977</v>
      </c>
      <c r="BW36" s="95">
        <f t="shared" si="34"/>
        <v>120.00000000000917</v>
      </c>
      <c r="BX36" s="91">
        <v>0</v>
      </c>
      <c r="BY36" s="91">
        <f t="shared" si="35"/>
        <v>2048.0000000000068</v>
      </c>
      <c r="BZ36" s="96" t="s">
        <v>424</v>
      </c>
      <c r="CA36" s="97" t="s">
        <v>424</v>
      </c>
      <c r="CB36" s="97" t="s">
        <v>424</v>
      </c>
      <c r="CC36" s="97" t="s">
        <v>424</v>
      </c>
    </row>
    <row r="37" spans="1:81" s="97" customFormat="1" ht="15" customHeight="1" x14ac:dyDescent="0.25">
      <c r="A37" s="131">
        <v>292</v>
      </c>
      <c r="B37" s="111" t="str">
        <f>VLOOKUP($A37,LISTADO!$C$4:$I$264,2,0)</f>
        <v>ORLANDO</v>
      </c>
      <c r="C37" s="111" t="str">
        <f>VLOOKUP($A37,LISTADO!$C$4:$I$264,3,0)</f>
        <v>AGUIRRE ALVARADO</v>
      </c>
      <c r="D37" s="111" t="str">
        <f>VLOOKUP($A37,LISTADO!$C$4:$I$264,4,0)</f>
        <v>A</v>
      </c>
      <c r="E37" s="111">
        <f>VLOOKUP($A37,LISTADO!$C$4:$I$264,5,0)</f>
        <v>0</v>
      </c>
      <c r="F37" s="111">
        <f>VLOOKUP($A37,LISTADO!$C$4:$I$264,6,0)</f>
        <v>0</v>
      </c>
      <c r="G37" s="113">
        <f>VLOOKUP($A37,LISTADO!$C$4:$I$270,7,0)</f>
        <v>0.38541666666666657</v>
      </c>
      <c r="H37" s="85">
        <f t="shared" si="0"/>
        <v>0.38541666666666657</v>
      </c>
      <c r="I37" s="85">
        <f t="shared" si="0"/>
        <v>0.38541666666666657</v>
      </c>
      <c r="J37" s="85">
        <f t="shared" si="1"/>
        <v>0</v>
      </c>
      <c r="K37" s="85"/>
      <c r="L37" s="86">
        <f t="shared" si="2"/>
        <v>0.45486111111111099</v>
      </c>
      <c r="M37" s="86">
        <f>VLOOKUP($A37,Checks!$B$5:$C$250,2,0)</f>
        <v>0.4548611111111111</v>
      </c>
      <c r="N37" s="86">
        <f t="shared" si="3"/>
        <v>6.9444444444444531E-2</v>
      </c>
      <c r="O37" s="85">
        <f t="shared" si="4"/>
        <v>1.1102230246251565E-16</v>
      </c>
      <c r="P37" s="87"/>
      <c r="Q37" s="86">
        <f t="shared" si="5"/>
        <v>0.53819444444444442</v>
      </c>
      <c r="R37" s="86">
        <f>VLOOKUP($A37,Checks!$E$5:$F$250,2,0)</f>
        <v>0.53819444444444442</v>
      </c>
      <c r="S37" s="86">
        <f t="shared" si="6"/>
        <v>8.3333333333333315E-2</v>
      </c>
      <c r="T37" s="85">
        <f t="shared" si="7"/>
        <v>0</v>
      </c>
      <c r="U37" s="87"/>
      <c r="V37" s="86">
        <f t="shared" si="8"/>
        <v>0.60069444444444442</v>
      </c>
      <c r="W37" s="86">
        <f>VLOOKUP($A37,Checks!$H$5:$I$250,2,0)</f>
        <v>0.60069444444444442</v>
      </c>
      <c r="X37" s="86">
        <f t="shared" si="9"/>
        <v>6.25E-2</v>
      </c>
      <c r="Y37" s="85">
        <f t="shared" si="10"/>
        <v>0</v>
      </c>
      <c r="Z37" s="87"/>
      <c r="AA37" s="85">
        <f t="shared" si="11"/>
        <v>0.67708333333333326</v>
      </c>
      <c r="AB37" s="88">
        <f t="shared" si="12"/>
        <v>0.66178240740740735</v>
      </c>
      <c r="AC37" s="87">
        <f t="shared" si="13"/>
        <v>0</v>
      </c>
      <c r="AD37" s="87"/>
      <c r="AE37" s="88">
        <f>VLOOKUP($A37,LIBRES!$A$7:$B$250,2,0)</f>
        <v>0.38634259259259257</v>
      </c>
      <c r="AF37" s="88">
        <f>VLOOKUP($A37,LIBRES!$D$7:$E$250,2,0)</f>
        <v>0.3897916666666667</v>
      </c>
      <c r="AG37" s="88">
        <f t="shared" si="14"/>
        <v>3.4490740740741321E-3</v>
      </c>
      <c r="AH37" s="87"/>
      <c r="AI37" s="88">
        <f>VLOOKUP($A37,LIBRES!$G$7:$H$250,2,0)</f>
        <v>0.3967013888888889</v>
      </c>
      <c r="AJ37" s="88">
        <f>VLOOKUP($A37,LIBRES!J$7:$K$250,2,0)</f>
        <v>0.40079861111111109</v>
      </c>
      <c r="AK37" s="151">
        <f t="shared" si="15"/>
        <v>4.0972222222221966E-3</v>
      </c>
      <c r="AL37" s="87"/>
      <c r="AM37" s="88">
        <f>VLOOKUP($A37,LIBRES!$M$7:$N$250,2,0)</f>
        <v>0.43559027777777781</v>
      </c>
      <c r="AN37" s="88">
        <f>VLOOKUP($A37,LIBRES!$P$7:$Q$250,2,0)</f>
        <v>0.43915509259259261</v>
      </c>
      <c r="AO37" s="88">
        <f t="shared" si="16"/>
        <v>3.5648148148147984E-3</v>
      </c>
      <c r="AP37" s="112"/>
      <c r="AQ37" s="88">
        <f>VLOOKUP($A37,LIBRES!$S$7:$T$250,2,0)</f>
        <v>0.51724537037037044</v>
      </c>
      <c r="AR37" s="88">
        <f>VLOOKUP($A37,LIBRES!$V$7:$W$250,2,0)</f>
        <v>0.52028935185185188</v>
      </c>
      <c r="AS37" s="88">
        <f t="shared" si="17"/>
        <v>3.0439814814814392E-3</v>
      </c>
      <c r="AT37" s="112"/>
      <c r="AU37" s="88">
        <f>VLOOKUP($A37,LIBRES!$Y$7:$Z$250,2,0)</f>
        <v>0.54432870370370368</v>
      </c>
      <c r="AV37" s="88">
        <f>VLOOKUP($A37,LIBRES!$AB$7:$AC$2000,2,0)</f>
        <v>0.54886574074074079</v>
      </c>
      <c r="AW37" s="88">
        <f t="shared" si="18"/>
        <v>4.5370370370371171E-3</v>
      </c>
      <c r="AX37" s="112"/>
      <c r="AY37" s="88">
        <f>VLOOKUP($A37,LIBRES!$AE$7:$AF$250,2,0)</f>
        <v>0.58454861111111112</v>
      </c>
      <c r="AZ37" s="88">
        <f>VLOOKUP($A37,LIBRES!$AH$7:$AI$2000,2,0)</f>
        <v>0.58945601851851859</v>
      </c>
      <c r="BA37" s="88">
        <f t="shared" si="19"/>
        <v>4.9074074074074714E-3</v>
      </c>
      <c r="BB37" s="148"/>
      <c r="BC37" s="88">
        <f>VLOOKUP($A37,LIBRES!$AK$7:$AL$250,2,0)</f>
        <v>0.6582175925925926</v>
      </c>
      <c r="BD37" s="88">
        <f>VLOOKUP($A37,LIBRES!$AN$7:$AO$2000,2,0)</f>
        <v>0.66178240740740735</v>
      </c>
      <c r="BE37" s="88">
        <f t="shared" si="20"/>
        <v>3.5648148148147429E-3</v>
      </c>
      <c r="BF37" s="112"/>
      <c r="BG37" s="90">
        <f t="shared" si="21"/>
        <v>292</v>
      </c>
      <c r="BH37" s="90" t="str">
        <f t="shared" si="22"/>
        <v>ORLANDO</v>
      </c>
      <c r="BI37" s="90" t="str">
        <f t="shared" si="23"/>
        <v>AGUIRRE ALVARADO</v>
      </c>
      <c r="BJ37" s="90" t="str">
        <f t="shared" si="24"/>
        <v>A</v>
      </c>
      <c r="BK37" s="90">
        <f t="shared" si="25"/>
        <v>0</v>
      </c>
      <c r="BL37" s="91"/>
      <c r="BM37" s="92">
        <v>0</v>
      </c>
      <c r="BN37" s="92">
        <f t="shared" si="26"/>
        <v>4.0972222222221966E-3</v>
      </c>
      <c r="BO37" s="92">
        <f t="shared" si="27"/>
        <v>3.5648148148147984E-3</v>
      </c>
      <c r="BP37" s="92">
        <f t="shared" si="28"/>
        <v>3.0439814814814392E-3</v>
      </c>
      <c r="BQ37" s="92">
        <f t="shared" si="29"/>
        <v>4.5370370370371171E-3</v>
      </c>
      <c r="BR37" s="92">
        <f t="shared" si="30"/>
        <v>4.9074074074074714E-3</v>
      </c>
      <c r="BS37" s="92">
        <f t="shared" si="31"/>
        <v>3.5648148148147429E-3</v>
      </c>
      <c r="BT37" s="92">
        <f t="shared" si="32"/>
        <v>2.3715277777777766E-2</v>
      </c>
      <c r="BU37" s="93">
        <v>10</v>
      </c>
      <c r="BV37" s="94">
        <f t="shared" si="33"/>
        <v>2048.9999999999991</v>
      </c>
      <c r="BW37" s="95">
        <f t="shared" si="34"/>
        <v>9.5923269327613525E-12</v>
      </c>
      <c r="BX37" s="91">
        <v>0</v>
      </c>
      <c r="BY37" s="91">
        <f t="shared" si="35"/>
        <v>2059.0000000000086</v>
      </c>
      <c r="BZ37" s="96" t="s">
        <v>424</v>
      </c>
      <c r="CA37" s="97" t="s">
        <v>424</v>
      </c>
      <c r="CB37" s="97" t="s">
        <v>424</v>
      </c>
      <c r="CC37" s="97" t="s">
        <v>424</v>
      </c>
    </row>
    <row r="38" spans="1:81" s="97" customFormat="1" ht="15" customHeight="1" x14ac:dyDescent="0.25">
      <c r="A38" s="131">
        <v>275</v>
      </c>
      <c r="B38" s="111" t="str">
        <f>VLOOKUP($A38,LISTADO!$C$4:$I$264,2,0)</f>
        <v>RUDY ADOLFO</v>
      </c>
      <c r="C38" s="111" t="str">
        <f>VLOOKUP($A38,LISTADO!$C$4:$I$264,3,0)</f>
        <v>GONZALEZ GARCIA</v>
      </c>
      <c r="D38" s="111" t="str">
        <f>VLOOKUP($A38,LISTADO!$C$4:$I$264,4,0)</f>
        <v>A</v>
      </c>
      <c r="E38" s="111">
        <f>VLOOKUP($A38,LISTADO!$C$4:$I$264,5,0)</f>
        <v>0</v>
      </c>
      <c r="F38" s="111">
        <f>VLOOKUP($A38,LISTADO!$C$4:$I$264,6,0)</f>
        <v>0</v>
      </c>
      <c r="G38" s="113">
        <f>VLOOKUP($A38,LISTADO!$C$4:$I$270,7,0)</f>
        <v>0.39027777777777767</v>
      </c>
      <c r="H38" s="85">
        <f t="shared" si="0"/>
        <v>0.39027777777777767</v>
      </c>
      <c r="I38" s="85">
        <f t="shared" si="0"/>
        <v>0.39027777777777767</v>
      </c>
      <c r="J38" s="85">
        <f t="shared" si="1"/>
        <v>0</v>
      </c>
      <c r="K38" s="85"/>
      <c r="L38" s="86">
        <f t="shared" si="2"/>
        <v>0.45972222222222209</v>
      </c>
      <c r="M38" s="86">
        <f>VLOOKUP($A38,Checks!$B$5:$C$250,2,0)</f>
        <v>0.4597222222222222</v>
      </c>
      <c r="N38" s="86">
        <f t="shared" si="3"/>
        <v>6.9444444444444531E-2</v>
      </c>
      <c r="O38" s="85">
        <f t="shared" si="4"/>
        <v>1.1102230246251565E-16</v>
      </c>
      <c r="P38" s="87"/>
      <c r="Q38" s="86">
        <f t="shared" si="5"/>
        <v>0.54305555555555551</v>
      </c>
      <c r="R38" s="86">
        <f>VLOOKUP($A38,Checks!$E$5:$F$250,2,0)</f>
        <v>0.54305555555555551</v>
      </c>
      <c r="S38" s="86">
        <f t="shared" si="6"/>
        <v>8.3333333333333315E-2</v>
      </c>
      <c r="T38" s="85">
        <f t="shared" si="7"/>
        <v>0</v>
      </c>
      <c r="U38" s="87"/>
      <c r="V38" s="86">
        <f t="shared" si="8"/>
        <v>0.60555555555555551</v>
      </c>
      <c r="W38" s="86">
        <f>VLOOKUP($A38,Checks!$H$5:$I$250,2,0)</f>
        <v>0.60555555555555551</v>
      </c>
      <c r="X38" s="86">
        <f t="shared" si="9"/>
        <v>6.25E-2</v>
      </c>
      <c r="Y38" s="85">
        <f t="shared" si="10"/>
        <v>0</v>
      </c>
      <c r="Z38" s="87"/>
      <c r="AA38" s="85">
        <f t="shared" si="11"/>
        <v>0.68194444444444446</v>
      </c>
      <c r="AB38" s="88">
        <f t="shared" si="12"/>
        <v>0.67934027777777783</v>
      </c>
      <c r="AC38" s="87">
        <f t="shared" si="13"/>
        <v>0</v>
      </c>
      <c r="AD38" s="87"/>
      <c r="AE38" s="88">
        <f>VLOOKUP($A38,LIBRES!$A$7:$B$250,2,0)</f>
        <v>0.3925925925925926</v>
      </c>
      <c r="AF38" s="88">
        <f>VLOOKUP($A38,LIBRES!$D$7:$E$250,2,0)</f>
        <v>0.39582175925925928</v>
      </c>
      <c r="AG38" s="88">
        <f t="shared" si="14"/>
        <v>3.2291666666666718E-3</v>
      </c>
      <c r="AH38" s="87"/>
      <c r="AI38" s="88">
        <f>VLOOKUP($A38,LIBRES!$G$7:$H$250,2,0)</f>
        <v>0.40202546296296293</v>
      </c>
      <c r="AJ38" s="88">
        <f>VLOOKUP($A38,LIBRES!J$7:$K$250,2,0)</f>
        <v>0.4067824074074074</v>
      </c>
      <c r="AK38" s="151">
        <f t="shared" si="15"/>
        <v>4.7569444444444664E-3</v>
      </c>
      <c r="AL38" s="87"/>
      <c r="AM38" s="88">
        <f>VLOOKUP($A38,LIBRES!$M$7:$N$250,2,0)</f>
        <v>0.43906249999999997</v>
      </c>
      <c r="AN38" s="88">
        <f>VLOOKUP($A38,LIBRES!$P$7:$Q$250,2,0)</f>
        <v>0.44435185185185189</v>
      </c>
      <c r="AO38" s="88">
        <f t="shared" si="16"/>
        <v>5.28935185185192E-3</v>
      </c>
      <c r="AP38" s="112"/>
      <c r="AQ38" s="88">
        <f>VLOOKUP($A38,LIBRES!$S$7:$T$250,2,0)</f>
        <v>0.52737268518518521</v>
      </c>
      <c r="AR38" s="88">
        <f>VLOOKUP($A38,LIBRES!$V$7:$W$250,2,0)</f>
        <v>0.53041666666666665</v>
      </c>
      <c r="AS38" s="88">
        <f t="shared" si="17"/>
        <v>3.0439814814814392E-3</v>
      </c>
      <c r="AT38" s="112"/>
      <c r="AU38" s="88">
        <f>VLOOKUP($A38,LIBRES!$Y$7:$Z$250,2,0)</f>
        <v>0.54901620370370374</v>
      </c>
      <c r="AV38" s="88">
        <f>VLOOKUP($A38,LIBRES!$AB$7:$AC$2000,2,0)</f>
        <v>0.55365740740740743</v>
      </c>
      <c r="AW38" s="88">
        <f t="shared" si="18"/>
        <v>4.6412037037036891E-3</v>
      </c>
      <c r="AX38" s="112"/>
      <c r="AY38" s="88">
        <f>VLOOKUP($A38,LIBRES!$AE$7:$AF$250,2,0)</f>
        <v>0.58854166666666663</v>
      </c>
      <c r="AZ38" s="88">
        <f>VLOOKUP($A38,LIBRES!$AH$7:$AI$2000,2,0)</f>
        <v>0.59163194444444445</v>
      </c>
      <c r="BA38" s="88">
        <f t="shared" si="19"/>
        <v>3.0902777777778168E-3</v>
      </c>
      <c r="BB38" s="148"/>
      <c r="BC38" s="88">
        <f>VLOOKUP($A38,LIBRES!$AK$7:$AL$250,2,0)</f>
        <v>0.6762731481481481</v>
      </c>
      <c r="BD38" s="88">
        <f>VLOOKUP($A38,LIBRES!$AN$7:$AO$2000,2,0)</f>
        <v>0.67934027777777783</v>
      </c>
      <c r="BE38" s="88">
        <f t="shared" si="20"/>
        <v>3.067129629629739E-3</v>
      </c>
      <c r="BF38" s="112"/>
      <c r="BG38" s="90">
        <f t="shared" si="21"/>
        <v>275</v>
      </c>
      <c r="BH38" s="90" t="str">
        <f t="shared" si="22"/>
        <v>RUDY ADOLFO</v>
      </c>
      <c r="BI38" s="90" t="str">
        <f t="shared" si="23"/>
        <v>GONZALEZ GARCIA</v>
      </c>
      <c r="BJ38" s="90" t="str">
        <f t="shared" si="24"/>
        <v>A</v>
      </c>
      <c r="BK38" s="90">
        <f t="shared" si="25"/>
        <v>0</v>
      </c>
      <c r="BL38" s="91"/>
      <c r="BM38" s="92">
        <v>0</v>
      </c>
      <c r="BN38" s="92">
        <f t="shared" si="26"/>
        <v>4.7569444444444664E-3</v>
      </c>
      <c r="BO38" s="92">
        <f t="shared" si="27"/>
        <v>5.28935185185192E-3</v>
      </c>
      <c r="BP38" s="92">
        <f t="shared" si="28"/>
        <v>3.0439814814814392E-3</v>
      </c>
      <c r="BQ38" s="92">
        <f t="shared" si="29"/>
        <v>4.6412037037036891E-3</v>
      </c>
      <c r="BR38" s="92">
        <f t="shared" si="30"/>
        <v>3.0902777777778168E-3</v>
      </c>
      <c r="BS38" s="92">
        <f t="shared" si="31"/>
        <v>3.067129629629739E-3</v>
      </c>
      <c r="BT38" s="92">
        <f t="shared" si="32"/>
        <v>2.388888888888907E-2</v>
      </c>
      <c r="BU38" s="93"/>
      <c r="BV38" s="94">
        <f t="shared" si="33"/>
        <v>2064.0000000000155</v>
      </c>
      <c r="BW38" s="95">
        <f t="shared" si="34"/>
        <v>9.5923269327613525E-12</v>
      </c>
      <c r="BX38" s="91">
        <v>0</v>
      </c>
      <c r="BY38" s="91">
        <f t="shared" si="35"/>
        <v>2064.000000000025</v>
      </c>
      <c r="BZ38" s="96" t="s">
        <v>424</v>
      </c>
      <c r="CA38" s="97" t="s">
        <v>424</v>
      </c>
      <c r="CB38" s="97" t="s">
        <v>424</v>
      </c>
      <c r="CC38" s="97" t="s">
        <v>424</v>
      </c>
    </row>
    <row r="39" spans="1:81" s="97" customFormat="1" ht="15" customHeight="1" x14ac:dyDescent="0.25">
      <c r="A39" s="132">
        <v>248</v>
      </c>
      <c r="B39" s="111" t="str">
        <f>VLOOKUP($A39,LISTADO!$C$4:$I$264,2,0)</f>
        <v>RICARDO</v>
      </c>
      <c r="C39" s="111" t="str">
        <f>VLOOKUP($A39,LISTADO!$C$4:$I$264,3,0)</f>
        <v>CALDERON</v>
      </c>
      <c r="D39" s="111" t="str">
        <f>VLOOKUP($A39,LISTADO!$C$4:$I$264,4,0)</f>
        <v>B</v>
      </c>
      <c r="E39" s="111">
        <f>VLOOKUP($A39,LISTADO!$C$4:$I$264,5,0)</f>
        <v>0</v>
      </c>
      <c r="F39" s="111">
        <f>VLOOKUP($A39,LISTADO!$C$4:$I$264,6,0)</f>
        <v>0</v>
      </c>
      <c r="G39" s="113">
        <f>VLOOKUP($A39,LISTADO!$C$4:$I$270,7,0)</f>
        <v>0.40416666666666651</v>
      </c>
      <c r="H39" s="85">
        <f t="shared" si="0"/>
        <v>0.40416666666666651</v>
      </c>
      <c r="I39" s="85">
        <f t="shared" si="0"/>
        <v>0.40416666666666651</v>
      </c>
      <c r="J39" s="85">
        <f t="shared" si="1"/>
        <v>0</v>
      </c>
      <c r="K39" s="85"/>
      <c r="L39" s="86">
        <f t="shared" si="2"/>
        <v>0.47361111111111093</v>
      </c>
      <c r="M39" s="86">
        <f>VLOOKUP($A39,Checks!$B$5:$C$250,2,0)</f>
        <v>0.47361111111111115</v>
      </c>
      <c r="N39" s="86">
        <f t="shared" si="3"/>
        <v>6.9444444444444642E-2</v>
      </c>
      <c r="O39" s="85">
        <f t="shared" si="4"/>
        <v>2.2204460492503131E-16</v>
      </c>
      <c r="P39" s="87"/>
      <c r="Q39" s="86">
        <f t="shared" si="5"/>
        <v>0.55694444444444446</v>
      </c>
      <c r="R39" s="86">
        <f>VLOOKUP($A39,Checks!$E$5:$F$250,2,0)</f>
        <v>0.55694444444444446</v>
      </c>
      <c r="S39" s="86">
        <f t="shared" si="6"/>
        <v>8.3333333333333315E-2</v>
      </c>
      <c r="T39" s="85">
        <f t="shared" si="7"/>
        <v>0</v>
      </c>
      <c r="U39" s="87"/>
      <c r="V39" s="86">
        <f t="shared" si="8"/>
        <v>0.61944444444444446</v>
      </c>
      <c r="W39" s="86">
        <f>VLOOKUP($A39,Checks!$H$5:$I$250,2,0)</f>
        <v>0.61944444444444446</v>
      </c>
      <c r="X39" s="86">
        <f t="shared" si="9"/>
        <v>6.25E-2</v>
      </c>
      <c r="Y39" s="85">
        <f t="shared" si="10"/>
        <v>0</v>
      </c>
      <c r="Z39" s="87"/>
      <c r="AA39" s="85">
        <f t="shared" si="11"/>
        <v>0.6958333333333333</v>
      </c>
      <c r="AB39" s="88">
        <f t="shared" si="12"/>
        <v>0.69839120370370367</v>
      </c>
      <c r="AC39" s="87">
        <f t="shared" si="13"/>
        <v>220.99999999999937</v>
      </c>
      <c r="AD39" s="87"/>
      <c r="AE39" s="88">
        <f>VLOOKUP($A39,LIBRES!$A$7:$B$250,2,0)</f>
        <v>0.40486111111111112</v>
      </c>
      <c r="AF39" s="88">
        <f>VLOOKUP($A39,LIBRES!$D$7:$E$250,2,0)</f>
        <v>0.40803240740740737</v>
      </c>
      <c r="AG39" s="88">
        <f t="shared" si="14"/>
        <v>3.1712962962962554E-3</v>
      </c>
      <c r="AH39" s="87"/>
      <c r="AI39" s="88">
        <f>VLOOKUP($A39,LIBRES!$G$7:$H$250,2,0)</f>
        <v>0.41359953703703706</v>
      </c>
      <c r="AJ39" s="88">
        <f>VLOOKUP($A39,LIBRES!J$7:$K$250,2,0)</f>
        <v>0.41744212962962962</v>
      </c>
      <c r="AK39" s="151">
        <f t="shared" si="15"/>
        <v>3.8425925925925641E-3</v>
      </c>
      <c r="AL39" s="87"/>
      <c r="AM39" s="88">
        <f>VLOOKUP($A39,LIBRES!$M$7:$N$250,2,0)</f>
        <v>0.45173611111111112</v>
      </c>
      <c r="AN39" s="88">
        <f>VLOOKUP($A39,LIBRES!$P$7:$Q$250,2,0)</f>
        <v>0.45585648148148145</v>
      </c>
      <c r="AO39" s="88">
        <f t="shared" si="16"/>
        <v>4.1203703703703298E-3</v>
      </c>
      <c r="AP39" s="112"/>
      <c r="AQ39" s="88">
        <f>VLOOKUP($A39,LIBRES!$S$7:$T$250,2,0)</f>
        <v>0.52777777777777779</v>
      </c>
      <c r="AR39" s="88">
        <f>VLOOKUP($A39,LIBRES!$V$7:$W$250,2,0)</f>
        <v>0.53062500000000001</v>
      </c>
      <c r="AS39" s="88">
        <f t="shared" si="17"/>
        <v>2.8472222222222232E-3</v>
      </c>
      <c r="AT39" s="112"/>
      <c r="AU39" s="88">
        <f>VLOOKUP($A39,LIBRES!$Y$7:$Z$250,2,0)</f>
        <v>0.56221064814814814</v>
      </c>
      <c r="AV39" s="88">
        <f>VLOOKUP($A39,LIBRES!$AB$7:$AC$2000,2,0)</f>
        <v>0.56701388888888882</v>
      </c>
      <c r="AW39" s="88">
        <f t="shared" si="18"/>
        <v>4.8032407407406774E-3</v>
      </c>
      <c r="AX39" s="112"/>
      <c r="AY39" s="88">
        <f>VLOOKUP($A39,LIBRES!$AE$7:$AF$250,2,0)</f>
        <v>0.60121527777777783</v>
      </c>
      <c r="AZ39" s="88">
        <f>VLOOKUP($A39,LIBRES!$AH$7:$AI$2000,2,0)</f>
        <v>0.60498842592592594</v>
      </c>
      <c r="BA39" s="88">
        <f t="shared" si="19"/>
        <v>3.7731481481481088E-3</v>
      </c>
      <c r="BB39" s="148"/>
      <c r="BC39" s="88">
        <f>VLOOKUP($A39,LIBRES!$AK$7:$AL$250,2,0)</f>
        <v>0.69560185185185175</v>
      </c>
      <c r="BD39" s="88">
        <f>VLOOKUP($A39,LIBRES!$AN$7:$AO$2000,2,0)</f>
        <v>0.69839120370370367</v>
      </c>
      <c r="BE39" s="88">
        <f t="shared" si="20"/>
        <v>2.7893518518519178E-3</v>
      </c>
      <c r="BF39" s="112"/>
      <c r="BG39" s="90">
        <f t="shared" si="21"/>
        <v>248</v>
      </c>
      <c r="BH39" s="90" t="str">
        <f t="shared" si="22"/>
        <v>RICARDO</v>
      </c>
      <c r="BI39" s="90" t="str">
        <f t="shared" si="23"/>
        <v>CALDERON</v>
      </c>
      <c r="BJ39" s="90" t="str">
        <f t="shared" si="24"/>
        <v>B</v>
      </c>
      <c r="BK39" s="90">
        <f t="shared" si="25"/>
        <v>0</v>
      </c>
      <c r="BL39" s="91"/>
      <c r="BM39" s="92">
        <v>0</v>
      </c>
      <c r="BN39" s="92">
        <f t="shared" si="26"/>
        <v>3.8425925925925641E-3</v>
      </c>
      <c r="BO39" s="92">
        <f t="shared" si="27"/>
        <v>4.1203703703703298E-3</v>
      </c>
      <c r="BP39" s="92">
        <f t="shared" si="28"/>
        <v>2.8472222222222232E-3</v>
      </c>
      <c r="BQ39" s="92">
        <f t="shared" si="29"/>
        <v>4.8032407407406774E-3</v>
      </c>
      <c r="BR39" s="92">
        <f t="shared" si="30"/>
        <v>3.7731481481481088E-3</v>
      </c>
      <c r="BS39" s="92">
        <f t="shared" si="31"/>
        <v>2.7893518518519178E-3</v>
      </c>
      <c r="BT39" s="92">
        <f t="shared" si="32"/>
        <v>2.2175925925925821E-2</v>
      </c>
      <c r="BU39" s="93">
        <v>10</v>
      </c>
      <c r="BV39" s="94">
        <f t="shared" si="33"/>
        <v>1915.9999999999909</v>
      </c>
      <c r="BW39" s="95">
        <f t="shared" si="34"/>
        <v>221.00000000001856</v>
      </c>
      <c r="BX39" s="91">
        <v>0</v>
      </c>
      <c r="BY39" s="91">
        <f t="shared" si="35"/>
        <v>2147.0000000000095</v>
      </c>
      <c r="BZ39" s="96" t="s">
        <v>424</v>
      </c>
      <c r="CA39" s="97" t="s">
        <v>424</v>
      </c>
      <c r="CB39" s="97" t="s">
        <v>424</v>
      </c>
      <c r="CC39" s="97" t="s">
        <v>424</v>
      </c>
    </row>
    <row r="40" spans="1:81" s="97" customFormat="1" ht="15" customHeight="1" x14ac:dyDescent="0.25">
      <c r="A40" s="131">
        <v>260</v>
      </c>
      <c r="B40" s="111" t="str">
        <f>VLOOKUP($A40,LISTADO!$C$4:$I$264,2,0)</f>
        <v>MARIO ALBERTO</v>
      </c>
      <c r="C40" s="111" t="str">
        <f>VLOOKUP($A40,LISTADO!$C$4:$I$264,3,0)</f>
        <v>GOMEZ SOLIS</v>
      </c>
      <c r="D40" s="111" t="str">
        <f>VLOOKUP($A40,LISTADO!$C$4:$I$264,4,0)</f>
        <v>B</v>
      </c>
      <c r="E40" s="111">
        <f>VLOOKUP($A40,LISTADO!$C$4:$I$264,5,0)</f>
        <v>0</v>
      </c>
      <c r="F40" s="111">
        <f>VLOOKUP($A40,LISTADO!$C$4:$I$264,6,0)</f>
        <v>0</v>
      </c>
      <c r="G40" s="113">
        <f>VLOOKUP($A40,LISTADO!$C$4:$I$270,7,0)</f>
        <v>0.39374999999999988</v>
      </c>
      <c r="H40" s="85">
        <f t="shared" si="0"/>
        <v>0.39374999999999988</v>
      </c>
      <c r="I40" s="85">
        <f t="shared" si="0"/>
        <v>0.39374999999999988</v>
      </c>
      <c r="J40" s="85">
        <f t="shared" si="1"/>
        <v>0</v>
      </c>
      <c r="K40" s="85"/>
      <c r="L40" s="86">
        <f t="shared" si="2"/>
        <v>0.4631944444444443</v>
      </c>
      <c r="M40" s="86">
        <f>VLOOKUP($A40,Checks!$B$5:$C$250,2,0)</f>
        <v>0.46319444444444446</v>
      </c>
      <c r="N40" s="86">
        <f t="shared" si="3"/>
        <v>6.9444444444444586E-2</v>
      </c>
      <c r="O40" s="85">
        <f t="shared" si="4"/>
        <v>1.6653345369377348E-16</v>
      </c>
      <c r="P40" s="87"/>
      <c r="Q40" s="86">
        <f t="shared" si="5"/>
        <v>0.54652777777777783</v>
      </c>
      <c r="R40" s="86">
        <f>VLOOKUP($A40,Checks!$E$5:$F$250,2,0)</f>
        <v>0.54722222222222217</v>
      </c>
      <c r="S40" s="86">
        <f t="shared" si="6"/>
        <v>8.4027777777777701E-2</v>
      </c>
      <c r="T40" s="85">
        <f t="shared" si="7"/>
        <v>6.9444444444433095E-4</v>
      </c>
      <c r="U40" s="87"/>
      <c r="V40" s="86">
        <f t="shared" si="8"/>
        <v>0.60972222222222217</v>
      </c>
      <c r="W40" s="86">
        <f>VLOOKUP($A40,Checks!$H$5:$I$250,2,0)</f>
        <v>0.60902777777777783</v>
      </c>
      <c r="X40" s="86">
        <f t="shared" si="9"/>
        <v>6.1805555555555669E-2</v>
      </c>
      <c r="Y40" s="85">
        <f t="shared" si="10"/>
        <v>6.9444444444433095E-4</v>
      </c>
      <c r="Z40" s="87"/>
      <c r="AA40" s="85">
        <f t="shared" si="11"/>
        <v>0.68541666666666679</v>
      </c>
      <c r="AB40" s="88">
        <f t="shared" si="12"/>
        <v>0.66612268518518525</v>
      </c>
      <c r="AC40" s="87">
        <f t="shared" si="13"/>
        <v>0</v>
      </c>
      <c r="AD40" s="87"/>
      <c r="AE40" s="88">
        <f>VLOOKUP($A40,LIBRES!$A$7:$B$250,2,0)</f>
        <v>0.39490740740740743</v>
      </c>
      <c r="AF40" s="88">
        <f>VLOOKUP($A40,LIBRES!$D$7:$E$250,2,0)</f>
        <v>0.39833333333333337</v>
      </c>
      <c r="AG40" s="88">
        <f t="shared" si="14"/>
        <v>3.4259259259259434E-3</v>
      </c>
      <c r="AH40" s="87"/>
      <c r="AI40" s="88">
        <f>VLOOKUP($A40,LIBRES!$G$7:$H$250,2,0)</f>
        <v>0.4050347222222222</v>
      </c>
      <c r="AJ40" s="88">
        <f>VLOOKUP($A40,LIBRES!J$7:$K$250,2,0)</f>
        <v>0.40976851851851853</v>
      </c>
      <c r="AK40" s="151">
        <f t="shared" si="15"/>
        <v>4.7337962962963331E-3</v>
      </c>
      <c r="AL40" s="87"/>
      <c r="AM40" s="88">
        <f>VLOOKUP($A40,LIBRES!$M$7:$N$250,2,0)</f>
        <v>0.4435763888888889</v>
      </c>
      <c r="AN40" s="88">
        <f>VLOOKUP($A40,LIBRES!$P$7:$Q$250,2,0)</f>
        <v>0.44729166666666664</v>
      </c>
      <c r="AO40" s="88">
        <f t="shared" si="16"/>
        <v>3.7152777777777479E-3</v>
      </c>
      <c r="AP40" s="112"/>
      <c r="AQ40" s="88">
        <f>VLOOKUP($A40,LIBRES!$S$7:$T$250,2,0)</f>
        <v>0.51874999999999993</v>
      </c>
      <c r="AR40" s="88">
        <f>VLOOKUP($A40,LIBRES!$V$7:$W$250,2,0)</f>
        <v>0.52248842592592593</v>
      </c>
      <c r="AS40" s="88">
        <f t="shared" si="17"/>
        <v>3.7384259259259922E-3</v>
      </c>
      <c r="AT40" s="112"/>
      <c r="AU40" s="88">
        <f>VLOOKUP($A40,LIBRES!$Y$7:$Z$250,2,0)</f>
        <v>0.55341435185185184</v>
      </c>
      <c r="AV40" s="88">
        <f>VLOOKUP($A40,LIBRES!$AB$7:$AC$2000,2,0)</f>
        <v>0.55811342592592594</v>
      </c>
      <c r="AW40" s="88">
        <f t="shared" si="18"/>
        <v>4.6990740740741055E-3</v>
      </c>
      <c r="AX40" s="112"/>
      <c r="AY40" s="88">
        <f>VLOOKUP($A40,LIBRES!$AE$7:$AF$250,2,0)</f>
        <v>0.59253472222222225</v>
      </c>
      <c r="AZ40" s="88">
        <f>VLOOKUP($A40,LIBRES!$AH$7:$AI$2000,2,0)</f>
        <v>0.59564814814814815</v>
      </c>
      <c r="BA40" s="88">
        <f t="shared" si="19"/>
        <v>3.1134259259258945E-3</v>
      </c>
      <c r="BB40" s="148"/>
      <c r="BC40" s="88">
        <f>VLOOKUP($A40,LIBRES!$AK$7:$AL$250,2,0)</f>
        <v>0.66249999999999998</v>
      </c>
      <c r="BD40" s="88">
        <f>VLOOKUP($A40,LIBRES!$AN$7:$AO$2000,2,0)</f>
        <v>0.66612268518518525</v>
      </c>
      <c r="BE40" s="88">
        <f t="shared" si="20"/>
        <v>3.6226851851852704E-3</v>
      </c>
      <c r="BF40" s="112"/>
      <c r="BG40" s="90">
        <f t="shared" si="21"/>
        <v>260</v>
      </c>
      <c r="BH40" s="90" t="str">
        <f t="shared" si="22"/>
        <v>MARIO ALBERTO</v>
      </c>
      <c r="BI40" s="90" t="str">
        <f t="shared" si="23"/>
        <v>GOMEZ SOLIS</v>
      </c>
      <c r="BJ40" s="90" t="str">
        <f t="shared" si="24"/>
        <v>B</v>
      </c>
      <c r="BK40" s="90">
        <f t="shared" si="25"/>
        <v>0</v>
      </c>
      <c r="BL40" s="91"/>
      <c r="BM40" s="92">
        <v>0</v>
      </c>
      <c r="BN40" s="92">
        <f t="shared" si="26"/>
        <v>4.7337962962963331E-3</v>
      </c>
      <c r="BO40" s="92">
        <f t="shared" si="27"/>
        <v>3.7152777777777479E-3</v>
      </c>
      <c r="BP40" s="92">
        <f t="shared" si="28"/>
        <v>3.7384259259259922E-3</v>
      </c>
      <c r="BQ40" s="92">
        <f t="shared" si="29"/>
        <v>4.6990740740741055E-3</v>
      </c>
      <c r="BR40" s="92">
        <f t="shared" si="30"/>
        <v>3.1134259259258945E-3</v>
      </c>
      <c r="BS40" s="92">
        <f t="shared" si="31"/>
        <v>3.6226851851852704E-3</v>
      </c>
      <c r="BT40" s="92">
        <f t="shared" si="32"/>
        <v>2.3622685185185344E-2</v>
      </c>
      <c r="BU40" s="93"/>
      <c r="BV40" s="94">
        <f t="shared" si="33"/>
        <v>2041.0000000000136</v>
      </c>
      <c r="BW40" s="95">
        <f t="shared" si="34"/>
        <v>119.99999999999477</v>
      </c>
      <c r="BX40" s="91">
        <v>0</v>
      </c>
      <c r="BY40" s="91">
        <f t="shared" si="35"/>
        <v>2161.0000000000082</v>
      </c>
      <c r="BZ40" s="96" t="s">
        <v>424</v>
      </c>
      <c r="CA40" s="97" t="s">
        <v>424</v>
      </c>
      <c r="CB40" s="97" t="s">
        <v>424</v>
      </c>
      <c r="CC40" s="97" t="s">
        <v>424</v>
      </c>
    </row>
    <row r="41" spans="1:81" s="97" customFormat="1" ht="15" customHeight="1" x14ac:dyDescent="0.25">
      <c r="A41" s="131">
        <v>227</v>
      </c>
      <c r="B41" s="111" t="str">
        <f>VLOOKUP($A41,LISTADO!$C$4:$I$264,2,0)</f>
        <v>MAURO</v>
      </c>
      <c r="C41" s="111" t="str">
        <f>VLOOKUP($A41,LISTADO!$C$4:$I$264,3,0)</f>
        <v>ROLDAN CASTAÑEDA</v>
      </c>
      <c r="D41" s="111" t="str">
        <f>VLOOKUP($A41,LISTADO!$C$4:$I$264,4,0)</f>
        <v>C</v>
      </c>
      <c r="E41" s="111">
        <f>VLOOKUP($A41,LISTADO!$C$4:$I$264,5,0)</f>
        <v>0</v>
      </c>
      <c r="F41" s="111">
        <f>VLOOKUP($A41,LISTADO!$C$4:$I$264,6,0)</f>
        <v>0</v>
      </c>
      <c r="G41" s="113">
        <f>VLOOKUP($A41,LISTADO!$C$4:$I$270,7,0)</f>
        <v>0.40277777777777762</v>
      </c>
      <c r="H41" s="85">
        <f t="shared" si="0"/>
        <v>0.40277777777777762</v>
      </c>
      <c r="I41" s="85">
        <f t="shared" si="0"/>
        <v>0.40277777777777762</v>
      </c>
      <c r="J41" s="85">
        <f t="shared" si="1"/>
        <v>0</v>
      </c>
      <c r="K41" s="85"/>
      <c r="L41" s="86">
        <f t="shared" si="2"/>
        <v>0.47222222222222204</v>
      </c>
      <c r="M41" s="86">
        <f>VLOOKUP($A41,Checks!$B$5:$C$250,2,0)</f>
        <v>0.47222222222222227</v>
      </c>
      <c r="N41" s="86">
        <f t="shared" si="3"/>
        <v>6.9444444444444642E-2</v>
      </c>
      <c r="O41" s="85">
        <f t="shared" si="4"/>
        <v>2.2204460492503131E-16</v>
      </c>
      <c r="P41" s="87"/>
      <c r="Q41" s="86">
        <f t="shared" si="5"/>
        <v>0.55555555555555558</v>
      </c>
      <c r="R41" s="86">
        <f>VLOOKUP($A41,Checks!$E$5:$F$250,2,0)</f>
        <v>0.55555555555555558</v>
      </c>
      <c r="S41" s="86">
        <f t="shared" si="6"/>
        <v>8.3333333333333315E-2</v>
      </c>
      <c r="T41" s="85">
        <f t="shared" si="7"/>
        <v>0</v>
      </c>
      <c r="U41" s="87"/>
      <c r="V41" s="86">
        <f t="shared" si="8"/>
        <v>0.61805555555555558</v>
      </c>
      <c r="W41" s="86">
        <f>VLOOKUP($A41,Checks!$H$5:$I$250,2,0)</f>
        <v>0.61805555555555558</v>
      </c>
      <c r="X41" s="86">
        <f t="shared" si="9"/>
        <v>6.25E-2</v>
      </c>
      <c r="Y41" s="85">
        <f t="shared" si="10"/>
        <v>0</v>
      </c>
      <c r="Z41" s="87"/>
      <c r="AA41" s="85">
        <f t="shared" si="11"/>
        <v>0.69444444444444442</v>
      </c>
      <c r="AB41" s="88">
        <f t="shared" si="12"/>
        <v>0.67895833333333344</v>
      </c>
      <c r="AC41" s="87">
        <f t="shared" si="13"/>
        <v>0</v>
      </c>
      <c r="AD41" s="87"/>
      <c r="AE41" s="88">
        <f>VLOOKUP($A41,LIBRES!$A$7:$B$250,2,0)</f>
        <v>0.40358796296296301</v>
      </c>
      <c r="AF41" s="88">
        <f>VLOOKUP($A41,LIBRES!$D$7:$E$250,2,0)</f>
        <v>0.40674768518518517</v>
      </c>
      <c r="AG41" s="88">
        <f t="shared" si="14"/>
        <v>3.159722222222161E-3</v>
      </c>
      <c r="AH41" s="87"/>
      <c r="AI41" s="88">
        <f>VLOOKUP($A41,LIBRES!$G$7:$H$250,2,0)</f>
        <v>0.41313657407407406</v>
      </c>
      <c r="AJ41" s="88">
        <f>VLOOKUP($A41,LIBRES!J$7:$K$250,2,0)</f>
        <v>0.4178587962962963</v>
      </c>
      <c r="AK41" s="151">
        <f t="shared" si="15"/>
        <v>4.7222222222222388E-3</v>
      </c>
      <c r="AL41" s="87"/>
      <c r="AM41" s="88">
        <f>VLOOKUP($A41,LIBRES!$M$7:$N$250,2,0)</f>
        <v>0.4513888888888889</v>
      </c>
      <c r="AN41" s="88">
        <f>VLOOKUP($A41,LIBRES!$P$7:$Q$250,2,0)</f>
        <v>0.45453703703703702</v>
      </c>
      <c r="AO41" s="88">
        <f t="shared" si="16"/>
        <v>3.1481481481481222E-3</v>
      </c>
      <c r="AP41" s="112"/>
      <c r="AQ41" s="88">
        <f>VLOOKUP($A41,LIBRES!$S$7:$T$250,2,0)</f>
        <v>0.5336805555555556</v>
      </c>
      <c r="AR41" s="88">
        <f>VLOOKUP($A41,LIBRES!$V$7:$W$250,2,0)</f>
        <v>0.53659722222222228</v>
      </c>
      <c r="AS41" s="88">
        <f t="shared" si="17"/>
        <v>2.9166666666666785E-3</v>
      </c>
      <c r="AT41" s="112"/>
      <c r="AU41" s="88">
        <f>VLOOKUP($A41,LIBRES!$Y$7:$Z$250,2,0)</f>
        <v>0.5605324074074074</v>
      </c>
      <c r="AV41" s="88">
        <f>VLOOKUP($A41,LIBRES!$AB$7:$AC$2000,2,0)</f>
        <v>0.56526620370370373</v>
      </c>
      <c r="AW41" s="88">
        <f t="shared" si="18"/>
        <v>4.7337962962963331E-3</v>
      </c>
      <c r="AX41" s="112"/>
      <c r="AY41" s="88">
        <f>VLOOKUP($A41,LIBRES!$AE$7:$AF$250,2,0)</f>
        <v>0.59670138888888891</v>
      </c>
      <c r="AZ41" s="88">
        <f>VLOOKUP($A41,LIBRES!$AH$7:$AI$2000,2,0)</f>
        <v>0.60393518518518519</v>
      </c>
      <c r="BA41" s="88">
        <f t="shared" si="19"/>
        <v>7.2337962962962798E-3</v>
      </c>
      <c r="BB41" s="148"/>
      <c r="BC41" s="88">
        <f>VLOOKUP($A41,LIBRES!$AK$7:$AL$250,2,0)</f>
        <v>0.67523148148148149</v>
      </c>
      <c r="BD41" s="88">
        <f>VLOOKUP($A41,LIBRES!$AN$7:$AO$2000,2,0)</f>
        <v>0.67895833333333344</v>
      </c>
      <c r="BE41" s="88">
        <f t="shared" si="20"/>
        <v>3.7268518518519533E-3</v>
      </c>
      <c r="BF41" s="112"/>
      <c r="BG41" s="90">
        <f t="shared" si="21"/>
        <v>227</v>
      </c>
      <c r="BH41" s="90" t="str">
        <f t="shared" si="22"/>
        <v>MAURO</v>
      </c>
      <c r="BI41" s="90" t="str">
        <f t="shared" si="23"/>
        <v>ROLDAN CASTAÑEDA</v>
      </c>
      <c r="BJ41" s="90" t="str">
        <f t="shared" si="24"/>
        <v>C</v>
      </c>
      <c r="BK41" s="90">
        <f t="shared" si="25"/>
        <v>0</v>
      </c>
      <c r="BL41" s="91"/>
      <c r="BM41" s="92">
        <v>0</v>
      </c>
      <c r="BN41" s="92">
        <f t="shared" si="26"/>
        <v>4.7222222222222388E-3</v>
      </c>
      <c r="BO41" s="92">
        <f t="shared" si="27"/>
        <v>3.1481481481481222E-3</v>
      </c>
      <c r="BP41" s="92">
        <f t="shared" si="28"/>
        <v>2.9166666666666785E-3</v>
      </c>
      <c r="BQ41" s="92">
        <f t="shared" si="29"/>
        <v>4.7337962962963331E-3</v>
      </c>
      <c r="BR41" s="92">
        <f t="shared" si="30"/>
        <v>7.2337962962962798E-3</v>
      </c>
      <c r="BS41" s="92">
        <f t="shared" si="31"/>
        <v>3.7268518518519533E-3</v>
      </c>
      <c r="BT41" s="92">
        <f t="shared" si="32"/>
        <v>2.6481481481481606E-2</v>
      </c>
      <c r="BU41" s="93">
        <v>10</v>
      </c>
      <c r="BV41" s="94">
        <f t="shared" si="33"/>
        <v>2288.0000000000109</v>
      </c>
      <c r="BW41" s="95">
        <f t="shared" si="34"/>
        <v>1.9184653865522705E-11</v>
      </c>
      <c r="BX41" s="91">
        <v>0</v>
      </c>
      <c r="BY41" s="91">
        <f t="shared" si="35"/>
        <v>2298.00000000003</v>
      </c>
      <c r="BZ41" s="96" t="s">
        <v>424</v>
      </c>
      <c r="CA41" s="97" t="s">
        <v>424</v>
      </c>
      <c r="CB41" s="97" t="s">
        <v>424</v>
      </c>
      <c r="CC41" s="97" t="s">
        <v>424</v>
      </c>
    </row>
    <row r="42" spans="1:81" s="97" customFormat="1" ht="15" customHeight="1" x14ac:dyDescent="0.25">
      <c r="A42" s="131">
        <v>236</v>
      </c>
      <c r="B42" s="111" t="str">
        <f>VLOOKUP($A42,LISTADO!$C$4:$I$264,2,0)</f>
        <v>RUBEN DARIO</v>
      </c>
      <c r="C42" s="111" t="str">
        <f>VLOOKUP($A42,LISTADO!$C$4:$I$264,3,0)</f>
        <v>SANTOS LARA</v>
      </c>
      <c r="D42" s="111" t="str">
        <f>VLOOKUP($A42,LISTADO!$C$4:$I$264,4,0)</f>
        <v>A</v>
      </c>
      <c r="E42" s="111">
        <f>VLOOKUP($A42,LISTADO!$C$4:$I$264,5,0)</f>
        <v>0</v>
      </c>
      <c r="F42" s="111">
        <f>VLOOKUP($A42,LISTADO!$C$4:$I$264,6,0)</f>
        <v>0</v>
      </c>
      <c r="G42" s="113">
        <f>VLOOKUP($A42,LISTADO!$C$4:$I$270,7,0)</f>
        <v>0.39652777777777765</v>
      </c>
      <c r="H42" s="85">
        <f t="shared" si="0"/>
        <v>0.39652777777777765</v>
      </c>
      <c r="I42" s="85">
        <f t="shared" si="0"/>
        <v>0.39652777777777765</v>
      </c>
      <c r="J42" s="85">
        <f t="shared" si="1"/>
        <v>0</v>
      </c>
      <c r="K42" s="85"/>
      <c r="L42" s="86">
        <f t="shared" si="2"/>
        <v>0.46597222222222207</v>
      </c>
      <c r="M42" s="86">
        <f>VLOOKUP($A42,Checks!$B$5:$C$250,2,0)</f>
        <v>0.46666666666666662</v>
      </c>
      <c r="N42" s="86">
        <f t="shared" si="3"/>
        <v>7.0138888888888973E-2</v>
      </c>
      <c r="O42" s="85">
        <f t="shared" si="4"/>
        <v>6.94444444444553E-4</v>
      </c>
      <c r="P42" s="87"/>
      <c r="Q42" s="86">
        <f t="shared" si="5"/>
        <v>0.54999999999999993</v>
      </c>
      <c r="R42" s="86">
        <f>VLOOKUP($A42,Checks!$E$5:$F$250,2,0)</f>
        <v>0.54999999999999993</v>
      </c>
      <c r="S42" s="86">
        <f t="shared" si="6"/>
        <v>8.3333333333333315E-2</v>
      </c>
      <c r="T42" s="85">
        <f t="shared" si="7"/>
        <v>0</v>
      </c>
      <c r="U42" s="87"/>
      <c r="V42" s="86">
        <f t="shared" si="8"/>
        <v>0.61249999999999993</v>
      </c>
      <c r="W42" s="86">
        <f>VLOOKUP($A42,Checks!$H$5:$I$250,2,0)</f>
        <v>0.61111111111111105</v>
      </c>
      <c r="X42" s="86">
        <f t="shared" si="9"/>
        <v>6.1111111111111116E-2</v>
      </c>
      <c r="Y42" s="85">
        <f t="shared" si="10"/>
        <v>1.388888888888884E-3</v>
      </c>
      <c r="Z42" s="87"/>
      <c r="AA42" s="85">
        <f t="shared" si="11"/>
        <v>0.6875</v>
      </c>
      <c r="AB42" s="88">
        <f t="shared" si="12"/>
        <v>0.68694444444444447</v>
      </c>
      <c r="AC42" s="87">
        <f t="shared" si="13"/>
        <v>0</v>
      </c>
      <c r="AD42" s="87"/>
      <c r="AE42" s="88">
        <f>VLOOKUP($A42,LIBRES!$A$7:$B$250,2,0)</f>
        <v>0.39710648148148148</v>
      </c>
      <c r="AF42" s="88">
        <f>VLOOKUP($A42,LIBRES!$D$7:$E$250,2,0)</f>
        <v>0.40055555555555555</v>
      </c>
      <c r="AG42" s="88">
        <f t="shared" si="14"/>
        <v>3.4490740740740766E-3</v>
      </c>
      <c r="AH42" s="87"/>
      <c r="AI42" s="88">
        <f>VLOOKUP($A42,LIBRES!$G$7:$H$250,2,0)</f>
        <v>0.40729166666666666</v>
      </c>
      <c r="AJ42" s="88">
        <f>VLOOKUP($A42,LIBRES!J$7:$K$250,2,0)</f>
        <v>0.41226851851851848</v>
      </c>
      <c r="AK42" s="151">
        <f t="shared" si="15"/>
        <v>4.9768518518518157E-3</v>
      </c>
      <c r="AL42" s="87"/>
      <c r="AM42" s="88">
        <f>VLOOKUP($A42,LIBRES!$M$7:$N$250,2,0)</f>
        <v>0.44809027777777777</v>
      </c>
      <c r="AN42" s="88">
        <f>VLOOKUP($A42,LIBRES!$P$7:$Q$250,2,0)</f>
        <v>0.45287037037037042</v>
      </c>
      <c r="AO42" s="88">
        <f t="shared" si="16"/>
        <v>4.7800925925926552E-3</v>
      </c>
      <c r="AP42" s="112"/>
      <c r="AQ42" s="88">
        <f>VLOOKUP($A42,LIBRES!$S$7:$T$250,2,0)</f>
        <v>0.52546296296296291</v>
      </c>
      <c r="AR42" s="88">
        <f>VLOOKUP($A42,LIBRES!$V$7:$W$250,2,0)</f>
        <v>0.5285185185185185</v>
      </c>
      <c r="AS42" s="88">
        <f t="shared" si="17"/>
        <v>3.0555555555555891E-3</v>
      </c>
      <c r="AT42" s="112"/>
      <c r="AU42" s="88">
        <f>VLOOKUP($A42,LIBRES!$Y$7:$Z$250,2,0)</f>
        <v>0.55601851851851858</v>
      </c>
      <c r="AV42" s="88">
        <f>VLOOKUP($A42,LIBRES!$AB$7:$AC$2000,2,0)</f>
        <v>0.56146990740740743</v>
      </c>
      <c r="AW42" s="88">
        <f t="shared" si="18"/>
        <v>5.4513888888888529E-3</v>
      </c>
      <c r="AX42" s="112"/>
      <c r="AY42" s="88">
        <f>VLOOKUP($A42,LIBRES!$AE$7:$AF$250,2,0)</f>
        <v>0.59600694444444446</v>
      </c>
      <c r="AZ42" s="88">
        <f>VLOOKUP($A42,LIBRES!$AH$7:$AI$2000,2,0)</f>
        <v>0.59984953703703703</v>
      </c>
      <c r="BA42" s="88">
        <f t="shared" si="19"/>
        <v>3.8425925925925641E-3</v>
      </c>
      <c r="BB42" s="148"/>
      <c r="BC42" s="88">
        <f>VLOOKUP($A42,LIBRES!$AK$7:$AL$250,2,0)</f>
        <v>0.68391203703703696</v>
      </c>
      <c r="BD42" s="88">
        <f>VLOOKUP($A42,LIBRES!$AN$7:$AO$2000,2,0)</f>
        <v>0.68694444444444447</v>
      </c>
      <c r="BE42" s="88">
        <f t="shared" si="20"/>
        <v>3.0324074074075114E-3</v>
      </c>
      <c r="BF42" s="112"/>
      <c r="BG42" s="90">
        <f t="shared" si="21"/>
        <v>236</v>
      </c>
      <c r="BH42" s="90" t="str">
        <f t="shared" si="22"/>
        <v>RUBEN DARIO</v>
      </c>
      <c r="BI42" s="90" t="str">
        <f t="shared" si="23"/>
        <v>SANTOS LARA</v>
      </c>
      <c r="BJ42" s="90" t="str">
        <f t="shared" si="24"/>
        <v>A</v>
      </c>
      <c r="BK42" s="90">
        <f t="shared" si="25"/>
        <v>0</v>
      </c>
      <c r="BL42" s="91"/>
      <c r="BM42" s="92">
        <v>0</v>
      </c>
      <c r="BN42" s="92">
        <f t="shared" si="26"/>
        <v>4.9768518518518157E-3</v>
      </c>
      <c r="BO42" s="92">
        <f t="shared" si="27"/>
        <v>4.7800925925926552E-3</v>
      </c>
      <c r="BP42" s="92">
        <f t="shared" si="28"/>
        <v>3.0555555555555891E-3</v>
      </c>
      <c r="BQ42" s="92">
        <f t="shared" si="29"/>
        <v>5.4513888888888529E-3</v>
      </c>
      <c r="BR42" s="92">
        <f t="shared" si="30"/>
        <v>3.8425925925925641E-3</v>
      </c>
      <c r="BS42" s="92">
        <f t="shared" si="31"/>
        <v>3.0324074074075114E-3</v>
      </c>
      <c r="BT42" s="92">
        <f t="shared" si="32"/>
        <v>2.5138888888888988E-2</v>
      </c>
      <c r="BU42" s="93"/>
      <c r="BV42" s="94">
        <f t="shared" si="33"/>
        <v>2172.0000000000086</v>
      </c>
      <c r="BW42" s="95">
        <f t="shared" si="34"/>
        <v>180.00000000000895</v>
      </c>
      <c r="BX42" s="91">
        <v>0</v>
      </c>
      <c r="BY42" s="91">
        <f t="shared" si="35"/>
        <v>2352.0000000000177</v>
      </c>
      <c r="BZ42" s="96" t="s">
        <v>424</v>
      </c>
      <c r="CA42" s="97" t="s">
        <v>424</v>
      </c>
      <c r="CB42" s="97" t="s">
        <v>424</v>
      </c>
      <c r="CC42" s="97" t="s">
        <v>424</v>
      </c>
    </row>
    <row r="43" spans="1:81" s="97" customFormat="1" ht="15" customHeight="1" x14ac:dyDescent="0.25">
      <c r="A43" s="132">
        <v>252</v>
      </c>
      <c r="B43" s="111" t="str">
        <f>VLOOKUP($A43,LISTADO!$C$4:$I$264,2,0)</f>
        <v>TONY</v>
      </c>
      <c r="C43" s="111" t="str">
        <f>VLOOKUP($A43,LISTADO!$C$4:$I$264,3,0)</f>
        <v>ABAD</v>
      </c>
      <c r="D43" s="111" t="str">
        <f>VLOOKUP($A43,LISTADO!$C$4:$I$264,4,0)</f>
        <v>A</v>
      </c>
      <c r="E43" s="111">
        <f>VLOOKUP($A43,LISTADO!$C$4:$I$264,5,0)</f>
        <v>0</v>
      </c>
      <c r="F43" s="111">
        <f>VLOOKUP($A43,LISTADO!$C$4:$I$264,6,0)</f>
        <v>0</v>
      </c>
      <c r="G43" s="113">
        <f>VLOOKUP($A43,LISTADO!$C$4:$I$270,7,0)</f>
        <v>0.40416666666666651</v>
      </c>
      <c r="H43" s="85">
        <f t="shared" ref="H43:I62" si="36">G43</f>
        <v>0.40416666666666651</v>
      </c>
      <c r="I43" s="85">
        <f t="shared" si="36"/>
        <v>0.40416666666666651</v>
      </c>
      <c r="J43" s="85">
        <f t="shared" si="1"/>
        <v>0</v>
      </c>
      <c r="K43" s="85"/>
      <c r="L43" s="86">
        <f t="shared" si="2"/>
        <v>0.47361111111111093</v>
      </c>
      <c r="M43" s="86">
        <f>VLOOKUP($A43,Checks!$B$5:$C$250,2,0)</f>
        <v>0.47361111111111115</v>
      </c>
      <c r="N43" s="86">
        <f t="shared" si="3"/>
        <v>6.9444444444444642E-2</v>
      </c>
      <c r="O43" s="85">
        <f t="shared" si="4"/>
        <v>2.2204460492503131E-16</v>
      </c>
      <c r="P43" s="87"/>
      <c r="Q43" s="86">
        <f t="shared" si="5"/>
        <v>0.55694444444444446</v>
      </c>
      <c r="R43" s="86">
        <f>VLOOKUP($A43,Checks!$E$5:$F$250,2,0)</f>
        <v>0.55694444444444446</v>
      </c>
      <c r="S43" s="86">
        <f t="shared" si="6"/>
        <v>8.3333333333333315E-2</v>
      </c>
      <c r="T43" s="85">
        <f t="shared" si="7"/>
        <v>0</v>
      </c>
      <c r="U43" s="87"/>
      <c r="V43" s="86">
        <f t="shared" si="8"/>
        <v>0.61944444444444446</v>
      </c>
      <c r="W43" s="86">
        <f>VLOOKUP($A43,Checks!$H$5:$I$250,2,0)</f>
        <v>0.61944444444444446</v>
      </c>
      <c r="X43" s="86">
        <f t="shared" si="9"/>
        <v>6.25E-2</v>
      </c>
      <c r="Y43" s="85">
        <f t="shared" si="10"/>
        <v>0</v>
      </c>
      <c r="Z43" s="87"/>
      <c r="AA43" s="85">
        <f t="shared" si="11"/>
        <v>0.6958333333333333</v>
      </c>
      <c r="AB43" s="88">
        <f t="shared" si="12"/>
        <v>0.67318287037037028</v>
      </c>
      <c r="AC43" s="87">
        <f t="shared" si="13"/>
        <v>0</v>
      </c>
      <c r="AD43" s="87"/>
      <c r="AE43" s="88">
        <f>VLOOKUP($A43,LIBRES!$A$7:$B$250,2,0)</f>
        <v>0.40509259259259256</v>
      </c>
      <c r="AF43" s="88">
        <f>VLOOKUP($A43,LIBRES!$D$7:$E$250,2,0)</f>
        <v>0.40819444444444447</v>
      </c>
      <c r="AG43" s="88">
        <f t="shared" si="14"/>
        <v>3.1018518518519111E-3</v>
      </c>
      <c r="AH43" s="87"/>
      <c r="AI43" s="88">
        <f>VLOOKUP($A43,LIBRES!$G$7:$H$250,2,0)</f>
        <v>0.41400462962962964</v>
      </c>
      <c r="AJ43" s="88">
        <f>VLOOKUP($A43,LIBRES!J$7:$K$250,2,0)</f>
        <v>0.41828703703703707</v>
      </c>
      <c r="AK43" s="151">
        <f t="shared" si="15"/>
        <v>4.2824074074074292E-3</v>
      </c>
      <c r="AL43" s="87"/>
      <c r="AM43" s="88">
        <f>VLOOKUP($A43,LIBRES!$M$7:$N$250,2,0)</f>
        <v>0.45329861111111108</v>
      </c>
      <c r="AN43" s="88">
        <f>VLOOKUP($A43,LIBRES!$P$7:$Q$250,2,0)</f>
        <v>0.46173611111111112</v>
      </c>
      <c r="AO43" s="88">
        <f t="shared" si="16"/>
        <v>8.4375000000000422E-3</v>
      </c>
      <c r="AP43" s="112"/>
      <c r="AQ43" s="88">
        <f>VLOOKUP($A43,LIBRES!$S$7:$T$250,2,0)</f>
        <v>0.53090277777777783</v>
      </c>
      <c r="AR43" s="88">
        <f>VLOOKUP($A43,LIBRES!$V$7:$W$250,2,0)</f>
        <v>0.5336805555555556</v>
      </c>
      <c r="AS43" s="88">
        <f t="shared" si="17"/>
        <v>2.7777777777777679E-3</v>
      </c>
      <c r="AT43" s="112"/>
      <c r="AU43" s="88">
        <f>VLOOKUP($A43,LIBRES!$Y$7:$Z$250,2,0)</f>
        <v>0.56244212962962969</v>
      </c>
      <c r="AV43" s="88">
        <f>VLOOKUP($A43,LIBRES!$AB$7:$AC$2000,2,0)</f>
        <v>0.56798611111111108</v>
      </c>
      <c r="AW43" s="88">
        <f t="shared" si="18"/>
        <v>5.5439814814813859E-3</v>
      </c>
      <c r="AX43" s="112"/>
      <c r="AY43" s="88">
        <f>VLOOKUP($A43,LIBRES!$AE$7:$AF$250,2,0)</f>
        <v>0.60017361111111112</v>
      </c>
      <c r="AZ43" s="88">
        <f>VLOOKUP($A43,LIBRES!$AH$7:$AI$2000,2,0)</f>
        <v>0.60381944444444446</v>
      </c>
      <c r="BA43" s="88">
        <f t="shared" si="19"/>
        <v>3.6458333333333481E-3</v>
      </c>
      <c r="BB43" s="148"/>
      <c r="BC43" s="88">
        <f>VLOOKUP($A43,LIBRES!$AK$7:$AL$250,2,0)</f>
        <v>0.67037037037037039</v>
      </c>
      <c r="BD43" s="88">
        <f>VLOOKUP($A43,LIBRES!$AN$7:$AO$2000,2,0)</f>
        <v>0.67318287037037028</v>
      </c>
      <c r="BE43" s="88">
        <f t="shared" si="20"/>
        <v>2.8124999999998845E-3</v>
      </c>
      <c r="BF43" s="112"/>
      <c r="BG43" s="90">
        <f t="shared" si="21"/>
        <v>252</v>
      </c>
      <c r="BH43" s="90" t="str">
        <f t="shared" si="22"/>
        <v>TONY</v>
      </c>
      <c r="BI43" s="90" t="str">
        <f t="shared" si="23"/>
        <v>ABAD</v>
      </c>
      <c r="BJ43" s="90" t="str">
        <f t="shared" si="24"/>
        <v>A</v>
      </c>
      <c r="BK43" s="90">
        <f t="shared" si="25"/>
        <v>0</v>
      </c>
      <c r="BL43" s="91"/>
      <c r="BM43" s="92">
        <v>0</v>
      </c>
      <c r="BN43" s="92">
        <f t="shared" si="26"/>
        <v>4.2824074074074292E-3</v>
      </c>
      <c r="BO43" s="92">
        <f t="shared" si="27"/>
        <v>8.4375000000000422E-3</v>
      </c>
      <c r="BP43" s="92">
        <f t="shared" si="28"/>
        <v>2.7777777777777679E-3</v>
      </c>
      <c r="BQ43" s="92">
        <f t="shared" si="29"/>
        <v>5.5439814814813859E-3</v>
      </c>
      <c r="BR43" s="92">
        <f t="shared" si="30"/>
        <v>3.6458333333333481E-3</v>
      </c>
      <c r="BS43" s="92">
        <f t="shared" si="31"/>
        <v>2.8124999999998845E-3</v>
      </c>
      <c r="BT43" s="92">
        <f t="shared" si="32"/>
        <v>2.7499999999999858E-2</v>
      </c>
      <c r="BU43" s="93"/>
      <c r="BV43" s="94">
        <f t="shared" si="33"/>
        <v>2375.9999999999877</v>
      </c>
      <c r="BW43" s="95">
        <f t="shared" si="34"/>
        <v>1.9184653865522705E-11</v>
      </c>
      <c r="BX43" s="91">
        <v>0</v>
      </c>
      <c r="BY43" s="91">
        <f t="shared" si="35"/>
        <v>2376.0000000000068</v>
      </c>
      <c r="BZ43" s="96" t="s">
        <v>424</v>
      </c>
      <c r="CA43" s="97" t="s">
        <v>424</v>
      </c>
      <c r="CB43" s="97" t="s">
        <v>424</v>
      </c>
      <c r="CC43" s="97" t="s">
        <v>424</v>
      </c>
    </row>
    <row r="44" spans="1:81" s="97" customFormat="1" ht="15" customHeight="1" x14ac:dyDescent="0.25">
      <c r="A44" s="131">
        <v>247</v>
      </c>
      <c r="B44" s="111" t="str">
        <f>VLOOKUP($A44,LISTADO!$C$4:$I$264,2,0)</f>
        <v>CARLOS</v>
      </c>
      <c r="C44" s="111" t="str">
        <f>VLOOKUP($A44,LISTADO!$C$4:$I$264,3,0)</f>
        <v>MORALES</v>
      </c>
      <c r="D44" s="111" t="str">
        <f>VLOOKUP($A44,LISTADO!$C$4:$I$264,4,0)</f>
        <v>C</v>
      </c>
      <c r="E44" s="111">
        <f>VLOOKUP($A44,LISTADO!$C$4:$I$264,5,0)</f>
        <v>0</v>
      </c>
      <c r="F44" s="111">
        <f>VLOOKUP($A44,LISTADO!$C$4:$I$264,6,0)</f>
        <v>0</v>
      </c>
      <c r="G44" s="113">
        <f>VLOOKUP($A44,LISTADO!$C$4:$I$270,7,0)</f>
        <v>0.40208333333333318</v>
      </c>
      <c r="H44" s="85">
        <f t="shared" si="36"/>
        <v>0.40208333333333318</v>
      </c>
      <c r="I44" s="85">
        <f t="shared" si="36"/>
        <v>0.40208333333333318</v>
      </c>
      <c r="J44" s="85">
        <f t="shared" si="1"/>
        <v>0</v>
      </c>
      <c r="K44" s="85"/>
      <c r="L44" s="86">
        <f t="shared" si="2"/>
        <v>0.4715277777777776</v>
      </c>
      <c r="M44" s="86">
        <f>VLOOKUP($A44,Checks!$B$5:$C$250,2,0)</f>
        <v>0.47569444444444442</v>
      </c>
      <c r="N44" s="86">
        <f t="shared" si="3"/>
        <v>7.3611111111111238E-2</v>
      </c>
      <c r="O44" s="85">
        <f t="shared" si="4"/>
        <v>4.1666666666668184E-3</v>
      </c>
      <c r="P44" s="87"/>
      <c r="Q44" s="86">
        <f t="shared" si="5"/>
        <v>0.55902777777777779</v>
      </c>
      <c r="R44" s="86">
        <f>VLOOKUP($A44,Checks!$E$5:$F$250,2,0)</f>
        <v>0.55486111111111114</v>
      </c>
      <c r="S44" s="86">
        <f t="shared" si="6"/>
        <v>7.9166666666666718E-2</v>
      </c>
      <c r="T44" s="85">
        <f t="shared" si="7"/>
        <v>4.1666666666666519E-3</v>
      </c>
      <c r="U44" s="87"/>
      <c r="V44" s="86">
        <f t="shared" si="8"/>
        <v>0.61736111111111114</v>
      </c>
      <c r="W44" s="86">
        <f>VLOOKUP($A44,Checks!$H$5:$I$250,2,0)</f>
        <v>0.61736111111111114</v>
      </c>
      <c r="X44" s="86">
        <f t="shared" si="9"/>
        <v>6.25E-2</v>
      </c>
      <c r="Y44" s="85">
        <f t="shared" si="10"/>
        <v>0</v>
      </c>
      <c r="Z44" s="87"/>
      <c r="AA44" s="85">
        <f t="shared" si="11"/>
        <v>0.69375000000000009</v>
      </c>
      <c r="AB44" s="88">
        <f t="shared" si="12"/>
        <v>0.68821759259259263</v>
      </c>
      <c r="AC44" s="87">
        <f t="shared" si="13"/>
        <v>0</v>
      </c>
      <c r="AD44" s="87"/>
      <c r="AE44" s="88">
        <f>VLOOKUP($A44,LIBRES!$A$7:$B$250,2,0)</f>
        <v>0.40312500000000001</v>
      </c>
      <c r="AF44" s="88" t="e">
        <f>VLOOKUP($A44,LIBRES!$D$7:$E$250,2,0)</f>
        <v>#N/A</v>
      </c>
      <c r="AG44" s="88" t="e">
        <f t="shared" si="14"/>
        <v>#N/A</v>
      </c>
      <c r="AH44" s="87"/>
      <c r="AI44" s="88">
        <f>VLOOKUP($A44,LIBRES!$G$7:$H$250,2,0)</f>
        <v>0.41197916666666662</v>
      </c>
      <c r="AJ44" s="88">
        <f>VLOOKUP($A44,LIBRES!J$7:$K$250,2,0)</f>
        <v>0.41585648148148152</v>
      </c>
      <c r="AK44" s="151">
        <f t="shared" si="15"/>
        <v>3.8773148148149028E-3</v>
      </c>
      <c r="AL44" s="87"/>
      <c r="AM44" s="88">
        <f>VLOOKUP($A44,LIBRES!$M$7:$N$250,2,0)</f>
        <v>0.4602430555555555</v>
      </c>
      <c r="AN44" s="88">
        <f>VLOOKUP($A44,LIBRES!$P$7:$Q$250,2,0)</f>
        <v>0.46342592592592591</v>
      </c>
      <c r="AO44" s="88">
        <f t="shared" si="16"/>
        <v>3.1828703703704053E-3</v>
      </c>
      <c r="AP44" s="112"/>
      <c r="AQ44" s="88">
        <f>VLOOKUP($A44,LIBRES!$S$7:$T$250,2,0)</f>
        <v>0.54224537037037035</v>
      </c>
      <c r="AR44" s="88">
        <f>VLOOKUP($A44,LIBRES!$V$7:$W$250,2,0)</f>
        <v>0.54508101851851853</v>
      </c>
      <c r="AS44" s="88">
        <f t="shared" si="17"/>
        <v>2.8356481481481843E-3</v>
      </c>
      <c r="AT44" s="112"/>
      <c r="AU44" s="88">
        <f>VLOOKUP($A44,LIBRES!$Y$7:$Z$250,2,0)</f>
        <v>0.56122685185185184</v>
      </c>
      <c r="AV44" s="88">
        <f>VLOOKUP($A44,LIBRES!$AB$7:$AC$2000,2,0)</f>
        <v>0.56630787037037034</v>
      </c>
      <c r="AW44" s="88">
        <f t="shared" si="18"/>
        <v>5.0810185185184986E-3</v>
      </c>
      <c r="AX44" s="112"/>
      <c r="AY44" s="88">
        <f>VLOOKUP($A44,LIBRES!$AE$7:$AF$250,2,0)</f>
        <v>0.60086805555555556</v>
      </c>
      <c r="AZ44" s="88">
        <f>VLOOKUP($A44,LIBRES!$AH$7:$AI$2000,2,0)</f>
        <v>0.6038310185185185</v>
      </c>
      <c r="BA44" s="88">
        <f t="shared" si="19"/>
        <v>2.962962962962945E-3</v>
      </c>
      <c r="BB44" s="148"/>
      <c r="BC44" s="88">
        <f>VLOOKUP($A44,LIBRES!$AK$7:$AL$250,2,0)</f>
        <v>0.68530092592592595</v>
      </c>
      <c r="BD44" s="88">
        <f>VLOOKUP($A44,LIBRES!$AN$7:$AO$2000,2,0)</f>
        <v>0.68821759259259263</v>
      </c>
      <c r="BE44" s="88">
        <f t="shared" si="20"/>
        <v>2.9166666666666785E-3</v>
      </c>
      <c r="BF44" s="112"/>
      <c r="BG44" s="90">
        <f t="shared" si="21"/>
        <v>247</v>
      </c>
      <c r="BH44" s="90" t="str">
        <f t="shared" si="22"/>
        <v>CARLOS</v>
      </c>
      <c r="BI44" s="90" t="str">
        <f t="shared" si="23"/>
        <v>MORALES</v>
      </c>
      <c r="BJ44" s="90" t="str">
        <f t="shared" si="24"/>
        <v>C</v>
      </c>
      <c r="BK44" s="90">
        <f t="shared" si="25"/>
        <v>0</v>
      </c>
      <c r="BL44" s="91"/>
      <c r="BM44" s="92">
        <v>0</v>
      </c>
      <c r="BN44" s="92">
        <f t="shared" si="26"/>
        <v>3.8773148148149028E-3</v>
      </c>
      <c r="BO44" s="92">
        <f t="shared" si="27"/>
        <v>3.1828703703704053E-3</v>
      </c>
      <c r="BP44" s="92">
        <f t="shared" si="28"/>
        <v>2.8356481481481843E-3</v>
      </c>
      <c r="BQ44" s="92">
        <f t="shared" si="29"/>
        <v>5.0810185185184986E-3</v>
      </c>
      <c r="BR44" s="92">
        <f t="shared" si="30"/>
        <v>2.962962962962945E-3</v>
      </c>
      <c r="BS44" s="92">
        <f t="shared" si="31"/>
        <v>2.9166666666666785E-3</v>
      </c>
      <c r="BT44" s="92">
        <f t="shared" si="32"/>
        <v>2.0856481481481615E-2</v>
      </c>
      <c r="BU44" s="93">
        <v>10</v>
      </c>
      <c r="BV44" s="94">
        <f t="shared" si="33"/>
        <v>1802.0000000000116</v>
      </c>
      <c r="BW44" s="95">
        <f t="shared" si="34"/>
        <v>720.00000000001182</v>
      </c>
      <c r="BX44" s="91">
        <v>0</v>
      </c>
      <c r="BY44" s="91">
        <f t="shared" si="35"/>
        <v>2532.0000000000236</v>
      </c>
      <c r="BZ44" s="96" t="s">
        <v>424</v>
      </c>
      <c r="CA44" s="97" t="s">
        <v>424</v>
      </c>
      <c r="CB44" s="97" t="s">
        <v>424</v>
      </c>
      <c r="CC44" s="97" t="s">
        <v>424</v>
      </c>
    </row>
    <row r="45" spans="1:81" s="97" customFormat="1" ht="15" customHeight="1" x14ac:dyDescent="0.25">
      <c r="A45" s="131">
        <v>225</v>
      </c>
      <c r="B45" s="111" t="str">
        <f>VLOOKUP($A45,LISTADO!$C$4:$I$264,2,0)</f>
        <v>JOSE JAVIER</v>
      </c>
      <c r="C45" s="111" t="str">
        <f>VLOOKUP($A45,LISTADO!$C$4:$I$264,3,0)</f>
        <v>LAVAGNINO PERNILLA</v>
      </c>
      <c r="D45" s="111" t="str">
        <f>VLOOKUP($A45,LISTADO!$C$4:$I$264,4,0)</f>
        <v>A</v>
      </c>
      <c r="E45" s="111">
        <f>VLOOKUP($A45,LISTADO!$C$4:$I$264,5,0)</f>
        <v>0</v>
      </c>
      <c r="F45" s="111">
        <f>VLOOKUP($A45,LISTADO!$C$4:$I$264,6,0)</f>
        <v>0</v>
      </c>
      <c r="G45" s="113">
        <f>VLOOKUP($A45,LISTADO!$C$4:$I$270,7,0)</f>
        <v>0.38263888888888881</v>
      </c>
      <c r="H45" s="85">
        <f t="shared" si="36"/>
        <v>0.38263888888888881</v>
      </c>
      <c r="I45" s="85">
        <f t="shared" si="36"/>
        <v>0.38263888888888881</v>
      </c>
      <c r="J45" s="85">
        <f t="shared" si="1"/>
        <v>0</v>
      </c>
      <c r="K45" s="85"/>
      <c r="L45" s="86">
        <f t="shared" si="2"/>
        <v>0.45208333333333323</v>
      </c>
      <c r="M45" s="86">
        <f>VLOOKUP($A45,Checks!$B$5:$C$250,2,0)</f>
        <v>0.45208333333333334</v>
      </c>
      <c r="N45" s="86">
        <f t="shared" si="3"/>
        <v>6.9444444444444531E-2</v>
      </c>
      <c r="O45" s="85">
        <f t="shared" si="4"/>
        <v>1.1102230246251565E-16</v>
      </c>
      <c r="P45" s="87"/>
      <c r="Q45" s="86">
        <f t="shared" si="5"/>
        <v>0.53541666666666665</v>
      </c>
      <c r="R45" s="86">
        <f>VLOOKUP($A45,Checks!$E$5:$F$250,2,0)</f>
        <v>0.53541666666666665</v>
      </c>
      <c r="S45" s="86">
        <f t="shared" si="6"/>
        <v>8.3333333333333315E-2</v>
      </c>
      <c r="T45" s="85">
        <f t="shared" si="7"/>
        <v>0</v>
      </c>
      <c r="U45" s="87"/>
      <c r="V45" s="86">
        <f t="shared" si="8"/>
        <v>0.59791666666666665</v>
      </c>
      <c r="W45" s="86">
        <f>VLOOKUP($A45,Checks!$H$5:$I$250,2,0)</f>
        <v>0.60555555555555551</v>
      </c>
      <c r="X45" s="86">
        <f t="shared" si="9"/>
        <v>7.0138888888888862E-2</v>
      </c>
      <c r="Y45" s="85">
        <f t="shared" si="10"/>
        <v>7.6388888888888618E-3</v>
      </c>
      <c r="Z45" s="87"/>
      <c r="AA45" s="85">
        <f t="shared" si="11"/>
        <v>0.68194444444444446</v>
      </c>
      <c r="AB45" s="88">
        <f t="shared" si="12"/>
        <v>0.67471064814814818</v>
      </c>
      <c r="AC45" s="87">
        <f t="shared" si="13"/>
        <v>0</v>
      </c>
      <c r="AD45" s="87"/>
      <c r="AE45" s="88">
        <f>VLOOKUP($A45,LIBRES!$A$7:$B$250,2,0)</f>
        <v>0.38327546296296294</v>
      </c>
      <c r="AF45" s="88">
        <f>VLOOKUP($A45,LIBRES!$D$7:$E$250,2,0)</f>
        <v>0.38638888888888889</v>
      </c>
      <c r="AG45" s="88">
        <f t="shared" si="14"/>
        <v>3.11342592592595E-3</v>
      </c>
      <c r="AH45" s="87"/>
      <c r="AI45" s="88">
        <f>VLOOKUP($A45,LIBRES!$G$7:$H$250,2,0)</f>
        <v>0.39456018518518521</v>
      </c>
      <c r="AJ45" s="88">
        <f>VLOOKUP($A45,LIBRES!J$7:$K$250,2,0)</f>
        <v>0.39968749999999997</v>
      </c>
      <c r="AK45" s="151">
        <f t="shared" si="15"/>
        <v>5.1273148148147651E-3</v>
      </c>
      <c r="AL45" s="87"/>
      <c r="AM45" s="88">
        <f>VLOOKUP($A45,LIBRES!$M$7:$N$250,2,0)</f>
        <v>0.43593750000000003</v>
      </c>
      <c r="AN45" s="88">
        <f>VLOOKUP($A45,LIBRES!$P$7:$Q$250,2,0)</f>
        <v>0.43966435185185188</v>
      </c>
      <c r="AO45" s="88">
        <f t="shared" si="16"/>
        <v>3.7268518518518423E-3</v>
      </c>
      <c r="AP45" s="112"/>
      <c r="AQ45" s="88">
        <f>VLOOKUP($A45,LIBRES!$S$7:$T$250,2,0)</f>
        <v>0.50549768518518523</v>
      </c>
      <c r="AR45" s="88">
        <f>VLOOKUP($A45,LIBRES!$V$7:$W$250,2,0)</f>
        <v>0.50842592592592595</v>
      </c>
      <c r="AS45" s="88">
        <f t="shared" si="17"/>
        <v>2.9282407407407174E-3</v>
      </c>
      <c r="AT45" s="112"/>
      <c r="AU45" s="88">
        <f>VLOOKUP($A45,LIBRES!$Y$7:$Z$250,2,0)</f>
        <v>0.54056712962962961</v>
      </c>
      <c r="AV45" s="88">
        <f>VLOOKUP($A45,LIBRES!$AB$7:$AC$2000,2,0)</f>
        <v>0.54500000000000004</v>
      </c>
      <c r="AW45" s="88">
        <f t="shared" si="18"/>
        <v>4.4328703703704342E-3</v>
      </c>
      <c r="AX45" s="112"/>
      <c r="AY45" s="88">
        <f>VLOOKUP($A45,LIBRES!$AE$7:$AF$250,2,0)</f>
        <v>0.58628472222222217</v>
      </c>
      <c r="AZ45" s="88">
        <f>VLOOKUP($A45,LIBRES!$AH$7:$AI$2000,2,0)</f>
        <v>0.59032407407407406</v>
      </c>
      <c r="BA45" s="88">
        <f t="shared" si="19"/>
        <v>4.0393518518518912E-3</v>
      </c>
      <c r="BB45" s="148"/>
      <c r="BC45" s="88">
        <f>VLOOKUP($A45,LIBRES!$AK$7:$AL$250,2,0)</f>
        <v>0.67175925925925928</v>
      </c>
      <c r="BD45" s="88">
        <f>VLOOKUP($A45,LIBRES!$AN$7:$AO$2000,2,0)</f>
        <v>0.67471064814814818</v>
      </c>
      <c r="BE45" s="88">
        <f t="shared" si="20"/>
        <v>2.9513888888889062E-3</v>
      </c>
      <c r="BF45" s="112"/>
      <c r="BG45" s="90">
        <f t="shared" si="21"/>
        <v>225</v>
      </c>
      <c r="BH45" s="90" t="str">
        <f t="shared" si="22"/>
        <v>JOSE JAVIER</v>
      </c>
      <c r="BI45" s="90" t="str">
        <f t="shared" si="23"/>
        <v>LAVAGNINO PERNILLA</v>
      </c>
      <c r="BJ45" s="90" t="str">
        <f t="shared" si="24"/>
        <v>A</v>
      </c>
      <c r="BK45" s="90">
        <f t="shared" si="25"/>
        <v>0</v>
      </c>
      <c r="BL45" s="91"/>
      <c r="BM45" s="92">
        <v>0</v>
      </c>
      <c r="BN45" s="92">
        <f t="shared" si="26"/>
        <v>5.1273148148147651E-3</v>
      </c>
      <c r="BO45" s="92">
        <f t="shared" si="27"/>
        <v>3.7268518518518423E-3</v>
      </c>
      <c r="BP45" s="92">
        <f t="shared" si="28"/>
        <v>2.9282407407407174E-3</v>
      </c>
      <c r="BQ45" s="92">
        <f t="shared" si="29"/>
        <v>4.4328703703704342E-3</v>
      </c>
      <c r="BR45" s="92">
        <f t="shared" si="30"/>
        <v>4.0393518518518912E-3</v>
      </c>
      <c r="BS45" s="92">
        <f t="shared" si="31"/>
        <v>2.9513888888889062E-3</v>
      </c>
      <c r="BT45" s="92">
        <f t="shared" si="32"/>
        <v>2.3206018518518556E-2</v>
      </c>
      <c r="BU45" s="93">
        <v>10</v>
      </c>
      <c r="BV45" s="94">
        <f t="shared" si="33"/>
        <v>2005.0000000000032</v>
      </c>
      <c r="BW45" s="95">
        <f t="shared" si="34"/>
        <v>660.00000000000728</v>
      </c>
      <c r="BX45" s="91">
        <v>0</v>
      </c>
      <c r="BY45" s="91">
        <f t="shared" si="35"/>
        <v>2675.0000000000105</v>
      </c>
      <c r="BZ45" s="96" t="s">
        <v>424</v>
      </c>
      <c r="CA45" s="97" t="s">
        <v>424</v>
      </c>
      <c r="CB45" s="97" t="s">
        <v>424</v>
      </c>
      <c r="CC45" s="97" t="s">
        <v>424</v>
      </c>
    </row>
    <row r="46" spans="1:81" s="97" customFormat="1" ht="15" customHeight="1" x14ac:dyDescent="0.25">
      <c r="A46" s="131">
        <v>216</v>
      </c>
      <c r="B46" s="111" t="str">
        <f>VLOOKUP($A46,LISTADO!$C$4:$I$264,2,0)</f>
        <v>CARLOS ANDRES</v>
      </c>
      <c r="C46" s="111" t="str">
        <f>VLOOKUP($A46,LISTADO!$C$4:$I$264,3,0)</f>
        <v>AQUINO HERNANDEZ</v>
      </c>
      <c r="D46" s="111" t="str">
        <f>VLOOKUP($A46,LISTADO!$C$4:$I$264,4,0)</f>
        <v>A</v>
      </c>
      <c r="E46" s="111">
        <f>VLOOKUP($A46,LISTADO!$C$4:$I$264,5,0)</f>
        <v>0</v>
      </c>
      <c r="F46" s="111">
        <f>VLOOKUP($A46,LISTADO!$C$4:$I$264,6,0)</f>
        <v>0</v>
      </c>
      <c r="G46" s="113">
        <f>VLOOKUP($A46,LISTADO!$C$4:$I$270,7,0)</f>
        <v>0.38333333333333325</v>
      </c>
      <c r="H46" s="85">
        <f t="shared" si="36"/>
        <v>0.38333333333333325</v>
      </c>
      <c r="I46" s="85">
        <f t="shared" si="36"/>
        <v>0.38333333333333325</v>
      </c>
      <c r="J46" s="85">
        <f t="shared" si="1"/>
        <v>0</v>
      </c>
      <c r="K46" s="85"/>
      <c r="L46" s="86">
        <f t="shared" si="2"/>
        <v>0.45277777777777767</v>
      </c>
      <c r="M46" s="86">
        <f>VLOOKUP($A46,Checks!$B$5:$C$250,2,0)</f>
        <v>0.45277777777777778</v>
      </c>
      <c r="N46" s="86">
        <f t="shared" si="3"/>
        <v>6.9444444444444531E-2</v>
      </c>
      <c r="O46" s="85">
        <f t="shared" si="4"/>
        <v>1.1102230246251565E-16</v>
      </c>
      <c r="P46" s="87"/>
      <c r="Q46" s="86">
        <f t="shared" si="5"/>
        <v>0.53611111111111109</v>
      </c>
      <c r="R46" s="86">
        <f>VLOOKUP($A46,Checks!$E$5:$F$250,2,0)</f>
        <v>0.53749999999999998</v>
      </c>
      <c r="S46" s="86">
        <f t="shared" si="6"/>
        <v>8.4722222222222199E-2</v>
      </c>
      <c r="T46" s="85">
        <f t="shared" si="7"/>
        <v>1.388888888888884E-3</v>
      </c>
      <c r="U46" s="87"/>
      <c r="V46" s="86">
        <f t="shared" si="8"/>
        <v>0.6</v>
      </c>
      <c r="W46" s="86">
        <f>VLOOKUP($A46,Checks!$H$5:$I$250,2,0)</f>
        <v>0.59861111111111109</v>
      </c>
      <c r="X46" s="86">
        <f t="shared" si="9"/>
        <v>6.1111111111111116E-2</v>
      </c>
      <c r="Y46" s="85">
        <f t="shared" si="10"/>
        <v>1.388888888888884E-3</v>
      </c>
      <c r="Z46" s="87"/>
      <c r="AA46" s="85">
        <f t="shared" si="11"/>
        <v>0.67500000000000004</v>
      </c>
      <c r="AB46" s="88">
        <f t="shared" si="12"/>
        <v>0.65034722222222219</v>
      </c>
      <c r="AC46" s="87">
        <f t="shared" si="13"/>
        <v>0</v>
      </c>
      <c r="AD46" s="87"/>
      <c r="AE46" s="88">
        <f>VLOOKUP($A46,LIBRES!$A$7:$B$250,2,0)</f>
        <v>0.38414351851851852</v>
      </c>
      <c r="AF46" s="88">
        <f>VLOOKUP($A46,LIBRES!$D$7:$E$250,2,0)</f>
        <v>0.38699074074074075</v>
      </c>
      <c r="AG46" s="88">
        <f t="shared" si="14"/>
        <v>2.8472222222222232E-3</v>
      </c>
      <c r="AH46" s="87"/>
      <c r="AI46" s="88">
        <f>VLOOKUP($A46,LIBRES!$G$7:$H$250,2,0)</f>
        <v>0.39409722222222227</v>
      </c>
      <c r="AJ46" s="88">
        <f>VLOOKUP($A46,LIBRES!J$7:$K$250,2,0)</f>
        <v>0.39834490740740741</v>
      </c>
      <c r="AK46" s="151">
        <f t="shared" si="15"/>
        <v>4.247685185185146E-3</v>
      </c>
      <c r="AL46" s="87"/>
      <c r="AM46" s="88">
        <f>VLOOKUP($A46,LIBRES!$M$7:$N$250,2,0)</f>
        <v>0.43159722222222219</v>
      </c>
      <c r="AN46" s="88">
        <f>VLOOKUP($A46,LIBRES!$P$7:$Q$250,2,0)</f>
        <v>0.4418171296296296</v>
      </c>
      <c r="AO46" s="88">
        <f t="shared" si="16"/>
        <v>1.0219907407407414E-2</v>
      </c>
      <c r="AP46" s="112"/>
      <c r="AQ46" s="88">
        <f>VLOOKUP($A46,LIBRES!$S$7:$T$250,2,0)</f>
        <v>0.51498842592592597</v>
      </c>
      <c r="AR46" s="88">
        <f>VLOOKUP($A46,LIBRES!$V$7:$W$250,2,0)</f>
        <v>0.51771990740740736</v>
      </c>
      <c r="AS46" s="88">
        <f t="shared" si="17"/>
        <v>2.7314814814813904E-3</v>
      </c>
      <c r="AT46" s="112"/>
      <c r="AU46" s="88">
        <f>VLOOKUP($A46,LIBRES!$Y$7:$Z$250,2,0)</f>
        <v>0.54565972222222225</v>
      </c>
      <c r="AV46" s="88">
        <f>VLOOKUP($A46,LIBRES!$AB$7:$AC$2000,2,0)</f>
        <v>0.55003472222222227</v>
      </c>
      <c r="AW46" s="88">
        <f t="shared" si="18"/>
        <v>4.3750000000000178E-3</v>
      </c>
      <c r="AX46" s="112"/>
      <c r="AY46" s="88">
        <f>VLOOKUP($A46,LIBRES!$AE$7:$AF$250,2,0)</f>
        <v>0.58003472222222219</v>
      </c>
      <c r="AZ46" s="88">
        <f>VLOOKUP($A46,LIBRES!$AH$7:$AI$2000,2,0)</f>
        <v>0.5838078703703703</v>
      </c>
      <c r="BA46" s="88">
        <f t="shared" si="19"/>
        <v>3.7731481481481088E-3</v>
      </c>
      <c r="BB46" s="148"/>
      <c r="BC46" s="88">
        <f>VLOOKUP($A46,LIBRES!$AK$7:$AL$250,2,0)</f>
        <v>0.6474537037037037</v>
      </c>
      <c r="BD46" s="88">
        <f>VLOOKUP($A46,LIBRES!$AN$7:$AO$2000,2,0)</f>
        <v>0.65034722222222219</v>
      </c>
      <c r="BE46" s="88">
        <f t="shared" si="20"/>
        <v>2.8935185185184897E-3</v>
      </c>
      <c r="BF46" s="112"/>
      <c r="BG46" s="90">
        <f t="shared" si="21"/>
        <v>216</v>
      </c>
      <c r="BH46" s="90" t="str">
        <f t="shared" si="22"/>
        <v>CARLOS ANDRES</v>
      </c>
      <c r="BI46" s="90" t="str">
        <f t="shared" si="23"/>
        <v>AQUINO HERNANDEZ</v>
      </c>
      <c r="BJ46" s="90" t="str">
        <f t="shared" si="24"/>
        <v>A</v>
      </c>
      <c r="BK46" s="90">
        <f t="shared" si="25"/>
        <v>0</v>
      </c>
      <c r="BL46" s="91"/>
      <c r="BM46" s="92">
        <v>0</v>
      </c>
      <c r="BN46" s="92">
        <f t="shared" si="26"/>
        <v>4.247685185185146E-3</v>
      </c>
      <c r="BO46" s="92">
        <f t="shared" si="27"/>
        <v>1.0219907407407414E-2</v>
      </c>
      <c r="BP46" s="92">
        <f t="shared" si="28"/>
        <v>2.7314814814813904E-3</v>
      </c>
      <c r="BQ46" s="92">
        <f t="shared" si="29"/>
        <v>4.3750000000000178E-3</v>
      </c>
      <c r="BR46" s="92">
        <f t="shared" si="30"/>
        <v>3.7731481481481088E-3</v>
      </c>
      <c r="BS46" s="92">
        <f t="shared" si="31"/>
        <v>2.8935185185184897E-3</v>
      </c>
      <c r="BT46" s="92">
        <f t="shared" si="32"/>
        <v>2.8240740740740566E-2</v>
      </c>
      <c r="BU46" s="93"/>
      <c r="BV46" s="94">
        <f t="shared" si="33"/>
        <v>2439.999999999985</v>
      </c>
      <c r="BW46" s="95">
        <f t="shared" si="34"/>
        <v>240.00000000000875</v>
      </c>
      <c r="BX46" s="91">
        <v>0</v>
      </c>
      <c r="BY46" s="91">
        <f t="shared" si="35"/>
        <v>2679.9999999999936</v>
      </c>
      <c r="BZ46" s="96" t="s">
        <v>424</v>
      </c>
      <c r="CA46" s="97" t="s">
        <v>424</v>
      </c>
      <c r="CB46" s="97" t="s">
        <v>424</v>
      </c>
      <c r="CC46" s="97" t="s">
        <v>424</v>
      </c>
    </row>
    <row r="47" spans="1:81" s="97" customFormat="1" ht="15" customHeight="1" x14ac:dyDescent="0.25">
      <c r="A47" s="131">
        <v>222</v>
      </c>
      <c r="B47" s="111" t="str">
        <f>VLOOKUP($A47,LISTADO!$C$4:$I$264,2,0)</f>
        <v>MAURICIO ANDRE</v>
      </c>
      <c r="C47" s="111" t="str">
        <f>VLOOKUP($A47,LISTADO!$C$4:$I$264,3,0)</f>
        <v>MARROQUIN TOLEDO</v>
      </c>
      <c r="D47" s="111" t="str">
        <f>VLOOKUP($A47,LISTADO!$C$4:$I$264,4,0)</f>
        <v>A</v>
      </c>
      <c r="E47" s="111">
        <f>VLOOKUP($A47,LISTADO!$C$4:$I$264,5,0)</f>
        <v>0</v>
      </c>
      <c r="F47" s="111">
        <f>VLOOKUP($A47,LISTADO!$C$4:$I$264,6,0)</f>
        <v>0</v>
      </c>
      <c r="G47" s="113">
        <f>VLOOKUP($A47,LISTADO!$C$4:$I$270,7,0)</f>
        <v>0.38333333333333325</v>
      </c>
      <c r="H47" s="85">
        <f t="shared" si="36"/>
        <v>0.38333333333333325</v>
      </c>
      <c r="I47" s="85">
        <f t="shared" si="36"/>
        <v>0.38333333333333325</v>
      </c>
      <c r="J47" s="85">
        <f t="shared" si="1"/>
        <v>0</v>
      </c>
      <c r="K47" s="85"/>
      <c r="L47" s="86">
        <f t="shared" si="2"/>
        <v>0.45277777777777767</v>
      </c>
      <c r="M47" s="86">
        <f>VLOOKUP($A47,Checks!$B$5:$C$250,2,0)</f>
        <v>0.45277777777777778</v>
      </c>
      <c r="N47" s="86">
        <f t="shared" si="3"/>
        <v>6.9444444444444531E-2</v>
      </c>
      <c r="O47" s="85">
        <f t="shared" si="4"/>
        <v>1.1102230246251565E-16</v>
      </c>
      <c r="P47" s="87"/>
      <c r="Q47" s="86">
        <f t="shared" si="5"/>
        <v>0.53611111111111109</v>
      </c>
      <c r="R47" s="86">
        <f>VLOOKUP($A47,Checks!$E$5:$F$250,2,0)</f>
        <v>0.53611111111111109</v>
      </c>
      <c r="S47" s="86">
        <f t="shared" si="6"/>
        <v>8.3333333333333315E-2</v>
      </c>
      <c r="T47" s="85">
        <f t="shared" si="7"/>
        <v>0</v>
      </c>
      <c r="U47" s="87"/>
      <c r="V47" s="86">
        <f t="shared" si="8"/>
        <v>0.59861111111111109</v>
      </c>
      <c r="W47" s="86">
        <f>VLOOKUP($A47,Checks!$H$5:$I$250,2,0)</f>
        <v>0.60486111111111118</v>
      </c>
      <c r="X47" s="86">
        <f t="shared" si="9"/>
        <v>6.8750000000000089E-2</v>
      </c>
      <c r="Y47" s="85">
        <f t="shared" si="10"/>
        <v>6.2500000000000888E-3</v>
      </c>
      <c r="Z47" s="87"/>
      <c r="AA47" s="85">
        <f t="shared" si="11"/>
        <v>0.68125000000000013</v>
      </c>
      <c r="AB47" s="88">
        <f t="shared" si="12"/>
        <v>0.66956018518518512</v>
      </c>
      <c r="AC47" s="87">
        <f t="shared" si="13"/>
        <v>0</v>
      </c>
      <c r="AD47" s="87"/>
      <c r="AE47" s="88">
        <f>VLOOKUP($A47,LIBRES!$A$7:$B$250,2,0)</f>
        <v>0.38391203703703702</v>
      </c>
      <c r="AF47" s="88">
        <f>VLOOKUP($A47,LIBRES!$D$7:$E$250,2,0)</f>
        <v>0.38711805555555556</v>
      </c>
      <c r="AG47" s="88">
        <f t="shared" si="14"/>
        <v>3.2060185185185386E-3</v>
      </c>
      <c r="AH47" s="87"/>
      <c r="AI47" s="88">
        <f>VLOOKUP($A47,LIBRES!$G$7:$H$250,2,0)</f>
        <v>0.39508101851851851</v>
      </c>
      <c r="AJ47" s="88">
        <f>VLOOKUP($A47,LIBRES!J$7:$K$250,2,0)</f>
        <v>0.40011574074074074</v>
      </c>
      <c r="AK47" s="151">
        <f t="shared" si="15"/>
        <v>5.0347222222222321E-3</v>
      </c>
      <c r="AL47" s="87"/>
      <c r="AM47" s="88">
        <f>VLOOKUP($A47,LIBRES!$M$7:$N$250,2,0)</f>
        <v>0.43611111111111112</v>
      </c>
      <c r="AN47" s="88">
        <f>VLOOKUP($A47,LIBRES!$P$7:$Q$250,2,0)</f>
        <v>0.44002314814814819</v>
      </c>
      <c r="AO47" s="88">
        <f t="shared" si="16"/>
        <v>3.9120370370370749E-3</v>
      </c>
      <c r="AP47" s="112"/>
      <c r="AQ47" s="88">
        <f>VLOOKUP($A47,LIBRES!$S$7:$T$250,2,0)</f>
        <v>0.50717592592592597</v>
      </c>
      <c r="AR47" s="88">
        <f>VLOOKUP($A47,LIBRES!$V$7:$W$250,2,0)</f>
        <v>0.51034722222222217</v>
      </c>
      <c r="AS47" s="88">
        <f t="shared" si="17"/>
        <v>3.1712962962961999E-3</v>
      </c>
      <c r="AT47" s="112"/>
      <c r="AU47" s="88">
        <f>VLOOKUP($A47,LIBRES!$Y$7:$Z$250,2,0)</f>
        <v>0.54108796296296291</v>
      </c>
      <c r="AV47" s="88">
        <f>VLOOKUP($A47,LIBRES!$AB$7:$AC$2000,2,0)</f>
        <v>0.54673611111111109</v>
      </c>
      <c r="AW47" s="88">
        <f t="shared" si="18"/>
        <v>5.6481481481481799E-3</v>
      </c>
      <c r="AX47" s="112"/>
      <c r="AY47" s="88">
        <f>VLOOKUP($A47,LIBRES!$AE$7:$AF$250,2,0)</f>
        <v>0.58888888888888891</v>
      </c>
      <c r="AZ47" s="88">
        <f>VLOOKUP($A47,LIBRES!$AH$7:$AI$2000,2,0)</f>
        <v>0.59410879629629632</v>
      </c>
      <c r="BA47" s="88">
        <f t="shared" si="19"/>
        <v>5.2199074074074092E-3</v>
      </c>
      <c r="BB47" s="148"/>
      <c r="BC47" s="88">
        <f>VLOOKUP($A47,LIBRES!$AK$7:$AL$250,2,0)</f>
        <v>0.66655092592592591</v>
      </c>
      <c r="BD47" s="88">
        <f>VLOOKUP($A47,LIBRES!$AN$7:$AO$2000,2,0)</f>
        <v>0.66956018518518512</v>
      </c>
      <c r="BE47" s="88">
        <f t="shared" si="20"/>
        <v>3.0092592592592116E-3</v>
      </c>
      <c r="BF47" s="112"/>
      <c r="BG47" s="90">
        <f t="shared" si="21"/>
        <v>222</v>
      </c>
      <c r="BH47" s="90" t="str">
        <f t="shared" si="22"/>
        <v>MAURICIO ANDRE</v>
      </c>
      <c r="BI47" s="90" t="str">
        <f t="shared" si="23"/>
        <v>MARROQUIN TOLEDO</v>
      </c>
      <c r="BJ47" s="90" t="str">
        <f t="shared" si="24"/>
        <v>A</v>
      </c>
      <c r="BK47" s="90">
        <f t="shared" si="25"/>
        <v>0</v>
      </c>
      <c r="BL47" s="91"/>
      <c r="BM47" s="92">
        <v>0</v>
      </c>
      <c r="BN47" s="92">
        <f t="shared" si="26"/>
        <v>5.0347222222222321E-3</v>
      </c>
      <c r="BO47" s="92">
        <f t="shared" si="27"/>
        <v>3.9120370370370749E-3</v>
      </c>
      <c r="BP47" s="92">
        <f t="shared" si="28"/>
        <v>3.1712962962961999E-3</v>
      </c>
      <c r="BQ47" s="92">
        <f t="shared" si="29"/>
        <v>5.6481481481481799E-3</v>
      </c>
      <c r="BR47" s="92">
        <f t="shared" si="30"/>
        <v>5.2199074074074092E-3</v>
      </c>
      <c r="BS47" s="92">
        <f t="shared" si="31"/>
        <v>3.0092592592592116E-3</v>
      </c>
      <c r="BT47" s="92">
        <f t="shared" si="32"/>
        <v>2.5995370370370308E-2</v>
      </c>
      <c r="BU47" s="93"/>
      <c r="BV47" s="94">
        <f t="shared" si="33"/>
        <v>2245.9999999999945</v>
      </c>
      <c r="BW47" s="95">
        <f t="shared" si="34"/>
        <v>540.00000000001728</v>
      </c>
      <c r="BX47" s="91">
        <v>0</v>
      </c>
      <c r="BY47" s="91">
        <f t="shared" si="35"/>
        <v>2786.0000000000118</v>
      </c>
      <c r="BZ47" s="96" t="s">
        <v>424</v>
      </c>
      <c r="CA47" s="97" t="s">
        <v>424</v>
      </c>
      <c r="CB47" s="97" t="s">
        <v>424</v>
      </c>
      <c r="CC47" s="97" t="s">
        <v>424</v>
      </c>
    </row>
    <row r="48" spans="1:81" s="97" customFormat="1" ht="15" customHeight="1" x14ac:dyDescent="0.25">
      <c r="A48" s="131">
        <v>214</v>
      </c>
      <c r="B48" s="111" t="str">
        <f>VLOOKUP($A48,LISTADO!$C$4:$I$264,2,0)</f>
        <v>JUAN FRANCISCO</v>
      </c>
      <c r="C48" s="111" t="str">
        <f>VLOOKUP($A48,LISTADO!$C$4:$I$264,3,0)</f>
        <v>SANTOS</v>
      </c>
      <c r="D48" s="111" t="str">
        <f>VLOOKUP($A48,LISTADO!$C$4:$I$264,4,0)</f>
        <v>C</v>
      </c>
      <c r="E48" s="111">
        <f>VLOOKUP($A48,LISTADO!$C$4:$I$264,5,0)</f>
        <v>0</v>
      </c>
      <c r="F48" s="111">
        <f>VLOOKUP($A48,LISTADO!$C$4:$I$264,6,0)</f>
        <v>0</v>
      </c>
      <c r="G48" s="113">
        <f>VLOOKUP($A48,LISTADO!$C$4:$I$270,7,0)</f>
        <v>0.38819444444444434</v>
      </c>
      <c r="H48" s="85">
        <f t="shared" si="36"/>
        <v>0.38819444444444434</v>
      </c>
      <c r="I48" s="85">
        <f t="shared" si="36"/>
        <v>0.38819444444444434</v>
      </c>
      <c r="J48" s="85">
        <f t="shared" si="1"/>
        <v>0</v>
      </c>
      <c r="K48" s="85"/>
      <c r="L48" s="86">
        <f t="shared" si="2"/>
        <v>0.45763888888888876</v>
      </c>
      <c r="M48" s="86">
        <f>VLOOKUP($A48,Checks!$B$5:$C$250,2,0)</f>
        <v>0.45833333333333331</v>
      </c>
      <c r="N48" s="86">
        <f t="shared" si="3"/>
        <v>7.0138888888888973E-2</v>
      </c>
      <c r="O48" s="85">
        <f t="shared" si="4"/>
        <v>6.94444444444553E-4</v>
      </c>
      <c r="P48" s="87"/>
      <c r="Q48" s="86">
        <f t="shared" si="5"/>
        <v>0.54166666666666663</v>
      </c>
      <c r="R48" s="86">
        <f>VLOOKUP($A48,Checks!$E$5:$F$250,2,0)</f>
        <v>0.54166666666666663</v>
      </c>
      <c r="S48" s="86">
        <f t="shared" si="6"/>
        <v>8.3333333333333315E-2</v>
      </c>
      <c r="T48" s="85">
        <f t="shared" si="7"/>
        <v>0</v>
      </c>
      <c r="U48" s="87"/>
      <c r="V48" s="86">
        <f t="shared" si="8"/>
        <v>0.60416666666666663</v>
      </c>
      <c r="W48" s="86">
        <f>VLOOKUP($A48,Checks!$H$5:$I$250,2,0)</f>
        <v>0.61111111111111105</v>
      </c>
      <c r="X48" s="86">
        <f t="shared" si="9"/>
        <v>6.944444444444442E-2</v>
      </c>
      <c r="Y48" s="85">
        <f t="shared" si="10"/>
        <v>6.9444444444444198E-3</v>
      </c>
      <c r="Z48" s="87"/>
      <c r="AA48" s="85">
        <f t="shared" si="11"/>
        <v>0.6875</v>
      </c>
      <c r="AB48" s="88">
        <f t="shared" si="12"/>
        <v>0.68670138888888888</v>
      </c>
      <c r="AC48" s="87">
        <f t="shared" si="13"/>
        <v>0</v>
      </c>
      <c r="AD48" s="87"/>
      <c r="AE48" s="88">
        <f>VLOOKUP($A48,LIBRES!$A$7:$B$250,2,0)</f>
        <v>0.38912037037037034</v>
      </c>
      <c r="AF48" s="88">
        <f>VLOOKUP($A48,LIBRES!$D$7:$E$250,2,0)</f>
        <v>0.39319444444444446</v>
      </c>
      <c r="AG48" s="88">
        <f t="shared" si="14"/>
        <v>4.0740740740741188E-3</v>
      </c>
      <c r="AH48" s="87"/>
      <c r="AI48" s="88">
        <f>VLOOKUP($A48,LIBRES!$G$7:$H$250,2,0)</f>
        <v>0.40098379629629632</v>
      </c>
      <c r="AJ48" s="88">
        <f>VLOOKUP($A48,LIBRES!J$7:$K$250,2,0)</f>
        <v>0.40563657407407411</v>
      </c>
      <c r="AK48" s="151">
        <f t="shared" si="15"/>
        <v>4.6527777777777835E-3</v>
      </c>
      <c r="AL48" s="87"/>
      <c r="AM48" s="88">
        <f>VLOOKUP($A48,LIBRES!$M$7:$N$250,2,0)</f>
        <v>0.44305555555555554</v>
      </c>
      <c r="AN48" s="88">
        <f>VLOOKUP($A48,LIBRES!$P$7:$Q$250,2,0)</f>
        <v>0.44689814814814816</v>
      </c>
      <c r="AO48" s="88">
        <f t="shared" si="16"/>
        <v>3.8425925925926196E-3</v>
      </c>
      <c r="AP48" s="112"/>
      <c r="AQ48" s="88">
        <f>VLOOKUP($A48,LIBRES!$S$7:$T$250,2,0)</f>
        <v>0.53229166666666672</v>
      </c>
      <c r="AR48" s="88">
        <f>VLOOKUP($A48,LIBRES!$V$7:$W$250,2,0)</f>
        <v>0.53538194444444442</v>
      </c>
      <c r="AS48" s="88">
        <f t="shared" si="17"/>
        <v>3.0902777777777057E-3</v>
      </c>
      <c r="AT48" s="112"/>
      <c r="AU48" s="88">
        <f>VLOOKUP($A48,LIBRES!$Y$7:$Z$250,2,0)</f>
        <v>0.54971064814814818</v>
      </c>
      <c r="AV48" s="88">
        <f>VLOOKUP($A48,LIBRES!$AB$7:$AC$2000,2,0)</f>
        <v>0.55461805555555554</v>
      </c>
      <c r="AW48" s="88">
        <f t="shared" si="18"/>
        <v>4.9074074074073604E-3</v>
      </c>
      <c r="AX48" s="112"/>
      <c r="AY48" s="88">
        <f>VLOOKUP($A48,LIBRES!$AE$7:$AF$250,2,0)</f>
        <v>0.59565972222222219</v>
      </c>
      <c r="AZ48" s="88">
        <f>VLOOKUP($A48,LIBRES!$AH$7:$AI$2000,2,0)</f>
        <v>0.60077546296296302</v>
      </c>
      <c r="BA48" s="88">
        <f t="shared" si="19"/>
        <v>5.1157407407408373E-3</v>
      </c>
      <c r="BB48" s="148"/>
      <c r="BC48" s="88">
        <f>VLOOKUP($A48,LIBRES!$AK$7:$AL$250,2,0)</f>
        <v>0.68321759259259263</v>
      </c>
      <c r="BD48" s="88">
        <f>VLOOKUP($A48,LIBRES!$AN$7:$AO$2000,2,0)</f>
        <v>0.68670138888888888</v>
      </c>
      <c r="BE48" s="88">
        <f t="shared" si="20"/>
        <v>3.4837962962962488E-3</v>
      </c>
      <c r="BF48" s="112"/>
      <c r="BG48" s="90">
        <f t="shared" si="21"/>
        <v>214</v>
      </c>
      <c r="BH48" s="90" t="str">
        <f t="shared" si="22"/>
        <v>JUAN FRANCISCO</v>
      </c>
      <c r="BI48" s="90" t="str">
        <f t="shared" si="23"/>
        <v>SANTOS</v>
      </c>
      <c r="BJ48" s="90" t="str">
        <f t="shared" si="24"/>
        <v>C</v>
      </c>
      <c r="BK48" s="90">
        <f t="shared" si="25"/>
        <v>0</v>
      </c>
      <c r="BL48" s="91"/>
      <c r="BM48" s="92">
        <v>0</v>
      </c>
      <c r="BN48" s="92">
        <f t="shared" si="26"/>
        <v>4.6527777777777835E-3</v>
      </c>
      <c r="BO48" s="92">
        <f t="shared" si="27"/>
        <v>3.8425925925926196E-3</v>
      </c>
      <c r="BP48" s="92">
        <f t="shared" si="28"/>
        <v>3.0902777777777057E-3</v>
      </c>
      <c r="BQ48" s="92">
        <f t="shared" si="29"/>
        <v>4.9074074074073604E-3</v>
      </c>
      <c r="BR48" s="92">
        <f t="shared" si="30"/>
        <v>5.1157407407408373E-3</v>
      </c>
      <c r="BS48" s="92">
        <f t="shared" si="31"/>
        <v>3.4837962962962488E-3</v>
      </c>
      <c r="BT48" s="92">
        <f t="shared" si="32"/>
        <v>2.5092592592592555E-2</v>
      </c>
      <c r="BU48" s="93">
        <v>10</v>
      </c>
      <c r="BV48" s="94">
        <f t="shared" si="33"/>
        <v>2167.9999999999968</v>
      </c>
      <c r="BW48" s="95">
        <f t="shared" si="34"/>
        <v>660.00000000000728</v>
      </c>
      <c r="BX48" s="91">
        <v>0</v>
      </c>
      <c r="BY48" s="91">
        <f t="shared" si="35"/>
        <v>2838.0000000000041</v>
      </c>
      <c r="BZ48" s="96" t="s">
        <v>424</v>
      </c>
      <c r="CA48" s="97" t="s">
        <v>424</v>
      </c>
      <c r="CB48" s="97" t="s">
        <v>424</v>
      </c>
      <c r="CC48" s="97" t="s">
        <v>424</v>
      </c>
    </row>
    <row r="49" spans="1:81" s="97" customFormat="1" ht="15" customHeight="1" x14ac:dyDescent="0.25">
      <c r="A49" s="131">
        <v>200</v>
      </c>
      <c r="B49" s="111" t="str">
        <f>VLOOKUP($A49,LISTADO!$C$4:$I$264,2,0)</f>
        <v>LUARCA AGUIRRE</v>
      </c>
      <c r="C49" s="111" t="str">
        <f>VLOOKUP($A49,LISTADO!$C$4:$I$264,3,0)</f>
        <v>FABIAN MAURICO</v>
      </c>
      <c r="D49" s="111" t="str">
        <f>VLOOKUP($A49,LISTADO!$C$4:$I$264,4,0)</f>
        <v>B</v>
      </c>
      <c r="E49" s="111">
        <f>VLOOKUP($A49,LISTADO!$C$4:$I$264,5,0)</f>
        <v>0</v>
      </c>
      <c r="F49" s="111">
        <f>VLOOKUP($A49,LISTADO!$C$4:$I$264,6,0)</f>
        <v>0</v>
      </c>
      <c r="G49" s="113">
        <f>VLOOKUP($A49,LISTADO!$C$4:$I$270,7,0)</f>
        <v>0.38611111111111102</v>
      </c>
      <c r="H49" s="85">
        <f t="shared" si="36"/>
        <v>0.38611111111111102</v>
      </c>
      <c r="I49" s="85">
        <f t="shared" si="36"/>
        <v>0.38611111111111102</v>
      </c>
      <c r="J49" s="85">
        <f t="shared" si="1"/>
        <v>0</v>
      </c>
      <c r="K49" s="85"/>
      <c r="L49" s="86">
        <f t="shared" si="2"/>
        <v>0.45555555555555544</v>
      </c>
      <c r="M49" s="86">
        <f>VLOOKUP($A49,Checks!$B$5:$C$250,2,0)</f>
        <v>0.4597222222222222</v>
      </c>
      <c r="N49" s="86">
        <f t="shared" si="3"/>
        <v>7.3611111111111183E-2</v>
      </c>
      <c r="O49" s="85">
        <f t="shared" si="4"/>
        <v>4.1666666666667629E-3</v>
      </c>
      <c r="P49" s="87"/>
      <c r="Q49" s="86">
        <f t="shared" si="5"/>
        <v>0.54305555555555551</v>
      </c>
      <c r="R49" s="86">
        <f>VLOOKUP($A49,Checks!$E$5:$F$250,2,0)</f>
        <v>0.54305555555555551</v>
      </c>
      <c r="S49" s="86">
        <f t="shared" si="6"/>
        <v>8.3333333333333315E-2</v>
      </c>
      <c r="T49" s="85">
        <f t="shared" si="7"/>
        <v>0</v>
      </c>
      <c r="U49" s="87"/>
      <c r="V49" s="86">
        <f t="shared" si="8"/>
        <v>0.60555555555555551</v>
      </c>
      <c r="W49" s="86">
        <f>VLOOKUP($A49,Checks!$H$5:$I$250,2,0)</f>
        <v>0.60555555555555551</v>
      </c>
      <c r="X49" s="86">
        <f t="shared" si="9"/>
        <v>6.25E-2</v>
      </c>
      <c r="Y49" s="85">
        <f t="shared" si="10"/>
        <v>0</v>
      </c>
      <c r="Z49" s="87"/>
      <c r="AA49" s="85">
        <f t="shared" si="11"/>
        <v>0.68194444444444446</v>
      </c>
      <c r="AB49" s="88">
        <f t="shared" si="12"/>
        <v>0.67291666666666661</v>
      </c>
      <c r="AC49" s="87">
        <f t="shared" si="13"/>
        <v>0</v>
      </c>
      <c r="AD49" s="87"/>
      <c r="AE49" s="88">
        <f>VLOOKUP($A49,LIBRES!$A$7:$B$250,2,0)</f>
        <v>0.38680555555555557</v>
      </c>
      <c r="AF49" s="88">
        <f>VLOOKUP($A49,LIBRES!$D$7:$E$250,2,0)</f>
        <v>0.39038194444444446</v>
      </c>
      <c r="AG49" s="88">
        <f t="shared" si="14"/>
        <v>3.5763888888888928E-3</v>
      </c>
      <c r="AH49" s="87"/>
      <c r="AI49" s="88">
        <f>VLOOKUP($A49,LIBRES!$G$7:$H$250,2,0)</f>
        <v>0.39797453703703706</v>
      </c>
      <c r="AJ49" s="88">
        <f>VLOOKUP($A49,LIBRES!J$7:$K$250,2,0)</f>
        <v>0.40364583333333331</v>
      </c>
      <c r="AK49" s="151">
        <f t="shared" si="15"/>
        <v>5.6712962962962576E-3</v>
      </c>
      <c r="AL49" s="87"/>
      <c r="AM49" s="88">
        <f>VLOOKUP($A49,LIBRES!$M$7:$N$250,2,0)</f>
        <v>0.44166666666666665</v>
      </c>
      <c r="AN49" s="88">
        <f>VLOOKUP($A49,LIBRES!$P$7:$Q$250,2,0)</f>
        <v>0.45</v>
      </c>
      <c r="AO49" s="88">
        <f t="shared" si="16"/>
        <v>8.3333333333333592E-3</v>
      </c>
      <c r="AP49" s="112"/>
      <c r="AQ49" s="88">
        <f>VLOOKUP($A49,LIBRES!$S$7:$T$250,2,0)</f>
        <v>0.53020833333333328</v>
      </c>
      <c r="AR49" s="88">
        <f>VLOOKUP($A49,LIBRES!$V$7:$W$250,2,0)</f>
        <v>0.53341435185185182</v>
      </c>
      <c r="AS49" s="88">
        <f t="shared" si="17"/>
        <v>3.2060185185185386E-3</v>
      </c>
      <c r="AT49" s="112"/>
      <c r="AU49" s="88">
        <f>VLOOKUP($A49,LIBRES!$Y$7:$Z$250,2,0)</f>
        <v>0.54872685185185188</v>
      </c>
      <c r="AV49" s="88">
        <f>VLOOKUP($A49,LIBRES!$AB$7:$AC$2000,2,0)</f>
        <v>0.55324074074074081</v>
      </c>
      <c r="AW49" s="88">
        <f t="shared" si="18"/>
        <v>4.5138888888889284E-3</v>
      </c>
      <c r="AX49" s="112"/>
      <c r="AY49" s="88">
        <f>VLOOKUP($A49,LIBRES!$AE$7:$AF$250,2,0)</f>
        <v>0.59045138888888882</v>
      </c>
      <c r="AZ49" s="88">
        <f>VLOOKUP($A49,LIBRES!$AH$7:$AI$2000,2,0)</f>
        <v>0.59422453703703704</v>
      </c>
      <c r="BA49" s="88">
        <f t="shared" si="19"/>
        <v>3.7731481481482199E-3</v>
      </c>
      <c r="BB49" s="148"/>
      <c r="BC49" s="88">
        <f>VLOOKUP($A49,LIBRES!$AK$7:$AL$250,2,0)</f>
        <v>0.66967592592592595</v>
      </c>
      <c r="BD49" s="88">
        <f>VLOOKUP($A49,LIBRES!$AN$7:$AO$2000,2,0)</f>
        <v>0.67291666666666661</v>
      </c>
      <c r="BE49" s="88">
        <f t="shared" si="20"/>
        <v>3.2407407407406552E-3</v>
      </c>
      <c r="BF49" s="112"/>
      <c r="BG49" s="90">
        <f t="shared" si="21"/>
        <v>200</v>
      </c>
      <c r="BH49" s="90" t="str">
        <f t="shared" si="22"/>
        <v>LUARCA AGUIRRE</v>
      </c>
      <c r="BI49" s="90" t="str">
        <f t="shared" si="23"/>
        <v>FABIAN MAURICO</v>
      </c>
      <c r="BJ49" s="90" t="str">
        <f t="shared" si="24"/>
        <v>B</v>
      </c>
      <c r="BK49" s="90">
        <f t="shared" si="25"/>
        <v>0</v>
      </c>
      <c r="BL49" s="91"/>
      <c r="BM49" s="92">
        <v>0</v>
      </c>
      <c r="BN49" s="92">
        <f t="shared" si="26"/>
        <v>5.6712962962962576E-3</v>
      </c>
      <c r="BO49" s="92">
        <f t="shared" si="27"/>
        <v>8.3333333333333592E-3</v>
      </c>
      <c r="BP49" s="92">
        <f t="shared" si="28"/>
        <v>3.2060185185185386E-3</v>
      </c>
      <c r="BQ49" s="92">
        <f t="shared" si="29"/>
        <v>4.5138888888889284E-3</v>
      </c>
      <c r="BR49" s="92">
        <f t="shared" si="30"/>
        <v>3.7731481481482199E-3</v>
      </c>
      <c r="BS49" s="92">
        <f t="shared" si="31"/>
        <v>3.2407407407406552E-3</v>
      </c>
      <c r="BT49" s="92">
        <f t="shared" si="32"/>
        <v>2.8738425925925959E-2</v>
      </c>
      <c r="BU49" s="93"/>
      <c r="BV49" s="94">
        <f t="shared" si="33"/>
        <v>2483.0000000000027</v>
      </c>
      <c r="BW49" s="95">
        <f t="shared" si="34"/>
        <v>360.0000000000083</v>
      </c>
      <c r="BX49" s="91">
        <v>0</v>
      </c>
      <c r="BY49" s="196">
        <f t="shared" si="35"/>
        <v>2843.0000000000109</v>
      </c>
      <c r="BZ49" s="96" t="s">
        <v>424</v>
      </c>
      <c r="CA49" s="97" t="s">
        <v>424</v>
      </c>
      <c r="CB49" s="97" t="s">
        <v>424</v>
      </c>
      <c r="CC49" s="97" t="s">
        <v>424</v>
      </c>
    </row>
    <row r="50" spans="1:81" s="97" customFormat="1" ht="15" customHeight="1" x14ac:dyDescent="0.25">
      <c r="A50" s="132">
        <v>265</v>
      </c>
      <c r="B50" s="111" t="str">
        <f>VLOOKUP($A50,LISTADO!$C$4:$I$264,2,0)</f>
        <v>JOSE</v>
      </c>
      <c r="C50" s="111" t="str">
        <f>VLOOKUP($A50,LISTADO!$C$4:$I$264,3,0)</f>
        <v>ARDEN</v>
      </c>
      <c r="D50" s="111" t="str">
        <f>VLOOKUP($A50,LISTADO!$C$4:$I$264,4,0)</f>
        <v>B</v>
      </c>
      <c r="E50" s="111">
        <f>VLOOKUP($A50,LISTADO!$C$4:$I$264,5,0)</f>
        <v>0</v>
      </c>
      <c r="F50" s="111">
        <f>VLOOKUP($A50,LISTADO!$C$4:$I$264,6,0)</f>
        <v>0</v>
      </c>
      <c r="G50" s="113">
        <f>VLOOKUP($A50,LISTADO!$C$4:$I$270,7,0)</f>
        <v>0.40555555555555539</v>
      </c>
      <c r="H50" s="85">
        <f t="shared" si="36"/>
        <v>0.40555555555555539</v>
      </c>
      <c r="I50" s="85">
        <f t="shared" si="36"/>
        <v>0.40555555555555539</v>
      </c>
      <c r="J50" s="85">
        <f t="shared" si="1"/>
        <v>0</v>
      </c>
      <c r="K50" s="85"/>
      <c r="L50" s="86">
        <f t="shared" si="2"/>
        <v>0.47499999999999981</v>
      </c>
      <c r="M50" s="86">
        <f>VLOOKUP($A50,Checks!$B$5:$C$250,2,0)</f>
        <v>0.47500000000000003</v>
      </c>
      <c r="N50" s="86">
        <f t="shared" si="3"/>
        <v>6.9444444444444642E-2</v>
      </c>
      <c r="O50" s="85">
        <f t="shared" si="4"/>
        <v>2.2204460492503131E-16</v>
      </c>
      <c r="P50" s="87"/>
      <c r="Q50" s="86">
        <f t="shared" si="5"/>
        <v>0.55833333333333335</v>
      </c>
      <c r="R50" s="86">
        <f>VLOOKUP($A50,Checks!$E$5:$F$250,2,0)</f>
        <v>0.55833333333333335</v>
      </c>
      <c r="S50" s="86">
        <f t="shared" si="6"/>
        <v>8.3333333333333315E-2</v>
      </c>
      <c r="T50" s="85">
        <f t="shared" si="7"/>
        <v>0</v>
      </c>
      <c r="U50" s="87"/>
      <c r="V50" s="86">
        <f t="shared" si="8"/>
        <v>0.62083333333333335</v>
      </c>
      <c r="W50" s="86">
        <f>VLOOKUP($A50,Checks!$H$5:$I$250,2,0)</f>
        <v>0.62916666666666665</v>
      </c>
      <c r="X50" s="86">
        <f t="shared" si="9"/>
        <v>7.0833333333333304E-2</v>
      </c>
      <c r="Y50" s="85">
        <f t="shared" si="10"/>
        <v>8.3333333333333037E-3</v>
      </c>
      <c r="Z50" s="87"/>
      <c r="AA50" s="85">
        <f t="shared" si="11"/>
        <v>0.70555555555555549</v>
      </c>
      <c r="AB50" s="88">
        <f t="shared" si="12"/>
        <v>0.6977430555555556</v>
      </c>
      <c r="AC50" s="87">
        <f t="shared" si="13"/>
        <v>0</v>
      </c>
      <c r="AD50" s="87"/>
      <c r="AE50" s="88">
        <f>VLOOKUP($A50,LIBRES!$A$7:$B$250,2,0)</f>
        <v>0.40636574074074078</v>
      </c>
      <c r="AF50" s="88">
        <f>VLOOKUP($A50,LIBRES!$D$7:$E$250,2,0)</f>
        <v>0.41059027777777773</v>
      </c>
      <c r="AG50" s="88">
        <f t="shared" si="14"/>
        <v>4.2245370370369573E-3</v>
      </c>
      <c r="AH50" s="87"/>
      <c r="AI50" s="88">
        <f>VLOOKUP($A50,LIBRES!$G$7:$H$250,2,0)</f>
        <v>0.41817129629629629</v>
      </c>
      <c r="AJ50" s="88">
        <f>VLOOKUP($A50,LIBRES!J$7:$K$250,2,0)</f>
        <v>0.42280092592592594</v>
      </c>
      <c r="AK50" s="151">
        <f t="shared" si="15"/>
        <v>4.6296296296296502E-3</v>
      </c>
      <c r="AL50" s="87"/>
      <c r="AM50" s="88">
        <f>VLOOKUP($A50,LIBRES!$M$7:$N$250,2,0)</f>
        <v>0.45624999999999999</v>
      </c>
      <c r="AN50" s="88">
        <f>VLOOKUP($A50,LIBRES!$P$7:$Q$250,2,0)</f>
        <v>0.4592013888888889</v>
      </c>
      <c r="AO50" s="88">
        <f t="shared" si="16"/>
        <v>2.9513888888889062E-3</v>
      </c>
      <c r="AP50" s="112"/>
      <c r="AQ50" s="88">
        <f>VLOOKUP($A50,LIBRES!$S$7:$T$250,2,0)</f>
        <v>0.53402777777777777</v>
      </c>
      <c r="AR50" s="88">
        <f>VLOOKUP($A50,LIBRES!$V$7:$W$250,2,0)</f>
        <v>0.53773148148148142</v>
      </c>
      <c r="AS50" s="88">
        <f t="shared" si="17"/>
        <v>3.7037037037036535E-3</v>
      </c>
      <c r="AT50" s="112"/>
      <c r="AU50" s="88">
        <f>VLOOKUP($A50,LIBRES!$Y$7:$Z$250,2,0)</f>
        <v>0.56504629629629632</v>
      </c>
      <c r="AV50" s="88">
        <f>VLOOKUP($A50,LIBRES!$AB$7:$AC$2000,2,0)</f>
        <v>0.56982638888888892</v>
      </c>
      <c r="AW50" s="88">
        <f t="shared" si="18"/>
        <v>4.7800925925925997E-3</v>
      </c>
      <c r="AX50" s="112"/>
      <c r="AY50" s="88">
        <f>VLOOKUP($A50,LIBRES!$AE$7:$AF$250,2,0)</f>
        <v>0.61336805555555551</v>
      </c>
      <c r="AZ50" s="88">
        <f>VLOOKUP($A50,LIBRES!$AH$7:$AI$2000,2,0)</f>
        <v>0.61840277777777775</v>
      </c>
      <c r="BA50" s="88">
        <f t="shared" si="19"/>
        <v>5.0347222222222321E-3</v>
      </c>
      <c r="BB50" s="148"/>
      <c r="BC50" s="88">
        <f>VLOOKUP($A50,LIBRES!$AK$7:$AL$250,2,0)</f>
        <v>0.69386574074074081</v>
      </c>
      <c r="BD50" s="88">
        <f>VLOOKUP($A50,LIBRES!$AN$7:$AO$2000,2,0)</f>
        <v>0.6977430555555556</v>
      </c>
      <c r="BE50" s="88">
        <f t="shared" si="20"/>
        <v>3.8773148148147918E-3</v>
      </c>
      <c r="BF50" s="112"/>
      <c r="BG50" s="90">
        <f t="shared" si="21"/>
        <v>265</v>
      </c>
      <c r="BH50" s="90" t="str">
        <f t="shared" si="22"/>
        <v>JOSE</v>
      </c>
      <c r="BI50" s="90" t="str">
        <f t="shared" si="23"/>
        <v>ARDEN</v>
      </c>
      <c r="BJ50" s="90" t="str">
        <f t="shared" si="24"/>
        <v>B</v>
      </c>
      <c r="BK50" s="90">
        <f t="shared" si="25"/>
        <v>0</v>
      </c>
      <c r="BL50" s="91"/>
      <c r="BM50" s="92">
        <v>0</v>
      </c>
      <c r="BN50" s="92">
        <f t="shared" si="26"/>
        <v>4.6296296296296502E-3</v>
      </c>
      <c r="BO50" s="92">
        <f t="shared" si="27"/>
        <v>2.9513888888889062E-3</v>
      </c>
      <c r="BP50" s="92">
        <f t="shared" si="28"/>
        <v>3.7037037037036535E-3</v>
      </c>
      <c r="BQ50" s="92">
        <f t="shared" si="29"/>
        <v>4.7800925925925997E-3</v>
      </c>
      <c r="BR50" s="92">
        <f t="shared" si="30"/>
        <v>5.0347222222222321E-3</v>
      </c>
      <c r="BS50" s="92">
        <f t="shared" si="31"/>
        <v>3.8773148148147918E-3</v>
      </c>
      <c r="BT50" s="92">
        <f t="shared" si="32"/>
        <v>2.4976851851851833E-2</v>
      </c>
      <c r="BU50" s="93">
        <v>10</v>
      </c>
      <c r="BV50" s="94">
        <f t="shared" si="33"/>
        <v>2157.9999999999982</v>
      </c>
      <c r="BW50" s="95">
        <f t="shared" si="34"/>
        <v>720.0000000000166</v>
      </c>
      <c r="BX50" s="91">
        <v>0</v>
      </c>
      <c r="BY50" s="91">
        <f t="shared" si="35"/>
        <v>2888.0000000000146</v>
      </c>
      <c r="BZ50" s="96" t="s">
        <v>424</v>
      </c>
      <c r="CA50" s="97" t="s">
        <v>424</v>
      </c>
      <c r="CB50" s="97" t="s">
        <v>424</v>
      </c>
      <c r="CC50" s="97" t="s">
        <v>424</v>
      </c>
    </row>
    <row r="51" spans="1:81" s="97" customFormat="1" ht="15" customHeight="1" x14ac:dyDescent="0.25">
      <c r="A51" s="131">
        <v>211</v>
      </c>
      <c r="B51" s="111" t="str">
        <f>VLOOKUP($A51,LISTADO!$C$4:$I$264,2,0)</f>
        <v>SEGIO ALBERTO</v>
      </c>
      <c r="C51" s="111" t="str">
        <f>VLOOKUP($A51,LISTADO!$C$4:$I$264,3,0)</f>
        <v>MARROQUIN VELA</v>
      </c>
      <c r="D51" s="111" t="str">
        <f>VLOOKUP($A51,LISTADO!$C$4:$I$264,4,0)</f>
        <v>C</v>
      </c>
      <c r="E51" s="111">
        <f>VLOOKUP($A51,LISTADO!$C$4:$I$264,5,0)</f>
        <v>0</v>
      </c>
      <c r="F51" s="111">
        <f>VLOOKUP($A51,LISTADO!$C$4:$I$264,6,0)</f>
        <v>0</v>
      </c>
      <c r="G51" s="113">
        <f>VLOOKUP($A51,LISTADO!$C$4:$I$270,7,0)</f>
        <v>0.3874999999999999</v>
      </c>
      <c r="H51" s="85">
        <f t="shared" si="36"/>
        <v>0.3874999999999999</v>
      </c>
      <c r="I51" s="85">
        <f t="shared" si="36"/>
        <v>0.3874999999999999</v>
      </c>
      <c r="J51" s="85">
        <f t="shared" si="1"/>
        <v>0</v>
      </c>
      <c r="K51" s="85"/>
      <c r="L51" s="86">
        <f t="shared" si="2"/>
        <v>0.45694444444444432</v>
      </c>
      <c r="M51" s="86">
        <f>VLOOKUP($A51,Checks!$B$5:$C$250,2,0)</f>
        <v>0.45902777777777781</v>
      </c>
      <c r="N51" s="86">
        <f t="shared" si="3"/>
        <v>7.1527777777777912E-2</v>
      </c>
      <c r="O51" s="85">
        <f t="shared" si="4"/>
        <v>2.0833333333334925E-3</v>
      </c>
      <c r="P51" s="87"/>
      <c r="Q51" s="86">
        <f t="shared" si="5"/>
        <v>0.54236111111111118</v>
      </c>
      <c r="R51" s="86">
        <f>VLOOKUP($A51,Checks!$E$5:$F$250,2,0)</f>
        <v>0.54236111111111118</v>
      </c>
      <c r="S51" s="86">
        <f t="shared" si="6"/>
        <v>8.333333333333337E-2</v>
      </c>
      <c r="T51" s="85">
        <f t="shared" si="7"/>
        <v>0</v>
      </c>
      <c r="U51" s="87"/>
      <c r="V51" s="86">
        <f t="shared" si="8"/>
        <v>0.60486111111111118</v>
      </c>
      <c r="W51" s="86">
        <f>VLOOKUP($A51,Checks!$H$5:$I$250,2,0)</f>
        <v>0.60486111111111118</v>
      </c>
      <c r="X51" s="86">
        <f t="shared" si="9"/>
        <v>6.25E-2</v>
      </c>
      <c r="Y51" s="85">
        <f t="shared" si="10"/>
        <v>0</v>
      </c>
      <c r="Z51" s="87"/>
      <c r="AA51" s="85">
        <f t="shared" si="11"/>
        <v>0.68125000000000013</v>
      </c>
      <c r="AB51" s="88">
        <f t="shared" si="12"/>
        <v>0.67442129629629621</v>
      </c>
      <c r="AC51" s="87">
        <f t="shared" si="13"/>
        <v>0</v>
      </c>
      <c r="AD51" s="87"/>
      <c r="AE51" s="88">
        <f>VLOOKUP($A51,LIBRES!$A$7:$B$250,2,0)</f>
        <v>0.38819444444444445</v>
      </c>
      <c r="AF51" s="88">
        <f>VLOOKUP($A51,LIBRES!$D$7:$E$250,2,0)</f>
        <v>0.39149305555555558</v>
      </c>
      <c r="AG51" s="88">
        <f t="shared" si="14"/>
        <v>3.2986111111111271E-3</v>
      </c>
      <c r="AH51" s="87"/>
      <c r="AI51" s="88">
        <f>VLOOKUP($A51,LIBRES!$G$7:$H$250,2,0)</f>
        <v>0.39814814814814814</v>
      </c>
      <c r="AJ51" s="88">
        <f>VLOOKUP($A51,LIBRES!J$7:$K$250,2,0)</f>
        <v>0.40334490740740742</v>
      </c>
      <c r="AK51" s="151">
        <f t="shared" si="15"/>
        <v>5.196759259259276E-3</v>
      </c>
      <c r="AL51" s="87"/>
      <c r="AM51" s="88">
        <f>VLOOKUP($A51,LIBRES!$M$7:$N$250,2,0)</f>
        <v>0.43645833333333334</v>
      </c>
      <c r="AN51" s="88">
        <f>VLOOKUP($A51,LIBRES!$P$7:$Q$250,2,0)</f>
        <v>0.45003472222222224</v>
      </c>
      <c r="AO51" s="88">
        <f t="shared" si="16"/>
        <v>1.3576388888888902E-2</v>
      </c>
      <c r="AP51" s="112"/>
      <c r="AQ51" s="88">
        <f>VLOOKUP($A51,LIBRES!$S$7:$T$250,2,0)</f>
        <v>0.53194444444444444</v>
      </c>
      <c r="AR51" s="88">
        <f>VLOOKUP($A51,LIBRES!$V$7:$W$250,2,0)</f>
        <v>0.53483796296296293</v>
      </c>
      <c r="AS51" s="88">
        <f t="shared" si="17"/>
        <v>2.8935185185184897E-3</v>
      </c>
      <c r="AT51" s="112"/>
      <c r="AU51" s="88">
        <f>VLOOKUP($A51,LIBRES!$Y$7:$Z$250,2,0)</f>
        <v>0.54953703703703705</v>
      </c>
      <c r="AV51" s="88">
        <f>VLOOKUP($A51,LIBRES!$AB$7:$AC$2000,2,0)</f>
        <v>0.55385416666666665</v>
      </c>
      <c r="AW51" s="88">
        <f t="shared" si="18"/>
        <v>4.3171296296296013E-3</v>
      </c>
      <c r="AX51" s="112"/>
      <c r="AY51" s="88">
        <f>VLOOKUP($A51,LIBRES!$AE$7:$AF$250,2,0)</f>
        <v>0.59010416666666665</v>
      </c>
      <c r="AZ51" s="88">
        <f>VLOOKUP($A51,LIBRES!$AH$7:$AI$2000,2,0)</f>
        <v>0.59387731481481476</v>
      </c>
      <c r="BA51" s="88">
        <f t="shared" si="19"/>
        <v>3.7731481481481088E-3</v>
      </c>
      <c r="BB51" s="148"/>
      <c r="BC51" s="88">
        <f>VLOOKUP($A51,LIBRES!$AK$7:$AL$250,2,0)</f>
        <v>0.67106481481481473</v>
      </c>
      <c r="BD51" s="88">
        <f>VLOOKUP($A51,LIBRES!$AN$7:$AO$2000,2,0)</f>
        <v>0.67442129629629621</v>
      </c>
      <c r="BE51" s="88">
        <f t="shared" si="20"/>
        <v>3.3564814814814881E-3</v>
      </c>
      <c r="BF51" s="112"/>
      <c r="BG51" s="90">
        <f t="shared" si="21"/>
        <v>211</v>
      </c>
      <c r="BH51" s="90" t="str">
        <f t="shared" si="22"/>
        <v>SEGIO ALBERTO</v>
      </c>
      <c r="BI51" s="90" t="str">
        <f t="shared" si="23"/>
        <v>MARROQUIN VELA</v>
      </c>
      <c r="BJ51" s="90" t="str">
        <f t="shared" si="24"/>
        <v>C</v>
      </c>
      <c r="BK51" s="90">
        <f t="shared" si="25"/>
        <v>0</v>
      </c>
      <c r="BL51" s="91"/>
      <c r="BM51" s="92">
        <v>0</v>
      </c>
      <c r="BN51" s="92">
        <f t="shared" si="26"/>
        <v>5.196759259259276E-3</v>
      </c>
      <c r="BO51" s="92">
        <f t="shared" si="27"/>
        <v>1.3576388888888902E-2</v>
      </c>
      <c r="BP51" s="92">
        <f t="shared" si="28"/>
        <v>2.8935185185184897E-3</v>
      </c>
      <c r="BQ51" s="92">
        <f t="shared" si="29"/>
        <v>4.3171296296296013E-3</v>
      </c>
      <c r="BR51" s="92">
        <f t="shared" si="30"/>
        <v>3.7731481481481088E-3</v>
      </c>
      <c r="BS51" s="92">
        <f t="shared" si="31"/>
        <v>3.3564814814814881E-3</v>
      </c>
      <c r="BT51" s="92">
        <f t="shared" si="32"/>
        <v>3.3113425925925866E-2</v>
      </c>
      <c r="BU51" s="93"/>
      <c r="BV51" s="94">
        <f t="shared" si="33"/>
        <v>2860.999999999995</v>
      </c>
      <c r="BW51" s="95">
        <f t="shared" si="34"/>
        <v>180.00000000001376</v>
      </c>
      <c r="BX51" s="91">
        <v>0</v>
      </c>
      <c r="BY51" s="91">
        <f t="shared" si="35"/>
        <v>3041.0000000000086</v>
      </c>
      <c r="BZ51" s="96" t="s">
        <v>424</v>
      </c>
      <c r="CA51" s="97" t="s">
        <v>424</v>
      </c>
      <c r="CB51" s="97" t="s">
        <v>424</v>
      </c>
      <c r="CC51" s="97" t="s">
        <v>424</v>
      </c>
    </row>
    <row r="52" spans="1:81" s="97" customFormat="1" ht="15" customHeight="1" x14ac:dyDescent="0.25">
      <c r="A52" s="131">
        <v>215</v>
      </c>
      <c r="B52" s="111" t="str">
        <f>VLOOKUP($A52,LISTADO!$C$4:$I$264,2,0)</f>
        <v>WILFREDO</v>
      </c>
      <c r="C52" s="111" t="str">
        <f>VLOOKUP($A52,LISTADO!$C$4:$I$264,3,0)</f>
        <v>SOTO</v>
      </c>
      <c r="D52" s="111" t="str">
        <f>VLOOKUP($A52,LISTADO!$C$4:$I$264,4,0)</f>
        <v>B</v>
      </c>
      <c r="E52" s="111">
        <f>VLOOKUP($A52,LISTADO!$C$4:$I$264,5,0)</f>
        <v>0</v>
      </c>
      <c r="F52" s="111">
        <f>VLOOKUP($A52,LISTADO!$C$4:$I$264,6,0)</f>
        <v>0</v>
      </c>
      <c r="G52" s="113">
        <f>VLOOKUP($A52,LISTADO!$C$4:$I$270,7,0)</f>
        <v>0.38819444444444434</v>
      </c>
      <c r="H52" s="85">
        <f t="shared" si="36"/>
        <v>0.38819444444444434</v>
      </c>
      <c r="I52" s="85">
        <f t="shared" si="36"/>
        <v>0.38819444444444434</v>
      </c>
      <c r="J52" s="85">
        <f t="shared" si="1"/>
        <v>0</v>
      </c>
      <c r="K52" s="85"/>
      <c r="L52" s="86">
        <f t="shared" si="2"/>
        <v>0.45763888888888876</v>
      </c>
      <c r="M52" s="86">
        <f>VLOOKUP($A52,Checks!$B$5:$C$250,2,0)</f>
        <v>0.46319444444444446</v>
      </c>
      <c r="N52" s="86">
        <f t="shared" si="3"/>
        <v>7.5000000000000122E-2</v>
      </c>
      <c r="O52" s="85">
        <f t="shared" si="4"/>
        <v>5.5555555555557024E-3</v>
      </c>
      <c r="P52" s="87"/>
      <c r="Q52" s="86">
        <f t="shared" si="5"/>
        <v>0.54652777777777783</v>
      </c>
      <c r="R52" s="86">
        <f>VLOOKUP($A52,Checks!$E$5:$F$250,2,0)</f>
        <v>0.54652777777777783</v>
      </c>
      <c r="S52" s="86">
        <f t="shared" si="6"/>
        <v>8.333333333333337E-2</v>
      </c>
      <c r="T52" s="85">
        <f t="shared" si="7"/>
        <v>0</v>
      </c>
      <c r="U52" s="87"/>
      <c r="V52" s="86">
        <f t="shared" si="8"/>
        <v>0.60902777777777783</v>
      </c>
      <c r="W52" s="86">
        <f>VLOOKUP($A52,Checks!$H$5:$I$250,2,0)</f>
        <v>0.60902777777777783</v>
      </c>
      <c r="X52" s="86">
        <f t="shared" si="9"/>
        <v>6.25E-2</v>
      </c>
      <c r="Y52" s="85">
        <f t="shared" si="10"/>
        <v>0</v>
      </c>
      <c r="Z52" s="87"/>
      <c r="AA52" s="85">
        <f t="shared" si="11"/>
        <v>0.68541666666666679</v>
      </c>
      <c r="AB52" s="88">
        <f t="shared" si="12"/>
        <v>0.67545138888888889</v>
      </c>
      <c r="AC52" s="87">
        <f t="shared" si="13"/>
        <v>0</v>
      </c>
      <c r="AD52" s="87"/>
      <c r="AE52" s="88">
        <f>VLOOKUP($A52,LIBRES!$A$7:$B$250,2,0)</f>
        <v>0.38883101851851848</v>
      </c>
      <c r="AF52" s="88">
        <f>VLOOKUP($A52,LIBRES!$D$7:$E$250,2,0)</f>
        <v>0.39325231481481482</v>
      </c>
      <c r="AG52" s="88">
        <f t="shared" si="14"/>
        <v>4.4212962962963398E-3</v>
      </c>
      <c r="AH52" s="87"/>
      <c r="AI52" s="88">
        <f>VLOOKUP($A52,LIBRES!$G$7:$H$250,2,0)</f>
        <v>0.40075231481481483</v>
      </c>
      <c r="AJ52" s="88">
        <f>VLOOKUP($A52,LIBRES!J$7:$K$250,2,0)</f>
        <v>0.4055555555555555</v>
      </c>
      <c r="AK52" s="151">
        <f t="shared" si="15"/>
        <v>4.8032407407406774E-3</v>
      </c>
      <c r="AL52" s="87"/>
      <c r="AM52" s="88">
        <f>VLOOKUP($A52,LIBRES!$M$7:$N$250,2,0)</f>
        <v>0.44131944444444443</v>
      </c>
      <c r="AN52" s="88">
        <f>VLOOKUP($A52,LIBRES!$P$7:$Q$250,2,0)</f>
        <v>0.45304398148148151</v>
      </c>
      <c r="AO52" s="88">
        <f t="shared" si="16"/>
        <v>1.1724537037037075E-2</v>
      </c>
      <c r="AP52" s="112"/>
      <c r="AQ52" s="88">
        <f>VLOOKUP($A52,LIBRES!$S$7:$T$250,2,0)</f>
        <v>0.53055555555555556</v>
      </c>
      <c r="AR52" s="88">
        <f>VLOOKUP($A52,LIBRES!$V$7:$W$250,2,0)</f>
        <v>0.53344907407407405</v>
      </c>
      <c r="AS52" s="88">
        <f t="shared" si="17"/>
        <v>2.8935185185184897E-3</v>
      </c>
      <c r="AT52" s="112"/>
      <c r="AU52" s="88">
        <f>VLOOKUP($A52,LIBRES!$Y$7:$Z$250,2,0)</f>
        <v>0.55190972222222223</v>
      </c>
      <c r="AV52" s="88">
        <f>VLOOKUP($A52,LIBRES!$AB$7:$AC$2000,2,0)</f>
        <v>0.55655092592592592</v>
      </c>
      <c r="AW52" s="88">
        <f t="shared" si="18"/>
        <v>4.6412037037036891E-3</v>
      </c>
      <c r="AX52" s="112"/>
      <c r="AY52" s="88">
        <f>VLOOKUP($A52,LIBRES!$AE$7:$AF$250,2,0)</f>
        <v>0.59444444444444444</v>
      </c>
      <c r="AZ52" s="88">
        <f>VLOOKUP($A52,LIBRES!$AH$7:$AI$2000,2,0)</f>
        <v>0.59856481481481483</v>
      </c>
      <c r="BA52" s="88">
        <f t="shared" si="19"/>
        <v>4.1203703703703853E-3</v>
      </c>
      <c r="BB52" s="148"/>
      <c r="BC52" s="88">
        <f>VLOOKUP($A52,LIBRES!$AK$7:$AL$250,2,0)</f>
        <v>0.67245370370370372</v>
      </c>
      <c r="BD52" s="88">
        <f>VLOOKUP($A52,LIBRES!$AN$7:$AO$2000,2,0)</f>
        <v>0.67545138888888889</v>
      </c>
      <c r="BE52" s="88">
        <f t="shared" si="20"/>
        <v>2.9976851851851727E-3</v>
      </c>
      <c r="BF52" s="112"/>
      <c r="BG52" s="90">
        <f t="shared" si="21"/>
        <v>215</v>
      </c>
      <c r="BH52" s="90" t="str">
        <f t="shared" si="22"/>
        <v>WILFREDO</v>
      </c>
      <c r="BI52" s="90" t="str">
        <f t="shared" si="23"/>
        <v>SOTO</v>
      </c>
      <c r="BJ52" s="90" t="str">
        <f t="shared" si="24"/>
        <v>B</v>
      </c>
      <c r="BK52" s="90">
        <f t="shared" si="25"/>
        <v>0</v>
      </c>
      <c r="BL52" s="91"/>
      <c r="BM52" s="92">
        <v>0</v>
      </c>
      <c r="BN52" s="92">
        <f t="shared" si="26"/>
        <v>4.8032407407406774E-3</v>
      </c>
      <c r="BO52" s="92">
        <f t="shared" si="27"/>
        <v>1.1724537037037075E-2</v>
      </c>
      <c r="BP52" s="92">
        <f t="shared" si="28"/>
        <v>2.8935185185184897E-3</v>
      </c>
      <c r="BQ52" s="92">
        <f t="shared" si="29"/>
        <v>4.6412037037036891E-3</v>
      </c>
      <c r="BR52" s="92">
        <f t="shared" si="30"/>
        <v>4.1203703703703853E-3</v>
      </c>
      <c r="BS52" s="92">
        <f t="shared" si="31"/>
        <v>2.9976851851851727E-3</v>
      </c>
      <c r="BT52" s="92">
        <f t="shared" si="32"/>
        <v>3.1180555555555489E-2</v>
      </c>
      <c r="BU52" s="93">
        <v>10</v>
      </c>
      <c r="BV52" s="94">
        <f t="shared" si="33"/>
        <v>2693.9999999999941</v>
      </c>
      <c r="BW52" s="95">
        <f t="shared" si="34"/>
        <v>480.00000000001268</v>
      </c>
      <c r="BX52" s="91">
        <v>0</v>
      </c>
      <c r="BY52" s="91">
        <f t="shared" si="35"/>
        <v>3184.0000000000068</v>
      </c>
      <c r="BZ52" s="96" t="s">
        <v>424</v>
      </c>
      <c r="CA52" s="97" t="s">
        <v>424</v>
      </c>
      <c r="CB52" s="97" t="s">
        <v>424</v>
      </c>
      <c r="CC52" s="97" t="s">
        <v>424</v>
      </c>
    </row>
    <row r="53" spans="1:81" s="97" customFormat="1" ht="15" customHeight="1" x14ac:dyDescent="0.25">
      <c r="A53" s="131">
        <v>238</v>
      </c>
      <c r="B53" s="111" t="str">
        <f>VLOOKUP($A53,LISTADO!$C$4:$I$264,2,0)</f>
        <v>JOSE MANUEL</v>
      </c>
      <c r="C53" s="111" t="str">
        <f>VLOOKUP($A53,LISTADO!$C$4:$I$264,3,0)</f>
        <v>AGUILAR RUANO</v>
      </c>
      <c r="D53" s="111" t="str">
        <f>VLOOKUP($A53,LISTADO!$C$4:$I$264,4,0)</f>
        <v>A</v>
      </c>
      <c r="E53" s="111">
        <f>VLOOKUP($A53,LISTADO!$C$4:$I$264,5,0)</f>
        <v>0</v>
      </c>
      <c r="F53" s="111">
        <f>VLOOKUP($A53,LISTADO!$C$4:$I$264,6,0)</f>
        <v>0</v>
      </c>
      <c r="G53" s="113">
        <f>VLOOKUP($A53,LISTADO!$C$4:$I$270,7,0)</f>
        <v>0.39652777777777765</v>
      </c>
      <c r="H53" s="85">
        <f t="shared" si="36"/>
        <v>0.39652777777777765</v>
      </c>
      <c r="I53" s="85">
        <f t="shared" si="36"/>
        <v>0.39652777777777765</v>
      </c>
      <c r="J53" s="85">
        <f t="shared" si="1"/>
        <v>0</v>
      </c>
      <c r="K53" s="85"/>
      <c r="L53" s="86">
        <f t="shared" si="2"/>
        <v>0.46597222222222207</v>
      </c>
      <c r="M53" s="86">
        <f>VLOOKUP($A53,Checks!$B$5:$C$250,2,0)</f>
        <v>0.45833333333333331</v>
      </c>
      <c r="N53" s="86">
        <f t="shared" si="3"/>
        <v>6.1805555555555669E-2</v>
      </c>
      <c r="O53" s="85">
        <f t="shared" si="4"/>
        <v>7.6388888888887507E-3</v>
      </c>
      <c r="P53" s="87"/>
      <c r="Q53" s="86">
        <f t="shared" si="5"/>
        <v>0.54166666666666663</v>
      </c>
      <c r="R53" s="86">
        <f>VLOOKUP($A53,Checks!$E$5:$F$250,2,0)</f>
        <v>0.5493055555555556</v>
      </c>
      <c r="S53" s="86">
        <f t="shared" si="6"/>
        <v>9.0972222222222288E-2</v>
      </c>
      <c r="T53" s="85">
        <f t="shared" si="7"/>
        <v>7.6388888888889728E-3</v>
      </c>
      <c r="U53" s="87"/>
      <c r="V53" s="86">
        <f t="shared" si="8"/>
        <v>0.6118055555555556</v>
      </c>
      <c r="W53" s="86">
        <f>VLOOKUP($A53,Checks!$H$5:$I$250,2,0)</f>
        <v>0.6118055555555556</v>
      </c>
      <c r="X53" s="86">
        <f t="shared" si="9"/>
        <v>6.25E-2</v>
      </c>
      <c r="Y53" s="85">
        <f t="shared" si="10"/>
        <v>0</v>
      </c>
      <c r="Z53" s="87"/>
      <c r="AA53" s="85">
        <f t="shared" si="11"/>
        <v>0.68819444444444455</v>
      </c>
      <c r="AB53" s="88">
        <f t="shared" si="12"/>
        <v>0.68921296296296297</v>
      </c>
      <c r="AC53" s="87">
        <f t="shared" si="13"/>
        <v>87.999999999991374</v>
      </c>
      <c r="AD53" s="87"/>
      <c r="AE53" s="88" t="e">
        <f>VLOOKUP($A53,LIBRES!$A$7:$B$250,2,0)</f>
        <v>#N/A</v>
      </c>
      <c r="AF53" s="88">
        <f>VLOOKUP($A53,LIBRES!$D$7:$E$250,2,0)</f>
        <v>0.40027777777777779</v>
      </c>
      <c r="AG53" s="88" t="e">
        <f t="shared" si="14"/>
        <v>#N/A</v>
      </c>
      <c r="AH53" s="87"/>
      <c r="AI53" s="88">
        <f>VLOOKUP($A53,LIBRES!$G$7:$H$250,2,0)</f>
        <v>0.40688657407407408</v>
      </c>
      <c r="AJ53" s="88">
        <f>VLOOKUP($A53,LIBRES!J$7:$K$250,2,0)</f>
        <v>0.41104166666666669</v>
      </c>
      <c r="AK53" s="151">
        <f t="shared" si="15"/>
        <v>4.155092592592613E-3</v>
      </c>
      <c r="AL53" s="87"/>
      <c r="AM53" s="88">
        <f>VLOOKUP($A53,LIBRES!$M$7:$N$250,2,0)</f>
        <v>0.44444444444444442</v>
      </c>
      <c r="AN53" s="88">
        <f>VLOOKUP($A53,LIBRES!$P$7:$Q$250,2,0)</f>
        <v>0.44802083333333331</v>
      </c>
      <c r="AO53" s="88">
        <f t="shared" si="16"/>
        <v>3.5763888888888928E-3</v>
      </c>
      <c r="AP53" s="112"/>
      <c r="AQ53" s="88">
        <f>VLOOKUP($A53,LIBRES!$S$7:$T$250,2,0)</f>
        <v>0.52500000000000002</v>
      </c>
      <c r="AR53" s="88">
        <f>VLOOKUP($A53,LIBRES!$V$7:$W$250,2,0)</f>
        <v>0.52828703703703705</v>
      </c>
      <c r="AS53" s="88">
        <f t="shared" si="17"/>
        <v>3.2870370370370328E-3</v>
      </c>
      <c r="AT53" s="112"/>
      <c r="AU53" s="88">
        <f>VLOOKUP($A53,LIBRES!$Y$7:$Z$250,2,0)</f>
        <v>0.55584490740740744</v>
      </c>
      <c r="AV53" s="88">
        <f>VLOOKUP($A53,LIBRES!$AB$7:$AC$2000,2,0)</f>
        <v>0.56070601851851853</v>
      </c>
      <c r="AW53" s="88">
        <f t="shared" si="18"/>
        <v>4.8611111111110938E-3</v>
      </c>
      <c r="AX53" s="112"/>
      <c r="AY53" s="88">
        <f>VLOOKUP($A53,LIBRES!$AE$7:$AF$250,2,0)</f>
        <v>0.59409722222222217</v>
      </c>
      <c r="AZ53" s="88">
        <f>VLOOKUP($A53,LIBRES!$AH$7:$AI$2000,2,0)</f>
        <v>0.59756944444444449</v>
      </c>
      <c r="BA53" s="88">
        <f t="shared" si="19"/>
        <v>3.4722222222223209E-3</v>
      </c>
      <c r="BB53" s="148"/>
      <c r="BC53" s="88">
        <f>VLOOKUP($A53,LIBRES!$AK$7:$AL$250,2,0)</f>
        <v>0.68668981481481473</v>
      </c>
      <c r="BD53" s="88">
        <f>VLOOKUP($A53,LIBRES!$AN$7:$AO$2000,2,0)</f>
        <v>0.68921296296296297</v>
      </c>
      <c r="BE53" s="88">
        <f t="shared" si="20"/>
        <v>2.5231481481482465E-3</v>
      </c>
      <c r="BF53" s="112"/>
      <c r="BG53" s="90">
        <f t="shared" si="21"/>
        <v>238</v>
      </c>
      <c r="BH53" s="90" t="str">
        <f t="shared" si="22"/>
        <v>JOSE MANUEL</v>
      </c>
      <c r="BI53" s="90" t="str">
        <f t="shared" si="23"/>
        <v>AGUILAR RUANO</v>
      </c>
      <c r="BJ53" s="90" t="str">
        <f t="shared" si="24"/>
        <v>A</v>
      </c>
      <c r="BK53" s="90">
        <f t="shared" si="25"/>
        <v>0</v>
      </c>
      <c r="BL53" s="91"/>
      <c r="BM53" s="92">
        <v>0</v>
      </c>
      <c r="BN53" s="92">
        <f t="shared" si="26"/>
        <v>4.155092592592613E-3</v>
      </c>
      <c r="BO53" s="92">
        <f t="shared" si="27"/>
        <v>3.5763888888888928E-3</v>
      </c>
      <c r="BP53" s="92">
        <f t="shared" si="28"/>
        <v>3.2870370370370328E-3</v>
      </c>
      <c r="BQ53" s="92">
        <f t="shared" si="29"/>
        <v>4.8611111111110938E-3</v>
      </c>
      <c r="BR53" s="92">
        <f t="shared" si="30"/>
        <v>3.4722222222223209E-3</v>
      </c>
      <c r="BS53" s="92">
        <f t="shared" si="31"/>
        <v>2.5231481481482465E-3</v>
      </c>
      <c r="BT53" s="92">
        <f t="shared" si="32"/>
        <v>2.18750000000002E-2</v>
      </c>
      <c r="BU53" s="93"/>
      <c r="BV53" s="94">
        <f t="shared" si="33"/>
        <v>1890.0000000000173</v>
      </c>
      <c r="BW53" s="95">
        <f t="shared" si="34"/>
        <v>1407.9999999999866</v>
      </c>
      <c r="BX53" s="91">
        <v>0</v>
      </c>
      <c r="BY53" s="91">
        <f t="shared" si="35"/>
        <v>3298.0000000000036</v>
      </c>
      <c r="BZ53" s="96" t="s">
        <v>424</v>
      </c>
      <c r="CA53" s="97" t="s">
        <v>424</v>
      </c>
      <c r="CB53" s="97" t="s">
        <v>424</v>
      </c>
      <c r="CC53" s="97" t="s">
        <v>424</v>
      </c>
    </row>
    <row r="54" spans="1:81" s="97" customFormat="1" ht="15" customHeight="1" x14ac:dyDescent="0.25">
      <c r="A54" s="131">
        <v>272</v>
      </c>
      <c r="B54" s="111" t="str">
        <f>VLOOKUP($A54,LISTADO!$C$4:$I$264,2,0)</f>
        <v>JULIO CESAR</v>
      </c>
      <c r="C54" s="111" t="str">
        <f>VLOOKUP($A54,LISTADO!$C$4:$I$264,3,0)</f>
        <v>CORDOVA</v>
      </c>
      <c r="D54" s="111" t="str">
        <f>VLOOKUP($A54,LISTADO!$C$4:$I$264,4,0)</f>
        <v>A</v>
      </c>
      <c r="E54" s="111">
        <f>VLOOKUP($A54,LISTADO!$C$4:$I$264,5,0)</f>
        <v>0</v>
      </c>
      <c r="F54" s="111">
        <f>VLOOKUP($A54,LISTADO!$C$4:$I$264,6,0)</f>
        <v>0</v>
      </c>
      <c r="G54" s="113">
        <f>VLOOKUP($A54,LISTADO!$C$4:$I$270,7,0)</f>
        <v>0.39166666666666655</v>
      </c>
      <c r="H54" s="85">
        <f t="shared" si="36"/>
        <v>0.39166666666666655</v>
      </c>
      <c r="I54" s="85">
        <f t="shared" si="36"/>
        <v>0.39166666666666655</v>
      </c>
      <c r="J54" s="85">
        <f t="shared" si="1"/>
        <v>0</v>
      </c>
      <c r="K54" s="85"/>
      <c r="L54" s="86">
        <f t="shared" si="2"/>
        <v>0.46111111111111097</v>
      </c>
      <c r="M54" s="86">
        <f>VLOOKUP($A54,Checks!$B$5:$C$250,2,0)</f>
        <v>0.46111111111111108</v>
      </c>
      <c r="N54" s="86">
        <f t="shared" si="3"/>
        <v>6.9444444444444531E-2</v>
      </c>
      <c r="O54" s="85">
        <f t="shared" si="4"/>
        <v>1.1102230246251565E-16</v>
      </c>
      <c r="P54" s="87"/>
      <c r="Q54" s="86">
        <f t="shared" si="5"/>
        <v>0.5444444444444444</v>
      </c>
      <c r="R54" s="86">
        <f>VLOOKUP($A54,Checks!$E$5:$F$250,2,0)</f>
        <v>0.5444444444444444</v>
      </c>
      <c r="S54" s="86">
        <f t="shared" si="6"/>
        <v>8.3333333333333315E-2</v>
      </c>
      <c r="T54" s="85">
        <f t="shared" si="7"/>
        <v>0</v>
      </c>
      <c r="U54" s="87"/>
      <c r="V54" s="86">
        <f t="shared" si="8"/>
        <v>0.6069444444444444</v>
      </c>
      <c r="W54" s="86">
        <f>VLOOKUP($A54,Checks!$H$5:$I$250,2,0)</f>
        <v>0.61944444444444446</v>
      </c>
      <c r="X54" s="86">
        <f t="shared" si="9"/>
        <v>7.5000000000000067E-2</v>
      </c>
      <c r="Y54" s="85">
        <f t="shared" si="10"/>
        <v>1.2500000000000067E-2</v>
      </c>
      <c r="Z54" s="87"/>
      <c r="AA54" s="85">
        <f t="shared" si="11"/>
        <v>0.6958333333333333</v>
      </c>
      <c r="AB54" s="88">
        <f t="shared" si="12"/>
        <v>0.68756944444444434</v>
      </c>
      <c r="AC54" s="87">
        <f t="shared" si="13"/>
        <v>0</v>
      </c>
      <c r="AD54" s="87"/>
      <c r="AE54" s="88">
        <f>VLOOKUP($A54,LIBRES!$A$7:$B$250,2,0)</f>
        <v>0.3923611111111111</v>
      </c>
      <c r="AF54" s="88">
        <f>VLOOKUP($A54,LIBRES!$D$7:$E$250,2,0)</f>
        <v>0.39626157407407409</v>
      </c>
      <c r="AG54" s="88">
        <f t="shared" si="14"/>
        <v>3.9004629629629806E-3</v>
      </c>
      <c r="AH54" s="87"/>
      <c r="AI54" s="88">
        <f>VLOOKUP($A54,LIBRES!$G$7:$H$250,2,0)</f>
        <v>0.40306712962962959</v>
      </c>
      <c r="AJ54" s="88">
        <f>VLOOKUP($A54,LIBRES!J$7:$K$250,2,0)</f>
        <v>0.40822916666666664</v>
      </c>
      <c r="AK54" s="151">
        <f t="shared" si="15"/>
        <v>5.1620370370370483E-3</v>
      </c>
      <c r="AL54" s="87"/>
      <c r="AM54" s="88">
        <f>VLOOKUP($A54,LIBRES!$M$7:$N$250,2,0)</f>
        <v>0.44618055555555558</v>
      </c>
      <c r="AN54" s="88">
        <f>VLOOKUP($A54,LIBRES!$P$7:$Q$250,2,0)</f>
        <v>0.45023148148148145</v>
      </c>
      <c r="AO54" s="88">
        <f t="shared" si="16"/>
        <v>4.0509259259258745E-3</v>
      </c>
      <c r="AP54" s="112"/>
      <c r="AQ54" s="88">
        <f>VLOOKUP($A54,LIBRES!$S$7:$T$250,2,0)</f>
        <v>0.52459490740740744</v>
      </c>
      <c r="AR54" s="88">
        <f>VLOOKUP($A54,LIBRES!$V$7:$W$250,2,0)</f>
        <v>0.52796296296296297</v>
      </c>
      <c r="AS54" s="88">
        <f t="shared" si="17"/>
        <v>3.3680555555555269E-3</v>
      </c>
      <c r="AT54" s="112"/>
      <c r="AU54" s="88">
        <f>VLOOKUP($A54,LIBRES!$Y$7:$Z$250,2,0)</f>
        <v>0.55167824074074068</v>
      </c>
      <c r="AV54" s="88">
        <f>VLOOKUP($A54,LIBRES!$AB$7:$AC$2000,2,0)</f>
        <v>0.55839120370370365</v>
      </c>
      <c r="AW54" s="88">
        <f t="shared" si="18"/>
        <v>6.7129629629629761E-3</v>
      </c>
      <c r="AX54" s="112"/>
      <c r="AY54" s="88">
        <f>VLOOKUP($A54,LIBRES!$AE$7:$AF$250,2,0)</f>
        <v>0.60237268518518516</v>
      </c>
      <c r="AZ54" s="88">
        <f>VLOOKUP($A54,LIBRES!$AH$7:$AI$2000,2,0)</f>
        <v>0.60900462962962965</v>
      </c>
      <c r="BA54" s="88">
        <f t="shared" si="19"/>
        <v>6.6319444444444819E-3</v>
      </c>
      <c r="BB54" s="148"/>
      <c r="BC54" s="88">
        <f>VLOOKUP($A54,LIBRES!$AK$7:$AL$250,2,0)</f>
        <v>0.68437500000000007</v>
      </c>
      <c r="BD54" s="88">
        <f>VLOOKUP($A54,LIBRES!$AN$7:$AO$2000,2,0)</f>
        <v>0.68756944444444434</v>
      </c>
      <c r="BE54" s="88">
        <f t="shared" si="20"/>
        <v>3.1944444444442777E-3</v>
      </c>
      <c r="BF54" s="112"/>
      <c r="BG54" s="90">
        <f t="shared" si="21"/>
        <v>272</v>
      </c>
      <c r="BH54" s="90" t="str">
        <f t="shared" si="22"/>
        <v>JULIO CESAR</v>
      </c>
      <c r="BI54" s="90" t="str">
        <f t="shared" si="23"/>
        <v>CORDOVA</v>
      </c>
      <c r="BJ54" s="90" t="str">
        <f t="shared" si="24"/>
        <v>A</v>
      </c>
      <c r="BK54" s="90">
        <f t="shared" si="25"/>
        <v>0</v>
      </c>
      <c r="BL54" s="91"/>
      <c r="BM54" s="92">
        <v>0</v>
      </c>
      <c r="BN54" s="92">
        <f t="shared" si="26"/>
        <v>5.1620370370370483E-3</v>
      </c>
      <c r="BO54" s="92">
        <f t="shared" si="27"/>
        <v>4.0509259259258745E-3</v>
      </c>
      <c r="BP54" s="92">
        <f t="shared" si="28"/>
        <v>3.3680555555555269E-3</v>
      </c>
      <c r="BQ54" s="92">
        <f t="shared" si="29"/>
        <v>6.7129629629629761E-3</v>
      </c>
      <c r="BR54" s="92">
        <f t="shared" si="30"/>
        <v>6.6319444444444819E-3</v>
      </c>
      <c r="BS54" s="92">
        <f t="shared" si="31"/>
        <v>3.1944444444442777E-3</v>
      </c>
      <c r="BT54" s="92">
        <f t="shared" si="32"/>
        <v>2.9120370370370185E-2</v>
      </c>
      <c r="BU54" s="93"/>
      <c r="BV54" s="94">
        <f t="shared" si="33"/>
        <v>2515.9999999999841</v>
      </c>
      <c r="BW54" s="95">
        <f t="shared" si="34"/>
        <v>1080.0000000000155</v>
      </c>
      <c r="BX54" s="91">
        <v>0</v>
      </c>
      <c r="BY54" s="91">
        <f t="shared" si="35"/>
        <v>3595.9999999999995</v>
      </c>
      <c r="BZ54" s="96" t="s">
        <v>424</v>
      </c>
      <c r="CA54" s="97" t="s">
        <v>424</v>
      </c>
      <c r="CB54" s="97" t="s">
        <v>424</v>
      </c>
      <c r="CC54" s="97" t="s">
        <v>424</v>
      </c>
    </row>
    <row r="55" spans="1:81" s="97" customFormat="1" ht="15" customHeight="1" x14ac:dyDescent="0.25">
      <c r="A55" s="131">
        <v>243</v>
      </c>
      <c r="B55" s="111" t="str">
        <f>VLOOKUP($A55,LISTADO!$C$4:$I$264,2,0)</f>
        <v>MAX ISAI</v>
      </c>
      <c r="C55" s="111" t="str">
        <f>VLOOKUP($A55,LISTADO!$C$4:$I$264,3,0)</f>
        <v>GONZALEZ AGUILAR</v>
      </c>
      <c r="D55" s="111" t="str">
        <f>VLOOKUP($A55,LISTADO!$C$4:$I$264,4,0)</f>
        <v>B</v>
      </c>
      <c r="E55" s="111">
        <f>VLOOKUP($A55,LISTADO!$C$4:$I$264,5,0)</f>
        <v>0</v>
      </c>
      <c r="F55" s="111">
        <f>VLOOKUP($A55,LISTADO!$C$4:$I$264,6,0)</f>
        <v>0</v>
      </c>
      <c r="G55" s="113">
        <f>VLOOKUP($A55,LISTADO!$C$4:$I$270,7,0)</f>
        <v>0.39861111111111097</v>
      </c>
      <c r="H55" s="85">
        <f t="shared" si="36"/>
        <v>0.39861111111111097</v>
      </c>
      <c r="I55" s="85">
        <f t="shared" si="36"/>
        <v>0.39861111111111097</v>
      </c>
      <c r="J55" s="85">
        <f t="shared" ref="J55:J86" si="37">ABS(I55-H55)</f>
        <v>0</v>
      </c>
      <c r="K55" s="85"/>
      <c r="L55" s="86">
        <f t="shared" ref="L55:L86" si="38">I55+$M$20</f>
        <v>0.46805555555555539</v>
      </c>
      <c r="M55" s="86">
        <f>VLOOKUP($A55,Checks!$B$5:$C$250,2,0)</f>
        <v>0.47569444444444442</v>
      </c>
      <c r="N55" s="86">
        <f t="shared" ref="N55:N86" si="39">M55-I55</f>
        <v>7.7083333333333448E-2</v>
      </c>
      <c r="O55" s="85">
        <f t="shared" ref="O55:O86" si="40">ABS(M55-L55)</f>
        <v>7.6388888888890283E-3</v>
      </c>
      <c r="P55" s="87"/>
      <c r="Q55" s="86">
        <f t="shared" ref="Q55:Q86" si="41">M55+$R$20</f>
        <v>0.55902777777777779</v>
      </c>
      <c r="R55" s="86">
        <f>VLOOKUP($A55,Checks!$E$5:$F$250,2,0)</f>
        <v>0.55763888888888891</v>
      </c>
      <c r="S55" s="86">
        <f t="shared" ref="S55:S86" si="42">R55-M55</f>
        <v>8.1944444444444486E-2</v>
      </c>
      <c r="T55" s="85">
        <f t="shared" ref="T55:T86" si="43">ABS(R55-Q55)</f>
        <v>1.388888888888884E-3</v>
      </c>
      <c r="U55" s="87"/>
      <c r="V55" s="86">
        <f t="shared" ref="V55:V86" si="44">R55+$W$20</f>
        <v>0.62013888888888891</v>
      </c>
      <c r="W55" s="86">
        <f>VLOOKUP($A55,Checks!$H$5:$I$250,2,0)</f>
        <v>0.62638888888888888</v>
      </c>
      <c r="X55" s="86">
        <f t="shared" ref="X55:X86" si="45">W55-R55</f>
        <v>6.8749999999999978E-2</v>
      </c>
      <c r="Y55" s="85">
        <f t="shared" ref="Y55:Y86" si="46">ABS(W55-V55)</f>
        <v>6.2499999999999778E-3</v>
      </c>
      <c r="Z55" s="87"/>
      <c r="AA55" s="85">
        <f t="shared" ref="AA55:AA86" si="47">W55+$AB$20</f>
        <v>0.70277777777777772</v>
      </c>
      <c r="AB55" s="88">
        <f t="shared" ref="AB55:AB86" si="48">BD55</f>
        <v>0.68601851851851858</v>
      </c>
      <c r="AC55" s="87">
        <f t="shared" ref="AC55:AC86" si="49">IF(AB55&lt;AA55,0,(ABS(AB55-AA55)*86400))</f>
        <v>0</v>
      </c>
      <c r="AD55" s="87"/>
      <c r="AE55" s="88">
        <f>VLOOKUP($A55,LIBRES!$A$7:$B$250,2,0)</f>
        <v>0.39936342592592594</v>
      </c>
      <c r="AF55" s="88">
        <f>VLOOKUP($A55,LIBRES!$D$7:$E$250,2,0)</f>
        <v>0.40262731481481479</v>
      </c>
      <c r="AG55" s="88">
        <f t="shared" ref="AG55:AG86" si="50">AF55-AE55</f>
        <v>3.263888888888844E-3</v>
      </c>
      <c r="AH55" s="87"/>
      <c r="AI55" s="88">
        <f>VLOOKUP($A55,LIBRES!$G$7:$H$250,2,0)</f>
        <v>0.40862268518518513</v>
      </c>
      <c r="AJ55" s="88">
        <f>VLOOKUP($A55,LIBRES!J$7:$K$250,2,0)</f>
        <v>0.41299768518518515</v>
      </c>
      <c r="AK55" s="151">
        <f t="shared" ref="AK55:AK86" si="51">AJ55-AI55</f>
        <v>4.3750000000000178E-3</v>
      </c>
      <c r="AL55" s="87"/>
      <c r="AM55" s="88">
        <f>VLOOKUP($A55,LIBRES!$M$7:$N$250,2,0)</f>
        <v>0.45902777777777781</v>
      </c>
      <c r="AN55" s="88">
        <f>VLOOKUP($A55,LIBRES!$P$7:$Q$250,2,0)</f>
        <v>0.46285879629629628</v>
      </c>
      <c r="AO55" s="88">
        <f t="shared" ref="AO55:AO86" si="52">AN55-AM55</f>
        <v>3.8310185185184698E-3</v>
      </c>
      <c r="AP55" s="112"/>
      <c r="AQ55" s="88">
        <f>VLOOKUP($A55,LIBRES!$S$7:$T$250,2,0)</f>
        <v>0.54189814814814818</v>
      </c>
      <c r="AR55" s="88">
        <f>VLOOKUP($A55,LIBRES!$V$7:$W$250,2,0)</f>
        <v>0.54505787037037035</v>
      </c>
      <c r="AS55" s="88">
        <f t="shared" ref="AS55:AS86" si="53">AR55-AQ55</f>
        <v>3.159722222222161E-3</v>
      </c>
      <c r="AT55" s="112"/>
      <c r="AU55" s="88">
        <f>VLOOKUP($A55,LIBRES!$Y$7:$Z$250,2,0)</f>
        <v>0.56307870370370372</v>
      </c>
      <c r="AV55" s="88">
        <f>VLOOKUP($A55,LIBRES!$AB$7:$AC$2000,2,0)</f>
        <v>0.56877314814814817</v>
      </c>
      <c r="AW55" s="88">
        <f t="shared" ref="AW55:AW86" si="54">AV55-AU55</f>
        <v>5.6944444444444464E-3</v>
      </c>
      <c r="AX55" s="112"/>
      <c r="AY55" s="88">
        <f>VLOOKUP($A55,LIBRES!$AE$7:$AF$250,2,0)</f>
        <v>0.60972222222222217</v>
      </c>
      <c r="AZ55" s="88">
        <f>VLOOKUP($A55,LIBRES!$AH$7:$AI$2000,2,0)</f>
        <v>0.61629629629629623</v>
      </c>
      <c r="BA55" s="88">
        <f t="shared" ref="BA55:BA86" si="55">AZ55-AY55</f>
        <v>6.5740740740740655E-3</v>
      </c>
      <c r="BB55" s="148"/>
      <c r="BC55" s="88">
        <f>VLOOKUP($A55,LIBRES!$AK$7:$AL$250,2,0)</f>
        <v>0.68275462962962974</v>
      </c>
      <c r="BD55" s="88">
        <f>VLOOKUP($A55,LIBRES!$AN$7:$AO$2000,2,0)</f>
        <v>0.68601851851851858</v>
      </c>
      <c r="BE55" s="88">
        <f t="shared" ref="BE55:BE86" si="56">BD55-BC55</f>
        <v>3.263888888888844E-3</v>
      </c>
      <c r="BF55" s="112"/>
      <c r="BG55" s="90">
        <f t="shared" ref="BG55:BG86" si="57">A55</f>
        <v>243</v>
      </c>
      <c r="BH55" s="90" t="str">
        <f t="shared" ref="BH55:BH86" si="58">B55</f>
        <v>MAX ISAI</v>
      </c>
      <c r="BI55" s="90" t="str">
        <f t="shared" ref="BI55:BI86" si="59">C55</f>
        <v>GONZALEZ AGUILAR</v>
      </c>
      <c r="BJ55" s="90" t="str">
        <f t="shared" ref="BJ55:BJ86" si="60">D55</f>
        <v>B</v>
      </c>
      <c r="BK55" s="90">
        <f t="shared" ref="BK55:BK86" si="61">E55</f>
        <v>0</v>
      </c>
      <c r="BL55" s="91"/>
      <c r="BM55" s="92">
        <v>0</v>
      </c>
      <c r="BN55" s="92">
        <f t="shared" ref="BN55:BN86" si="62">AK55</f>
        <v>4.3750000000000178E-3</v>
      </c>
      <c r="BO55" s="92">
        <f t="shared" ref="BO55:BO86" si="63">AO55</f>
        <v>3.8310185185184698E-3</v>
      </c>
      <c r="BP55" s="92">
        <f t="shared" ref="BP55:BP86" si="64">AS55</f>
        <v>3.159722222222161E-3</v>
      </c>
      <c r="BQ55" s="92">
        <f t="shared" ref="BQ55:BQ86" si="65">AW55</f>
        <v>5.6944444444444464E-3</v>
      </c>
      <c r="BR55" s="92">
        <f t="shared" ref="BR55:BR86" si="66">BA55</f>
        <v>6.5740740740740655E-3</v>
      </c>
      <c r="BS55" s="92">
        <f t="shared" ref="BS55:BS86" si="67">BE55</f>
        <v>3.263888888888844E-3</v>
      </c>
      <c r="BT55" s="92">
        <f t="shared" ref="BT55:BT86" si="68">SUM(BM55:BS55)</f>
        <v>2.6898148148148004E-2</v>
      </c>
      <c r="BU55" s="93">
        <v>10</v>
      </c>
      <c r="BV55" s="94">
        <f t="shared" ref="BV55:BV86" si="69">BT55*86400</f>
        <v>2323.9999999999877</v>
      </c>
      <c r="BW55" s="95">
        <f t="shared" ref="BW55:BW86" si="70">(( J55+O55+T55+Y55)*86400)+AC55</f>
        <v>1320.0000000000098</v>
      </c>
      <c r="BX55" s="91">
        <v>0</v>
      </c>
      <c r="BY55" s="91">
        <f t="shared" ref="BY55:BY86" si="71">BX55+BW55+BV55+BU55</f>
        <v>3653.9999999999973</v>
      </c>
      <c r="BZ55" s="96" t="s">
        <v>424</v>
      </c>
      <c r="CA55" s="97" t="s">
        <v>424</v>
      </c>
      <c r="CB55" s="97" t="s">
        <v>424</v>
      </c>
      <c r="CC55" s="97" t="s">
        <v>424</v>
      </c>
    </row>
    <row r="56" spans="1:81" s="97" customFormat="1" ht="15" customHeight="1" x14ac:dyDescent="0.25">
      <c r="A56" s="131">
        <v>201</v>
      </c>
      <c r="B56" s="111" t="str">
        <f>VLOOKUP($A56,LISTADO!$C$4:$I$264,2,0)</f>
        <v>RAUL</v>
      </c>
      <c r="C56" s="111" t="str">
        <f>VLOOKUP($A56,LISTADO!$C$4:$I$264,3,0)</f>
        <v>PONCE</v>
      </c>
      <c r="D56" s="111" t="str">
        <f>VLOOKUP($A56,LISTADO!$C$4:$I$264,4,0)</f>
        <v>B</v>
      </c>
      <c r="E56" s="111">
        <f>VLOOKUP($A56,LISTADO!$C$4:$I$264,5,0)</f>
        <v>0</v>
      </c>
      <c r="F56" s="111">
        <f>VLOOKUP($A56,LISTADO!$C$4:$I$264,6,0)</f>
        <v>0</v>
      </c>
      <c r="G56" s="113">
        <f>VLOOKUP($A56,LISTADO!$C$4:$I$270,7,0)</f>
        <v>0.38680555555555546</v>
      </c>
      <c r="H56" s="85">
        <f t="shared" si="36"/>
        <v>0.38680555555555546</v>
      </c>
      <c r="I56" s="85">
        <f t="shared" si="36"/>
        <v>0.38680555555555546</v>
      </c>
      <c r="J56" s="85">
        <f t="shared" si="37"/>
        <v>0</v>
      </c>
      <c r="K56" s="85"/>
      <c r="L56" s="86">
        <f t="shared" si="38"/>
        <v>0.45624999999999988</v>
      </c>
      <c r="M56" s="86">
        <f>VLOOKUP($A56,Checks!$B$5:$C$250,2,0)</f>
        <v>0.46319444444444446</v>
      </c>
      <c r="N56" s="86">
        <f t="shared" si="39"/>
        <v>7.6388888888889006E-2</v>
      </c>
      <c r="O56" s="85">
        <f t="shared" si="40"/>
        <v>6.9444444444445863E-3</v>
      </c>
      <c r="P56" s="87"/>
      <c r="Q56" s="86">
        <f t="shared" si="41"/>
        <v>0.54652777777777783</v>
      </c>
      <c r="R56" s="86">
        <f>VLOOKUP($A56,Checks!$E$5:$F$250,2,0)</f>
        <v>0.54513888888888895</v>
      </c>
      <c r="S56" s="86">
        <f t="shared" si="42"/>
        <v>8.1944444444444486E-2</v>
      </c>
      <c r="T56" s="85">
        <f t="shared" si="43"/>
        <v>1.388888888888884E-3</v>
      </c>
      <c r="U56" s="87"/>
      <c r="V56" s="86">
        <f t="shared" si="44"/>
        <v>0.60763888888888895</v>
      </c>
      <c r="W56" s="86">
        <f>VLOOKUP($A56,Checks!$H$5:$I$250,2,0)</f>
        <v>0.60972222222222217</v>
      </c>
      <c r="X56" s="86">
        <f t="shared" si="45"/>
        <v>6.4583333333333215E-2</v>
      </c>
      <c r="Y56" s="85">
        <f t="shared" si="46"/>
        <v>2.0833333333332149E-3</v>
      </c>
      <c r="Z56" s="87"/>
      <c r="AA56" s="85">
        <f t="shared" si="47"/>
        <v>0.68611111111111112</v>
      </c>
      <c r="AB56" s="88">
        <f t="shared" si="48"/>
        <v>0.67893518518518514</v>
      </c>
      <c r="AC56" s="87">
        <f t="shared" si="49"/>
        <v>0</v>
      </c>
      <c r="AD56" s="87"/>
      <c r="AE56" s="88">
        <f>VLOOKUP($A56,LIBRES!$A$7:$B$250,2,0)</f>
        <v>0.38796296296296301</v>
      </c>
      <c r="AF56" s="88">
        <f>VLOOKUP($A56,LIBRES!$D$7:$E$250,2,0)</f>
        <v>0.3913194444444445</v>
      </c>
      <c r="AG56" s="88">
        <f t="shared" si="50"/>
        <v>3.3564814814814881E-3</v>
      </c>
      <c r="AH56" s="87"/>
      <c r="AI56" s="88">
        <f>VLOOKUP($A56,LIBRES!$G$7:$H$250,2,0)</f>
        <v>0.39837962962962964</v>
      </c>
      <c r="AJ56" s="88">
        <f>VLOOKUP($A56,LIBRES!J$7:$K$250,2,0)</f>
        <v>0.40369212962962964</v>
      </c>
      <c r="AK56" s="151">
        <f t="shared" si="51"/>
        <v>5.3124999999999978E-3</v>
      </c>
      <c r="AL56" s="87"/>
      <c r="AM56" s="88">
        <f>VLOOKUP($A56,LIBRES!$M$7:$N$250,2,0)</f>
        <v>0.44097222222222227</v>
      </c>
      <c r="AN56" s="88">
        <f>VLOOKUP($A56,LIBRES!$P$7:$Q$250,2,0)</f>
        <v>0.4533564814814815</v>
      </c>
      <c r="AO56" s="88">
        <f t="shared" si="52"/>
        <v>1.2384259259259234E-2</v>
      </c>
      <c r="AP56" s="112"/>
      <c r="AQ56" s="88">
        <f>VLOOKUP($A56,LIBRES!$S$7:$T$250,2,0)</f>
        <v>0.53263888888888888</v>
      </c>
      <c r="AR56" s="88">
        <f>VLOOKUP($A56,LIBRES!$V$7:$W$250,2,0)</f>
        <v>0.5365509259259259</v>
      </c>
      <c r="AS56" s="88">
        <f t="shared" si="53"/>
        <v>3.9120370370370194E-3</v>
      </c>
      <c r="AT56" s="112"/>
      <c r="AU56" s="88">
        <f>VLOOKUP($A56,LIBRES!$Y$7:$Z$250,2,0)</f>
        <v>0.55376157407407411</v>
      </c>
      <c r="AV56" s="88">
        <f>VLOOKUP($A56,LIBRES!$AB$7:$AC$2000,2,0)</f>
        <v>0.55957175925925928</v>
      </c>
      <c r="AW56" s="88">
        <f t="shared" si="54"/>
        <v>5.8101851851851682E-3</v>
      </c>
      <c r="AX56" s="112"/>
      <c r="AY56" s="88">
        <f>VLOOKUP($A56,LIBRES!$AE$7:$AF$250,2,0)</f>
        <v>0.59548611111111105</v>
      </c>
      <c r="AZ56" s="88">
        <f>VLOOKUP($A56,LIBRES!$AH$7:$AI$2000,2,0)</f>
        <v>0.59952546296296294</v>
      </c>
      <c r="BA56" s="88">
        <f t="shared" si="55"/>
        <v>4.0393518518518912E-3</v>
      </c>
      <c r="BB56" s="148"/>
      <c r="BC56" s="88">
        <f>VLOOKUP($A56,LIBRES!$AK$7:$AL$250,2,0)</f>
        <v>0.67557870370370365</v>
      </c>
      <c r="BD56" s="88">
        <f>VLOOKUP($A56,LIBRES!$AN$7:$AO$2000,2,0)</f>
        <v>0.67893518518518514</v>
      </c>
      <c r="BE56" s="88">
        <f t="shared" si="56"/>
        <v>3.3564814814814881E-3</v>
      </c>
      <c r="BF56" s="112"/>
      <c r="BG56" s="90">
        <f t="shared" si="57"/>
        <v>201</v>
      </c>
      <c r="BH56" s="90" t="str">
        <f t="shared" si="58"/>
        <v>RAUL</v>
      </c>
      <c r="BI56" s="90" t="str">
        <f t="shared" si="59"/>
        <v>PONCE</v>
      </c>
      <c r="BJ56" s="90" t="str">
        <f t="shared" si="60"/>
        <v>B</v>
      </c>
      <c r="BK56" s="90">
        <f t="shared" si="61"/>
        <v>0</v>
      </c>
      <c r="BL56" s="91"/>
      <c r="BM56" s="92">
        <v>0</v>
      </c>
      <c r="BN56" s="92">
        <f t="shared" si="62"/>
        <v>5.3124999999999978E-3</v>
      </c>
      <c r="BO56" s="92">
        <f t="shared" si="63"/>
        <v>1.2384259259259234E-2</v>
      </c>
      <c r="BP56" s="92">
        <f t="shared" si="64"/>
        <v>3.9120370370370194E-3</v>
      </c>
      <c r="BQ56" s="92">
        <f t="shared" si="65"/>
        <v>5.8101851851851682E-3</v>
      </c>
      <c r="BR56" s="92">
        <f t="shared" si="66"/>
        <v>4.0393518518518912E-3</v>
      </c>
      <c r="BS56" s="92">
        <f t="shared" si="67"/>
        <v>3.3564814814814881E-3</v>
      </c>
      <c r="BT56" s="92">
        <f t="shared" si="68"/>
        <v>3.4814814814814798E-2</v>
      </c>
      <c r="BU56" s="93"/>
      <c r="BV56" s="94">
        <f t="shared" si="69"/>
        <v>3007.9999999999986</v>
      </c>
      <c r="BW56" s="95">
        <f t="shared" si="70"/>
        <v>900.00000000000159</v>
      </c>
      <c r="BX56" s="91">
        <v>0</v>
      </c>
      <c r="BY56" s="91">
        <f t="shared" si="71"/>
        <v>3908</v>
      </c>
      <c r="BZ56" s="96" t="s">
        <v>424</v>
      </c>
      <c r="CA56" s="97" t="s">
        <v>424</v>
      </c>
      <c r="CB56" s="97" t="s">
        <v>424</v>
      </c>
      <c r="CC56" s="97" t="s">
        <v>424</v>
      </c>
    </row>
    <row r="57" spans="1:81" s="97" customFormat="1" ht="15" customHeight="1" x14ac:dyDescent="0.25">
      <c r="A57" s="132">
        <v>262</v>
      </c>
      <c r="B57" s="111" t="str">
        <f>VLOOKUP($A57,LISTADO!$C$4:$I$264,2,0)</f>
        <v>JULIO</v>
      </c>
      <c r="C57" s="111" t="str">
        <f>VLOOKUP($A57,LISTADO!$C$4:$I$264,3,0)</f>
        <v>ASENCIO</v>
      </c>
      <c r="D57" s="111" t="str">
        <f>VLOOKUP($A57,LISTADO!$C$4:$I$264,4,0)</f>
        <v>A</v>
      </c>
      <c r="E57" s="111">
        <f>VLOOKUP($A57,LISTADO!$C$4:$I$264,5,0)</f>
        <v>0</v>
      </c>
      <c r="F57" s="111">
        <f>VLOOKUP($A57,LISTADO!$C$4:$I$264,6,0)</f>
        <v>0</v>
      </c>
      <c r="G57" s="113">
        <f>VLOOKUP($A57,LISTADO!$C$4:$I$270,7,0)</f>
        <v>0.40486111111111095</v>
      </c>
      <c r="H57" s="85">
        <f t="shared" si="36"/>
        <v>0.40486111111111095</v>
      </c>
      <c r="I57" s="85">
        <f t="shared" si="36"/>
        <v>0.40486111111111095</v>
      </c>
      <c r="J57" s="85">
        <f t="shared" si="37"/>
        <v>0</v>
      </c>
      <c r="K57" s="85"/>
      <c r="L57" s="86">
        <f t="shared" si="38"/>
        <v>0.47430555555555537</v>
      </c>
      <c r="M57" s="86">
        <f>VLOOKUP($A57,Checks!$B$5:$C$250,2,0)</f>
        <v>0.47430555555555554</v>
      </c>
      <c r="N57" s="86">
        <f t="shared" si="39"/>
        <v>6.9444444444444586E-2</v>
      </c>
      <c r="O57" s="85">
        <f t="shared" si="40"/>
        <v>1.6653345369377348E-16</v>
      </c>
      <c r="P57" s="87"/>
      <c r="Q57" s="86">
        <f t="shared" si="41"/>
        <v>0.55763888888888891</v>
      </c>
      <c r="R57" s="86">
        <f>VLOOKUP($A57,Checks!$E$5:$F$250,2,0)</f>
        <v>0.55763888888888891</v>
      </c>
      <c r="S57" s="86">
        <f t="shared" si="42"/>
        <v>8.333333333333337E-2</v>
      </c>
      <c r="T57" s="85">
        <f t="shared" si="43"/>
        <v>0</v>
      </c>
      <c r="U57" s="87"/>
      <c r="V57" s="86">
        <f t="shared" si="44"/>
        <v>0.62013888888888891</v>
      </c>
      <c r="W57" s="86">
        <f>VLOOKUP($A57,Checks!$H$5:$I$250,2,0)</f>
        <v>0.63194444444444442</v>
      </c>
      <c r="X57" s="86">
        <f t="shared" si="45"/>
        <v>7.4305555555555514E-2</v>
      </c>
      <c r="Y57" s="85">
        <f t="shared" si="46"/>
        <v>1.1805555555555514E-2</v>
      </c>
      <c r="Z57" s="87"/>
      <c r="AA57" s="85">
        <f t="shared" si="47"/>
        <v>0.70833333333333326</v>
      </c>
      <c r="AB57" s="88">
        <f t="shared" si="48"/>
        <v>0.71437499999999998</v>
      </c>
      <c r="AC57" s="87">
        <f t="shared" si="49"/>
        <v>522.00000000000489</v>
      </c>
      <c r="AD57" s="87"/>
      <c r="AE57" s="88">
        <f>VLOOKUP($A57,LIBRES!$A$7:$B$250,2,0)</f>
        <v>0.40567129629629628</v>
      </c>
      <c r="AF57" s="88">
        <f>VLOOKUP($A57,LIBRES!$D$7:$E$250,2,0)</f>
        <v>0.40835648148148151</v>
      </c>
      <c r="AG57" s="88">
        <f t="shared" si="50"/>
        <v>2.6851851851852349E-3</v>
      </c>
      <c r="AH57" s="87"/>
      <c r="AI57" s="88">
        <f>VLOOKUP($A57,LIBRES!$G$7:$H$250,2,0)</f>
        <v>0.41464120370370372</v>
      </c>
      <c r="AJ57" s="88">
        <f>VLOOKUP($A57,LIBRES!J$7:$K$250,2,0)</f>
        <v>0.41940972222222223</v>
      </c>
      <c r="AK57" s="151">
        <f t="shared" si="51"/>
        <v>4.7685185185185053E-3</v>
      </c>
      <c r="AL57" s="87"/>
      <c r="AM57" s="88">
        <f>VLOOKUP($A57,LIBRES!$M$7:$N$250,2,0)</f>
        <v>0.453125</v>
      </c>
      <c r="AN57" s="88">
        <f>VLOOKUP($A57,LIBRES!$P$7:$Q$250,2,0)</f>
        <v>0.46126157407407403</v>
      </c>
      <c r="AO57" s="88">
        <f t="shared" si="52"/>
        <v>8.1365740740740322E-3</v>
      </c>
      <c r="AP57" s="112"/>
      <c r="AQ57" s="88">
        <f>VLOOKUP($A57,LIBRES!$S$7:$T$250,2,0)</f>
        <v>0.52951388888888895</v>
      </c>
      <c r="AR57" s="88">
        <f>VLOOKUP($A57,LIBRES!$V$7:$W$250,2,0)</f>
        <v>0.53291666666666659</v>
      </c>
      <c r="AS57" s="88">
        <f t="shared" si="53"/>
        <v>3.4027777777776436E-3</v>
      </c>
      <c r="AT57" s="112"/>
      <c r="AU57" s="88">
        <f>VLOOKUP($A57,LIBRES!$Y$7:$Z$250,2,0)</f>
        <v>0.56481481481481477</v>
      </c>
      <c r="AV57" s="88">
        <f>VLOOKUP($A57,LIBRES!$AB$7:$AC$2000,2,0)</f>
        <v>0.56991898148148146</v>
      </c>
      <c r="AW57" s="88">
        <f t="shared" si="54"/>
        <v>5.1041666666666874E-3</v>
      </c>
      <c r="AX57" s="112"/>
      <c r="AY57" s="88">
        <f>VLOOKUP($A57,LIBRES!$AE$7:$AF$250,2,0)</f>
        <v>0.61458333333333337</v>
      </c>
      <c r="AZ57" s="88">
        <f>VLOOKUP($A57,LIBRES!$AH$7:$AI$2000,2,0)</f>
        <v>0.61928240740740736</v>
      </c>
      <c r="BA57" s="88">
        <f t="shared" si="55"/>
        <v>4.6990740740739945E-3</v>
      </c>
      <c r="BB57" s="148"/>
      <c r="BC57" s="88">
        <f>VLOOKUP($A57,LIBRES!$AK$7:$AL$250,2,0)</f>
        <v>0.71087962962962958</v>
      </c>
      <c r="BD57" s="88">
        <f>VLOOKUP($A57,LIBRES!$AN$7:$AO$2000,2,0)</f>
        <v>0.71437499999999998</v>
      </c>
      <c r="BE57" s="88">
        <f t="shared" si="56"/>
        <v>3.4953703703703987E-3</v>
      </c>
      <c r="BF57" s="112"/>
      <c r="BG57" s="90">
        <f t="shared" si="57"/>
        <v>262</v>
      </c>
      <c r="BH57" s="90" t="str">
        <f t="shared" si="58"/>
        <v>JULIO</v>
      </c>
      <c r="BI57" s="90" t="str">
        <f t="shared" si="59"/>
        <v>ASENCIO</v>
      </c>
      <c r="BJ57" s="90" t="str">
        <f t="shared" si="60"/>
        <v>A</v>
      </c>
      <c r="BK57" s="90">
        <f t="shared" si="61"/>
        <v>0</v>
      </c>
      <c r="BL57" s="91"/>
      <c r="BM57" s="92">
        <v>0</v>
      </c>
      <c r="BN57" s="92">
        <f t="shared" si="62"/>
        <v>4.7685185185185053E-3</v>
      </c>
      <c r="BO57" s="92">
        <f t="shared" si="63"/>
        <v>8.1365740740740322E-3</v>
      </c>
      <c r="BP57" s="92">
        <f t="shared" si="64"/>
        <v>3.4027777777776436E-3</v>
      </c>
      <c r="BQ57" s="92">
        <f t="shared" si="65"/>
        <v>5.1041666666666874E-3</v>
      </c>
      <c r="BR57" s="92">
        <f t="shared" si="66"/>
        <v>4.6990740740739945E-3</v>
      </c>
      <c r="BS57" s="92">
        <f t="shared" si="67"/>
        <v>3.4953703703703987E-3</v>
      </c>
      <c r="BT57" s="92">
        <f t="shared" si="68"/>
        <v>2.9606481481481262E-2</v>
      </c>
      <c r="BU57" s="93">
        <v>10</v>
      </c>
      <c r="BV57" s="94">
        <f t="shared" si="69"/>
        <v>2557.9999999999809</v>
      </c>
      <c r="BW57" s="95">
        <f t="shared" si="70"/>
        <v>1542.0000000000157</v>
      </c>
      <c r="BX57" s="91">
        <v>0</v>
      </c>
      <c r="BY57" s="91">
        <f t="shared" si="71"/>
        <v>4109.9999999999964</v>
      </c>
      <c r="BZ57" s="96" t="s">
        <v>424</v>
      </c>
      <c r="CA57" s="97" t="s">
        <v>424</v>
      </c>
      <c r="CB57" s="97" t="s">
        <v>424</v>
      </c>
      <c r="CC57" s="97" t="s">
        <v>424</v>
      </c>
    </row>
    <row r="58" spans="1:81" s="97" customFormat="1" ht="15" customHeight="1" x14ac:dyDescent="0.25">
      <c r="A58" s="131">
        <v>213</v>
      </c>
      <c r="B58" s="111" t="str">
        <f>VLOOKUP($A58,LISTADO!$C$4:$I$264,2,0)</f>
        <v>JUAN DIEGO</v>
      </c>
      <c r="C58" s="111" t="str">
        <f>VLOOKUP($A58,LISTADO!$C$4:$I$264,3,0)</f>
        <v>ALVAREZ AMADO</v>
      </c>
      <c r="D58" s="111" t="str">
        <f>VLOOKUP($A58,LISTADO!$C$4:$I$264,4,0)</f>
        <v>A</v>
      </c>
      <c r="E58" s="111">
        <f>VLOOKUP($A58,LISTADO!$C$4:$I$264,5,0)</f>
        <v>0</v>
      </c>
      <c r="F58" s="111">
        <f>VLOOKUP($A58,LISTADO!$C$4:$I$264,6,0)</f>
        <v>0</v>
      </c>
      <c r="G58" s="113">
        <f>VLOOKUP($A58,LISTADO!$C$4:$I$270,7,0)</f>
        <v>0.39305555555555544</v>
      </c>
      <c r="H58" s="85">
        <f t="shared" si="36"/>
        <v>0.39305555555555544</v>
      </c>
      <c r="I58" s="85">
        <f t="shared" si="36"/>
        <v>0.39305555555555544</v>
      </c>
      <c r="J58" s="85">
        <f t="shared" si="37"/>
        <v>0</v>
      </c>
      <c r="K58" s="85"/>
      <c r="L58" s="86">
        <f t="shared" si="38"/>
        <v>0.46249999999999986</v>
      </c>
      <c r="M58" s="86">
        <f>VLOOKUP($A58,Checks!$B$5:$C$250,2,0)</f>
        <v>0.46249999999999997</v>
      </c>
      <c r="N58" s="86">
        <f t="shared" si="39"/>
        <v>6.9444444444444531E-2</v>
      </c>
      <c r="O58" s="85">
        <f t="shared" si="40"/>
        <v>1.1102230246251565E-16</v>
      </c>
      <c r="P58" s="87"/>
      <c r="Q58" s="86">
        <f t="shared" si="41"/>
        <v>0.54583333333333328</v>
      </c>
      <c r="R58" s="86">
        <f>VLOOKUP($A58,Checks!$E$5:$F$250,2,0)</f>
        <v>0.54583333333333328</v>
      </c>
      <c r="S58" s="86">
        <f t="shared" si="42"/>
        <v>8.3333333333333315E-2</v>
      </c>
      <c r="T58" s="85">
        <f t="shared" si="43"/>
        <v>0</v>
      </c>
      <c r="U58" s="87"/>
      <c r="V58" s="86">
        <f t="shared" si="44"/>
        <v>0.60833333333333328</v>
      </c>
      <c r="W58" s="86">
        <f>VLOOKUP($A58,Checks!$H$5:$I$250,2,0)</f>
        <v>0.63124999999999998</v>
      </c>
      <c r="X58" s="86">
        <f t="shared" si="45"/>
        <v>8.5416666666666696E-2</v>
      </c>
      <c r="Y58" s="85">
        <f t="shared" si="46"/>
        <v>2.2916666666666696E-2</v>
      </c>
      <c r="Z58" s="87"/>
      <c r="AA58" s="85">
        <f t="shared" si="47"/>
        <v>0.70763888888888893</v>
      </c>
      <c r="AB58" s="88">
        <f t="shared" si="48"/>
        <v>0.69415509259259256</v>
      </c>
      <c r="AC58" s="87">
        <f t="shared" si="49"/>
        <v>0</v>
      </c>
      <c r="AD58" s="87"/>
      <c r="AE58" s="88">
        <f>VLOOKUP($A58,LIBRES!$A$7:$B$250,2,0)</f>
        <v>0.39392361111111113</v>
      </c>
      <c r="AF58" s="88">
        <f>VLOOKUP($A58,LIBRES!$D$7:$E$250,2,0)</f>
        <v>0.39747685185185189</v>
      </c>
      <c r="AG58" s="88">
        <f t="shared" si="50"/>
        <v>3.5532407407407596E-3</v>
      </c>
      <c r="AH58" s="87"/>
      <c r="AI58" s="88">
        <f>VLOOKUP($A58,LIBRES!$G$7:$H$250,2,0)</f>
        <v>0.40381944444444445</v>
      </c>
      <c r="AJ58" s="88">
        <f>VLOOKUP($A58,LIBRES!J$7:$K$250,2,0)</f>
        <v>0.40877314814814819</v>
      </c>
      <c r="AK58" s="151">
        <f t="shared" si="51"/>
        <v>4.9537037037037379E-3</v>
      </c>
      <c r="AL58" s="87"/>
      <c r="AM58" s="88">
        <f>VLOOKUP($A58,LIBRES!$M$7:$N$250,2,0)</f>
        <v>0.44201388888888887</v>
      </c>
      <c r="AN58" s="88">
        <f>VLOOKUP($A58,LIBRES!$P$7:$Q$250,2,0)</f>
        <v>0.44571759259259264</v>
      </c>
      <c r="AO58" s="88">
        <f t="shared" si="52"/>
        <v>3.7037037037037646E-3</v>
      </c>
      <c r="AP58" s="112"/>
      <c r="AQ58" s="88">
        <f>VLOOKUP($A58,LIBRES!$S$7:$T$250,2,0)</f>
        <v>0.54074074074074074</v>
      </c>
      <c r="AR58" s="88">
        <f>VLOOKUP($A58,LIBRES!$V$7:$W$250,2,0)</f>
        <v>0.54395833333333332</v>
      </c>
      <c r="AS58" s="88">
        <f t="shared" si="53"/>
        <v>3.2175925925925775E-3</v>
      </c>
      <c r="AT58" s="112"/>
      <c r="AU58" s="88">
        <f>VLOOKUP($A58,LIBRES!$Y$7:$Z$250,2,0)</f>
        <v>0.55671296296296291</v>
      </c>
      <c r="AV58" s="88">
        <f>VLOOKUP($A58,LIBRES!$AB$7:$AC$2000,2,0)</f>
        <v>0.56225694444444441</v>
      </c>
      <c r="AW58" s="88">
        <f t="shared" si="54"/>
        <v>5.5439814814814969E-3</v>
      </c>
      <c r="AX58" s="112"/>
      <c r="AY58" s="88">
        <f>VLOOKUP($A58,LIBRES!$AE$7:$AF$250,2,0)</f>
        <v>0.61371527777777779</v>
      </c>
      <c r="AZ58" s="88">
        <f>VLOOKUP($A58,LIBRES!$AH$7:$AI$2000,2,0)</f>
        <v>0.62075231481481474</v>
      </c>
      <c r="BA58" s="88">
        <f t="shared" si="55"/>
        <v>7.0370370370369528E-3</v>
      </c>
      <c r="BB58" s="148"/>
      <c r="BC58" s="88">
        <f>VLOOKUP($A58,LIBRES!$AK$7:$AL$250,2,0)</f>
        <v>0.69074074074074077</v>
      </c>
      <c r="BD58" s="88">
        <f>VLOOKUP($A58,LIBRES!$AN$7:$AO$2000,2,0)</f>
        <v>0.69415509259259256</v>
      </c>
      <c r="BE58" s="88">
        <f t="shared" si="56"/>
        <v>3.4143518518517935E-3</v>
      </c>
      <c r="BF58" s="112"/>
      <c r="BG58" s="90">
        <f t="shared" si="57"/>
        <v>213</v>
      </c>
      <c r="BH58" s="90" t="str">
        <f t="shared" si="58"/>
        <v>JUAN DIEGO</v>
      </c>
      <c r="BI58" s="90" t="str">
        <f t="shared" si="59"/>
        <v>ALVAREZ AMADO</v>
      </c>
      <c r="BJ58" s="90" t="str">
        <f t="shared" si="60"/>
        <v>A</v>
      </c>
      <c r="BK58" s="90">
        <f t="shared" si="61"/>
        <v>0</v>
      </c>
      <c r="BL58" s="91"/>
      <c r="BM58" s="92">
        <v>0</v>
      </c>
      <c r="BN58" s="92">
        <f t="shared" si="62"/>
        <v>4.9537037037037379E-3</v>
      </c>
      <c r="BO58" s="92">
        <f t="shared" si="63"/>
        <v>3.7037037037037646E-3</v>
      </c>
      <c r="BP58" s="92">
        <f t="shared" si="64"/>
        <v>3.2175925925925775E-3</v>
      </c>
      <c r="BQ58" s="92">
        <f t="shared" si="65"/>
        <v>5.5439814814814969E-3</v>
      </c>
      <c r="BR58" s="92">
        <f t="shared" si="66"/>
        <v>7.0370370370369528E-3</v>
      </c>
      <c r="BS58" s="92">
        <f t="shared" si="67"/>
        <v>3.4143518518517935E-3</v>
      </c>
      <c r="BT58" s="92">
        <f t="shared" si="68"/>
        <v>2.7870370370370323E-2</v>
      </c>
      <c r="BU58" s="93"/>
      <c r="BV58" s="94">
        <f t="shared" si="69"/>
        <v>2407.9999999999959</v>
      </c>
      <c r="BW58" s="95">
        <f t="shared" si="70"/>
        <v>1980.0000000000121</v>
      </c>
      <c r="BX58" s="91">
        <v>0</v>
      </c>
      <c r="BY58" s="91">
        <f t="shared" si="71"/>
        <v>4388.0000000000082</v>
      </c>
      <c r="BZ58" s="96" t="s">
        <v>424</v>
      </c>
      <c r="CA58" s="97" t="s">
        <v>424</v>
      </c>
      <c r="CB58" s="97" t="s">
        <v>424</v>
      </c>
      <c r="CC58" s="97" t="s">
        <v>424</v>
      </c>
    </row>
    <row r="59" spans="1:81" s="97" customFormat="1" ht="15" customHeight="1" x14ac:dyDescent="0.25">
      <c r="A59" s="131">
        <v>246</v>
      </c>
      <c r="B59" s="111" t="str">
        <f>VLOOKUP($A59,LISTADO!$C$4:$I$264,2,0)</f>
        <v>NERY RENATO</v>
      </c>
      <c r="C59" s="111" t="str">
        <f>VLOOKUP($A59,LISTADO!$C$4:$I$264,3,0)</f>
        <v>OCAÑA ALONZO</v>
      </c>
      <c r="D59" s="111" t="str">
        <f>VLOOKUP($A59,LISTADO!$C$4:$I$264,4,0)</f>
        <v>C</v>
      </c>
      <c r="E59" s="111">
        <f>VLOOKUP($A59,LISTADO!$C$4:$I$264,5,0)</f>
        <v>0</v>
      </c>
      <c r="F59" s="111">
        <f>VLOOKUP($A59,LISTADO!$C$4:$I$264,6,0)</f>
        <v>0</v>
      </c>
      <c r="G59" s="113">
        <f>VLOOKUP($A59,LISTADO!$C$4:$I$270,7,0)</f>
        <v>0.40208333333333318</v>
      </c>
      <c r="H59" s="85">
        <f t="shared" si="36"/>
        <v>0.40208333333333318</v>
      </c>
      <c r="I59" s="85">
        <f t="shared" si="36"/>
        <v>0.40208333333333318</v>
      </c>
      <c r="J59" s="85">
        <f t="shared" si="37"/>
        <v>0</v>
      </c>
      <c r="K59" s="85"/>
      <c r="L59" s="86">
        <f t="shared" si="38"/>
        <v>0.4715277777777776</v>
      </c>
      <c r="M59" s="86">
        <f>VLOOKUP($A59,Checks!$B$5:$C$250,2,0)</f>
        <v>0.47986111111111113</v>
      </c>
      <c r="N59" s="86">
        <f t="shared" si="39"/>
        <v>7.7777777777777946E-2</v>
      </c>
      <c r="O59" s="85">
        <f t="shared" si="40"/>
        <v>8.3333333333335258E-3</v>
      </c>
      <c r="P59" s="87"/>
      <c r="Q59" s="86">
        <f t="shared" si="41"/>
        <v>0.56319444444444444</v>
      </c>
      <c r="R59" s="86">
        <f>VLOOKUP($A59,Checks!$E$5:$F$250,2,0)</f>
        <v>0.56319444444444444</v>
      </c>
      <c r="S59" s="86">
        <f t="shared" si="42"/>
        <v>8.3333333333333315E-2</v>
      </c>
      <c r="T59" s="85">
        <f t="shared" si="43"/>
        <v>0</v>
      </c>
      <c r="U59" s="87"/>
      <c r="V59" s="86">
        <f t="shared" si="44"/>
        <v>0.62569444444444444</v>
      </c>
      <c r="W59" s="86">
        <f>VLOOKUP($A59,Checks!$H$5:$I$250,2,0)</f>
        <v>0.62777777777777777</v>
      </c>
      <c r="X59" s="86">
        <f t="shared" si="45"/>
        <v>6.4583333333333326E-2</v>
      </c>
      <c r="Y59" s="85">
        <f t="shared" si="46"/>
        <v>2.0833333333333259E-3</v>
      </c>
      <c r="Z59" s="87"/>
      <c r="AA59" s="85">
        <f t="shared" si="47"/>
        <v>0.70416666666666661</v>
      </c>
      <c r="AB59" s="88">
        <f t="shared" si="48"/>
        <v>0.71026620370370364</v>
      </c>
      <c r="AC59" s="87">
        <f t="shared" si="49"/>
        <v>526.9999999999992</v>
      </c>
      <c r="AD59" s="87"/>
      <c r="AE59" s="88">
        <f>VLOOKUP($A59,LIBRES!$A$7:$B$250,2,0)</f>
        <v>0.40289351851851851</v>
      </c>
      <c r="AF59" s="88">
        <f>VLOOKUP($A59,LIBRES!$D$7:$E$250,2,0)</f>
        <v>0.40622685185185187</v>
      </c>
      <c r="AG59" s="88">
        <f t="shared" si="50"/>
        <v>3.3333333333333548E-3</v>
      </c>
      <c r="AH59" s="87"/>
      <c r="AI59" s="88">
        <f>VLOOKUP($A59,LIBRES!$G$7:$H$250,2,0)</f>
        <v>0.41174768518518517</v>
      </c>
      <c r="AJ59" s="88">
        <f>VLOOKUP($A59,LIBRES!J$7:$K$250,2,0)</f>
        <v>0.4153587962962963</v>
      </c>
      <c r="AK59" s="151">
        <f t="shared" si="51"/>
        <v>3.6111111111111205E-3</v>
      </c>
      <c r="AL59" s="87"/>
      <c r="AM59" s="88">
        <f>VLOOKUP($A59,LIBRES!$M$7:$N$250,2,0)</f>
        <v>0.45034722222222223</v>
      </c>
      <c r="AN59" s="88">
        <f>VLOOKUP($A59,LIBRES!$P$7:$Q$250,2,0)</f>
        <v>0.46798611111111116</v>
      </c>
      <c r="AO59" s="88">
        <f t="shared" si="52"/>
        <v>1.7638888888888926E-2</v>
      </c>
      <c r="AP59" s="112"/>
      <c r="AQ59" s="88">
        <f>VLOOKUP($A59,LIBRES!$S$7:$T$250,2,0)</f>
        <v>0.54027777777777775</v>
      </c>
      <c r="AR59" s="88">
        <f>VLOOKUP($A59,LIBRES!$V$7:$W$250,2,0)</f>
        <v>0.54309027777777774</v>
      </c>
      <c r="AS59" s="88">
        <f t="shared" si="53"/>
        <v>2.8124999999999956E-3</v>
      </c>
      <c r="AT59" s="112"/>
      <c r="AU59" s="88">
        <f>VLOOKUP($A59,LIBRES!$Y$7:$Z$250,2,0)</f>
        <v>0.57158564814814816</v>
      </c>
      <c r="AV59" s="88">
        <f>VLOOKUP($A59,LIBRES!$AB$7:$AC$2000,2,0)</f>
        <v>0.57593749999999999</v>
      </c>
      <c r="AW59" s="88">
        <f t="shared" si="54"/>
        <v>4.351851851851829E-3</v>
      </c>
      <c r="AX59" s="112"/>
      <c r="AY59" s="88">
        <f>VLOOKUP($A59,LIBRES!$AE$7:$AF$250,2,0)</f>
        <v>0.61249999999999993</v>
      </c>
      <c r="AZ59" s="88">
        <f>VLOOKUP($A59,LIBRES!$AH$7:$AI$2000,2,0)</f>
        <v>0.61541666666666661</v>
      </c>
      <c r="BA59" s="88">
        <f t="shared" si="55"/>
        <v>2.9166666666666785E-3</v>
      </c>
      <c r="BB59" s="148"/>
      <c r="BC59" s="88">
        <f>VLOOKUP($A59,LIBRES!$AK$7:$AL$250,2,0)</f>
        <v>0.70717592592592593</v>
      </c>
      <c r="BD59" s="88">
        <f>VLOOKUP($A59,LIBRES!$AN$7:$AO$2000,2,0)</f>
        <v>0.71026620370370364</v>
      </c>
      <c r="BE59" s="88">
        <f t="shared" si="56"/>
        <v>3.0902777777777057E-3</v>
      </c>
      <c r="BF59" s="112"/>
      <c r="BG59" s="90">
        <f t="shared" si="57"/>
        <v>246</v>
      </c>
      <c r="BH59" s="90" t="str">
        <f t="shared" si="58"/>
        <v>NERY RENATO</v>
      </c>
      <c r="BI59" s="90" t="str">
        <f t="shared" si="59"/>
        <v>OCAÑA ALONZO</v>
      </c>
      <c r="BJ59" s="90" t="str">
        <f t="shared" si="60"/>
        <v>C</v>
      </c>
      <c r="BK59" s="90">
        <f t="shared" si="61"/>
        <v>0</v>
      </c>
      <c r="BL59" s="91"/>
      <c r="BM59" s="92">
        <v>0</v>
      </c>
      <c r="BN59" s="92">
        <f t="shared" si="62"/>
        <v>3.6111111111111205E-3</v>
      </c>
      <c r="BO59" s="92">
        <f t="shared" si="63"/>
        <v>1.7638888888888926E-2</v>
      </c>
      <c r="BP59" s="92">
        <f t="shared" si="64"/>
        <v>2.8124999999999956E-3</v>
      </c>
      <c r="BQ59" s="92">
        <f t="shared" si="65"/>
        <v>4.351851851851829E-3</v>
      </c>
      <c r="BR59" s="92">
        <f t="shared" si="66"/>
        <v>2.9166666666666785E-3</v>
      </c>
      <c r="BS59" s="92">
        <f t="shared" si="67"/>
        <v>3.0902777777777057E-3</v>
      </c>
      <c r="BT59" s="92">
        <f t="shared" si="68"/>
        <v>3.4421296296296255E-2</v>
      </c>
      <c r="BU59" s="93">
        <v>10</v>
      </c>
      <c r="BV59" s="94">
        <f t="shared" si="69"/>
        <v>2973.9999999999964</v>
      </c>
      <c r="BW59" s="95">
        <f t="shared" si="70"/>
        <v>1427.0000000000152</v>
      </c>
      <c r="BX59" s="91">
        <v>0</v>
      </c>
      <c r="BY59" s="91">
        <f t="shared" si="71"/>
        <v>4411.0000000000118</v>
      </c>
      <c r="BZ59" s="96" t="s">
        <v>424</v>
      </c>
      <c r="CA59" s="97" t="s">
        <v>424</v>
      </c>
      <c r="CB59" s="97" t="s">
        <v>424</v>
      </c>
      <c r="CC59" s="97" t="s">
        <v>424</v>
      </c>
    </row>
    <row r="60" spans="1:81" s="97" customFormat="1" ht="15" customHeight="1" x14ac:dyDescent="0.25">
      <c r="A60" s="131">
        <v>244</v>
      </c>
      <c r="B60" s="111" t="str">
        <f>VLOOKUP($A60,LISTADO!$C$4:$I$264,2,0)</f>
        <v>ANNER MARTIN</v>
      </c>
      <c r="C60" s="111" t="str">
        <f>VLOOKUP($A60,LISTADO!$C$4:$I$264,3,0)</f>
        <v>VELASQUEZ MONROY</v>
      </c>
      <c r="D60" s="111" t="str">
        <f>VLOOKUP($A60,LISTADO!$C$4:$I$264,4,0)</f>
        <v>B</v>
      </c>
      <c r="E60" s="111">
        <f>VLOOKUP($A60,LISTADO!$C$4:$I$264,5,0)</f>
        <v>0</v>
      </c>
      <c r="F60" s="111">
        <f>VLOOKUP($A60,LISTADO!$C$4:$I$264,6,0)</f>
        <v>0</v>
      </c>
      <c r="G60" s="113">
        <f>VLOOKUP($A60,LISTADO!$C$4:$I$270,7,0)</f>
        <v>0.38472222222222213</v>
      </c>
      <c r="H60" s="85">
        <f t="shared" si="36"/>
        <v>0.38472222222222213</v>
      </c>
      <c r="I60" s="85">
        <f t="shared" si="36"/>
        <v>0.38472222222222213</v>
      </c>
      <c r="J60" s="85">
        <f t="shared" si="37"/>
        <v>0</v>
      </c>
      <c r="K60" s="85"/>
      <c r="L60" s="86">
        <f t="shared" si="38"/>
        <v>0.45416666666666655</v>
      </c>
      <c r="M60" s="86">
        <f>VLOOKUP($A60,Checks!$B$5:$C$250,2,0)</f>
        <v>0.46527777777777773</v>
      </c>
      <c r="N60" s="86">
        <f t="shared" si="39"/>
        <v>8.0555555555555602E-2</v>
      </c>
      <c r="O60" s="85">
        <f t="shared" si="40"/>
        <v>1.1111111111111183E-2</v>
      </c>
      <c r="P60" s="87"/>
      <c r="Q60" s="86">
        <f t="shared" si="41"/>
        <v>0.54861111111111105</v>
      </c>
      <c r="R60" s="86">
        <f>VLOOKUP($A60,Checks!$E$5:$F$250,2,0)</f>
        <v>0.54375000000000007</v>
      </c>
      <c r="S60" s="86">
        <f t="shared" si="42"/>
        <v>7.8472222222222332E-2</v>
      </c>
      <c r="T60" s="85">
        <f t="shared" si="43"/>
        <v>4.8611111111109828E-3</v>
      </c>
      <c r="U60" s="87"/>
      <c r="V60" s="86">
        <f t="shared" si="44"/>
        <v>0.60625000000000007</v>
      </c>
      <c r="W60" s="86">
        <f>VLOOKUP($A60,Checks!$H$5:$I$250,2,0)</f>
        <v>0.60972222222222217</v>
      </c>
      <c r="X60" s="86">
        <f t="shared" si="45"/>
        <v>6.5972222222222099E-2</v>
      </c>
      <c r="Y60" s="85">
        <f t="shared" si="46"/>
        <v>3.4722222222220989E-3</v>
      </c>
      <c r="Z60" s="87"/>
      <c r="AA60" s="85">
        <f t="shared" si="47"/>
        <v>0.68611111111111112</v>
      </c>
      <c r="AB60" s="88">
        <f t="shared" si="48"/>
        <v>0.68688657407407405</v>
      </c>
      <c r="AC60" s="87">
        <f t="shared" si="49"/>
        <v>66.999999999997684</v>
      </c>
      <c r="AD60" s="87"/>
      <c r="AE60" s="88">
        <f>VLOOKUP($A60,LIBRES!$A$7:$B$250,2,0)</f>
        <v>0.38524305555555555</v>
      </c>
      <c r="AF60" s="88">
        <f>VLOOKUP($A60,LIBRES!$D$7:$E$250,2,0)</f>
        <v>0.39368055555555559</v>
      </c>
      <c r="AG60" s="88">
        <f t="shared" si="50"/>
        <v>8.4375000000000422E-3</v>
      </c>
      <c r="AH60" s="87"/>
      <c r="AI60" s="88">
        <f>VLOOKUP($A60,LIBRES!$G$7:$H$250,2,0)</f>
        <v>0.39953703703703702</v>
      </c>
      <c r="AJ60" s="88">
        <f>VLOOKUP($A60,LIBRES!J$7:$K$250,2,0)</f>
        <v>0.40490740740740744</v>
      </c>
      <c r="AK60" s="151">
        <f t="shared" si="51"/>
        <v>5.3703703703704142E-3</v>
      </c>
      <c r="AL60" s="87"/>
      <c r="AM60" s="88">
        <f>VLOOKUP($A60,LIBRES!$M$7:$N$250,2,0)</f>
        <v>0.44548611111111108</v>
      </c>
      <c r="AN60" s="88">
        <f>VLOOKUP($A60,LIBRES!$P$7:$Q$250,2,0)</f>
        <v>0.45497685185185183</v>
      </c>
      <c r="AO60" s="88">
        <f t="shared" si="52"/>
        <v>9.490740740740744E-3</v>
      </c>
      <c r="AP60" s="112"/>
      <c r="AQ60" s="88">
        <f>VLOOKUP($A60,LIBRES!$S$7:$T$250,2,0)</f>
        <v>0.5214699074074074</v>
      </c>
      <c r="AR60" s="88">
        <f>VLOOKUP($A60,LIBRES!$V$7:$W$250,2,0)</f>
        <v>0.52523148148148147</v>
      </c>
      <c r="AS60" s="88">
        <f t="shared" si="53"/>
        <v>3.76157407407407E-3</v>
      </c>
      <c r="AT60" s="112"/>
      <c r="AU60" s="88">
        <f>VLOOKUP($A60,LIBRES!$Y$7:$Z$250,2,0)</f>
        <v>0.55028935185185179</v>
      </c>
      <c r="AV60" s="88">
        <f>VLOOKUP($A60,LIBRES!$AB$7:$AC$2000,2,0)</f>
        <v>0.55637731481481478</v>
      </c>
      <c r="AW60" s="88">
        <f t="shared" si="54"/>
        <v>6.0879629629629894E-3</v>
      </c>
      <c r="AX60" s="112"/>
      <c r="AY60" s="88">
        <f>VLOOKUP($A60,LIBRES!$AE$7:$AF$250,2,0)</f>
        <v>0.59392361111111114</v>
      </c>
      <c r="AZ60" s="88">
        <f>VLOOKUP($A60,LIBRES!$AH$7:$AI$2000,2,0)</f>
        <v>0.59939814814814818</v>
      </c>
      <c r="BA60" s="88">
        <f t="shared" si="55"/>
        <v>5.4745370370370416E-3</v>
      </c>
      <c r="BB60" s="148"/>
      <c r="BC60" s="88">
        <f>VLOOKUP($A60,LIBRES!$AK$7:$AL$250,2,0)</f>
        <v>0.68298611111111107</v>
      </c>
      <c r="BD60" s="88">
        <f>VLOOKUP($A60,LIBRES!$AN$7:$AO$2000,2,0)</f>
        <v>0.68688657407407405</v>
      </c>
      <c r="BE60" s="88">
        <f t="shared" si="56"/>
        <v>3.9004629629629806E-3</v>
      </c>
      <c r="BF60" s="112"/>
      <c r="BG60" s="90">
        <f t="shared" si="57"/>
        <v>244</v>
      </c>
      <c r="BH60" s="90" t="str">
        <f t="shared" si="58"/>
        <v>ANNER MARTIN</v>
      </c>
      <c r="BI60" s="90" t="str">
        <f t="shared" si="59"/>
        <v>VELASQUEZ MONROY</v>
      </c>
      <c r="BJ60" s="90" t="str">
        <f t="shared" si="60"/>
        <v>B</v>
      </c>
      <c r="BK60" s="90">
        <f t="shared" si="61"/>
        <v>0</v>
      </c>
      <c r="BL60" s="91"/>
      <c r="BM60" s="92">
        <v>0</v>
      </c>
      <c r="BN60" s="92">
        <f t="shared" si="62"/>
        <v>5.3703703703704142E-3</v>
      </c>
      <c r="BO60" s="92">
        <f t="shared" si="63"/>
        <v>9.490740740740744E-3</v>
      </c>
      <c r="BP60" s="92">
        <f t="shared" si="64"/>
        <v>3.76157407407407E-3</v>
      </c>
      <c r="BQ60" s="92">
        <f t="shared" si="65"/>
        <v>6.0879629629629894E-3</v>
      </c>
      <c r="BR60" s="92">
        <f t="shared" si="66"/>
        <v>5.4745370370370416E-3</v>
      </c>
      <c r="BS60" s="92">
        <f t="shared" si="67"/>
        <v>3.9004629629629806E-3</v>
      </c>
      <c r="BT60" s="92">
        <f t="shared" si="68"/>
        <v>3.408564814814824E-2</v>
      </c>
      <c r="BU60" s="93">
        <v>10</v>
      </c>
      <c r="BV60" s="94">
        <f t="shared" si="69"/>
        <v>2945.0000000000077</v>
      </c>
      <c r="BW60" s="95">
        <f t="shared" si="70"/>
        <v>1746.9999999999823</v>
      </c>
      <c r="BX60" s="91">
        <v>0</v>
      </c>
      <c r="BY60" s="91">
        <f t="shared" si="71"/>
        <v>4701.99999999999</v>
      </c>
      <c r="BZ60" s="96" t="s">
        <v>424</v>
      </c>
      <c r="CA60" s="97" t="s">
        <v>424</v>
      </c>
      <c r="CB60" s="97" t="s">
        <v>424</v>
      </c>
      <c r="CC60" s="97" t="s">
        <v>424</v>
      </c>
    </row>
    <row r="61" spans="1:81" s="97" customFormat="1" ht="15" customHeight="1" x14ac:dyDescent="0.25">
      <c r="A61" s="131">
        <v>228</v>
      </c>
      <c r="B61" s="111" t="str">
        <f>VLOOKUP($A61,LISTADO!$C$4:$I$264,2,0)</f>
        <v>DIEGO</v>
      </c>
      <c r="C61" s="111" t="str">
        <f>VLOOKUP($A61,LISTADO!$C$4:$I$264,3,0)</f>
        <v>BARDALES</v>
      </c>
      <c r="D61" s="111" t="str">
        <f>VLOOKUP($A61,LISTADO!$C$4:$I$264,4,0)</f>
        <v>A</v>
      </c>
      <c r="E61" s="111">
        <f>VLOOKUP($A61,LISTADO!$C$4:$I$264,5,0)</f>
        <v>0</v>
      </c>
      <c r="F61" s="111">
        <f>VLOOKUP($A61,LISTADO!$C$4:$I$264,6,0)</f>
        <v>0</v>
      </c>
      <c r="G61" s="113">
        <f>VLOOKUP($A61,LISTADO!$C$4:$I$270,7,0)</f>
        <v>0.39305555555555544</v>
      </c>
      <c r="H61" s="85">
        <f t="shared" si="36"/>
        <v>0.39305555555555544</v>
      </c>
      <c r="I61" s="85">
        <f t="shared" si="36"/>
        <v>0.39305555555555544</v>
      </c>
      <c r="J61" s="85">
        <f t="shared" si="37"/>
        <v>0</v>
      </c>
      <c r="K61" s="85"/>
      <c r="L61" s="86">
        <f t="shared" si="38"/>
        <v>0.46249999999999986</v>
      </c>
      <c r="M61" s="86">
        <f>VLOOKUP($A61,Checks!$B$5:$C$250,2,0)</f>
        <v>0.46249999999999997</v>
      </c>
      <c r="N61" s="86">
        <f t="shared" si="39"/>
        <v>6.9444444444444531E-2</v>
      </c>
      <c r="O61" s="85">
        <f t="shared" si="40"/>
        <v>1.1102230246251565E-16</v>
      </c>
      <c r="P61" s="87"/>
      <c r="Q61" s="86">
        <f t="shared" si="41"/>
        <v>0.54583333333333328</v>
      </c>
      <c r="R61" s="86">
        <f>VLOOKUP($A61,Checks!$E$5:$F$250,2,0)</f>
        <v>0.54583333333333328</v>
      </c>
      <c r="S61" s="86">
        <f t="shared" si="42"/>
        <v>8.3333333333333315E-2</v>
      </c>
      <c r="T61" s="85">
        <f t="shared" si="43"/>
        <v>0</v>
      </c>
      <c r="U61" s="87"/>
      <c r="V61" s="86">
        <f t="shared" si="44"/>
        <v>0.60833333333333328</v>
      </c>
      <c r="W61" s="86">
        <f>VLOOKUP($A61,Checks!$H$5:$I$250,2,0)</f>
        <v>0.64861111111111114</v>
      </c>
      <c r="X61" s="86">
        <f t="shared" si="45"/>
        <v>0.10277777777777786</v>
      </c>
      <c r="Y61" s="85">
        <f t="shared" si="46"/>
        <v>4.0277777777777857E-2</v>
      </c>
      <c r="Z61" s="87"/>
      <c r="AA61" s="85">
        <f t="shared" si="47"/>
        <v>0.72500000000000009</v>
      </c>
      <c r="AB61" s="88">
        <f t="shared" si="48"/>
        <v>0.7217824074074074</v>
      </c>
      <c r="AC61" s="87">
        <f t="shared" si="49"/>
        <v>0</v>
      </c>
      <c r="AD61" s="87"/>
      <c r="AE61" s="88">
        <f>VLOOKUP($A61,LIBRES!$A$7:$B$250,2,0)</f>
        <v>0.39444444444444443</v>
      </c>
      <c r="AF61" s="88">
        <f>VLOOKUP($A61,LIBRES!$D$7:$E$250,2,0)</f>
        <v>0.39773148148148146</v>
      </c>
      <c r="AG61" s="88">
        <f t="shared" si="50"/>
        <v>3.2870370370370328E-3</v>
      </c>
      <c r="AH61" s="87"/>
      <c r="AI61" s="88">
        <f>VLOOKUP($A61,LIBRES!$G$7:$H$250,2,0)</f>
        <v>0.40405092592592595</v>
      </c>
      <c r="AJ61" s="88">
        <f>VLOOKUP($A61,LIBRES!J$7:$K$250,2,0)</f>
        <v>0.40774305555555551</v>
      </c>
      <c r="AK61" s="151">
        <f t="shared" si="51"/>
        <v>3.6921296296295592E-3</v>
      </c>
      <c r="AL61" s="87"/>
      <c r="AM61" s="88">
        <f>VLOOKUP($A61,LIBRES!$M$7:$N$250,2,0)</f>
        <v>0.44062499999999999</v>
      </c>
      <c r="AN61" s="88">
        <f>VLOOKUP($A61,LIBRES!$P$7:$Q$250,2,0)</f>
        <v>0.44396990740740744</v>
      </c>
      <c r="AO61" s="88">
        <f t="shared" si="52"/>
        <v>3.3449074074074492E-3</v>
      </c>
      <c r="AP61" s="112"/>
      <c r="AQ61" s="88">
        <f>VLOOKUP($A61,LIBRES!$S$7:$T$250,2,0)</f>
        <v>0.51863425925925932</v>
      </c>
      <c r="AR61" s="88">
        <f>VLOOKUP($A61,LIBRES!$V$7:$W$250,2,0)</f>
        <v>0.52136574074074071</v>
      </c>
      <c r="AS61" s="88">
        <f t="shared" si="53"/>
        <v>2.7314814814813904E-3</v>
      </c>
      <c r="AT61" s="112"/>
      <c r="AU61" s="88">
        <f>VLOOKUP($A61,LIBRES!$Y$7:$Z$250,2,0)</f>
        <v>0.55121527777777779</v>
      </c>
      <c r="AV61" s="88">
        <f>VLOOKUP($A61,LIBRES!$AB$7:$AC$2000,2,0)</f>
        <v>0.55553240740740739</v>
      </c>
      <c r="AW61" s="88">
        <f t="shared" si="54"/>
        <v>4.3171296296296013E-3</v>
      </c>
      <c r="AX61" s="112"/>
      <c r="AY61" s="88">
        <f>VLOOKUP($A61,LIBRES!$AE$7:$AF$250,2,0)</f>
        <v>0.62690972222222219</v>
      </c>
      <c r="AZ61" s="88">
        <f>VLOOKUP($A61,LIBRES!$AH$7:$AI$2000,2,0)</f>
        <v>0.63017361111111114</v>
      </c>
      <c r="BA61" s="88">
        <f t="shared" si="55"/>
        <v>3.263888888888955E-3</v>
      </c>
      <c r="BB61" s="148"/>
      <c r="BC61" s="88">
        <f>VLOOKUP($A61,LIBRES!$AK$7:$AL$250,2,0)</f>
        <v>0.71869212962962958</v>
      </c>
      <c r="BD61" s="88">
        <f>VLOOKUP($A61,LIBRES!$AN$7:$AO$2000,2,0)</f>
        <v>0.7217824074074074</v>
      </c>
      <c r="BE61" s="88">
        <f t="shared" si="56"/>
        <v>3.0902777777778168E-3</v>
      </c>
      <c r="BF61" s="112"/>
      <c r="BG61" s="90">
        <f t="shared" si="57"/>
        <v>228</v>
      </c>
      <c r="BH61" s="90" t="str">
        <f t="shared" si="58"/>
        <v>DIEGO</v>
      </c>
      <c r="BI61" s="90" t="str">
        <f t="shared" si="59"/>
        <v>BARDALES</v>
      </c>
      <c r="BJ61" s="90" t="str">
        <f t="shared" si="60"/>
        <v>A</v>
      </c>
      <c r="BK61" s="90">
        <f t="shared" si="61"/>
        <v>0</v>
      </c>
      <c r="BL61" s="91"/>
      <c r="BM61" s="92">
        <v>0</v>
      </c>
      <c r="BN61" s="92">
        <f t="shared" si="62"/>
        <v>3.6921296296295592E-3</v>
      </c>
      <c r="BO61" s="92">
        <f t="shared" si="63"/>
        <v>3.3449074074074492E-3</v>
      </c>
      <c r="BP61" s="92">
        <f t="shared" si="64"/>
        <v>2.7314814814813904E-3</v>
      </c>
      <c r="BQ61" s="92">
        <f t="shared" si="65"/>
        <v>4.3171296296296013E-3</v>
      </c>
      <c r="BR61" s="92">
        <f t="shared" si="66"/>
        <v>3.263888888888955E-3</v>
      </c>
      <c r="BS61" s="92">
        <f t="shared" si="67"/>
        <v>3.0902777777778168E-3</v>
      </c>
      <c r="BT61" s="92">
        <f t="shared" si="68"/>
        <v>2.0439814814814772E-2</v>
      </c>
      <c r="BU61" s="93"/>
      <c r="BV61" s="94">
        <f t="shared" si="69"/>
        <v>1765.9999999999964</v>
      </c>
      <c r="BW61" s="95">
        <f t="shared" si="70"/>
        <v>3480.0000000000164</v>
      </c>
      <c r="BX61" s="91">
        <v>0</v>
      </c>
      <c r="BY61" s="91">
        <f t="shared" si="71"/>
        <v>5246.0000000000127</v>
      </c>
      <c r="BZ61" s="96" t="s">
        <v>424</v>
      </c>
      <c r="CA61" s="97" t="s">
        <v>424</v>
      </c>
      <c r="CB61" s="97" t="s">
        <v>424</v>
      </c>
      <c r="CC61" s="97" t="s">
        <v>424</v>
      </c>
    </row>
    <row r="62" spans="1:81" s="97" customFormat="1" ht="15" customHeight="1" x14ac:dyDescent="0.25">
      <c r="A62" s="132">
        <v>242</v>
      </c>
      <c r="B62" s="111" t="str">
        <f>VLOOKUP($A62,LISTADO!$C$4:$I$264,2,0)</f>
        <v>DOMINGO</v>
      </c>
      <c r="C62" s="111" t="str">
        <f>VLOOKUP($A62,LISTADO!$C$4:$I$264,3,0)</f>
        <v>LEMUS</v>
      </c>
      <c r="D62" s="111" t="str">
        <f>VLOOKUP($A62,LISTADO!$C$4:$I$264,4,0)</f>
        <v>A</v>
      </c>
      <c r="E62" s="111">
        <f>VLOOKUP($A62,LISTADO!$C$4:$I$264,5,0)</f>
        <v>0</v>
      </c>
      <c r="F62" s="111">
        <f>VLOOKUP($A62,LISTADO!$C$4:$I$264,6,0)</f>
        <v>0</v>
      </c>
      <c r="G62" s="113">
        <f>VLOOKUP($A62,LISTADO!$C$4:$I$270,7,0)</f>
        <v>0.40347222222222207</v>
      </c>
      <c r="H62" s="85">
        <f t="shared" si="36"/>
        <v>0.40347222222222207</v>
      </c>
      <c r="I62" s="85">
        <f t="shared" si="36"/>
        <v>0.40347222222222207</v>
      </c>
      <c r="J62" s="85">
        <f t="shared" si="37"/>
        <v>0</v>
      </c>
      <c r="K62" s="85"/>
      <c r="L62" s="86">
        <f t="shared" si="38"/>
        <v>0.47291666666666649</v>
      </c>
      <c r="M62" s="86">
        <f>VLOOKUP($A62,Checks!$B$5:$C$250,2,0)</f>
        <v>0.47291666666666665</v>
      </c>
      <c r="N62" s="86">
        <f t="shared" si="39"/>
        <v>6.9444444444444586E-2</v>
      </c>
      <c r="O62" s="85">
        <f t="shared" si="40"/>
        <v>1.6653345369377348E-16</v>
      </c>
      <c r="P62" s="87"/>
      <c r="Q62" s="86">
        <f t="shared" si="41"/>
        <v>0.55625000000000002</v>
      </c>
      <c r="R62" s="86">
        <f>VLOOKUP($A62,Checks!$E$5:$F$250,2,0)</f>
        <v>0.55625000000000002</v>
      </c>
      <c r="S62" s="86">
        <f t="shared" si="42"/>
        <v>8.333333333333337E-2</v>
      </c>
      <c r="T62" s="85">
        <f t="shared" si="43"/>
        <v>0</v>
      </c>
      <c r="U62" s="87"/>
      <c r="V62" s="86">
        <f t="shared" si="44"/>
        <v>0.61875000000000002</v>
      </c>
      <c r="W62" s="86">
        <f>VLOOKUP($A62,Checks!$H$5:$I$250,2,0)</f>
        <v>0.66597222222222219</v>
      </c>
      <c r="X62" s="86">
        <f t="shared" si="45"/>
        <v>0.10972222222222217</v>
      </c>
      <c r="Y62" s="85">
        <f t="shared" si="46"/>
        <v>4.7222222222222165E-2</v>
      </c>
      <c r="Z62" s="87"/>
      <c r="AA62" s="85">
        <f t="shared" si="47"/>
        <v>0.74236111111111103</v>
      </c>
      <c r="AB62" s="88">
        <f t="shared" si="48"/>
        <v>0.68791666666666673</v>
      </c>
      <c r="AC62" s="87">
        <f t="shared" si="49"/>
        <v>0</v>
      </c>
      <c r="AD62" s="87"/>
      <c r="AE62" s="88">
        <f>VLOOKUP($A62,LIBRES!$A$7:$B$250,2,0)</f>
        <v>0.40393518518518517</v>
      </c>
      <c r="AF62" s="88">
        <f>VLOOKUP($A62,LIBRES!$D$7:$E$250,2,0)</f>
        <v>0.40781249999999997</v>
      </c>
      <c r="AG62" s="88">
        <f t="shared" si="50"/>
        <v>3.8773148148147918E-3</v>
      </c>
      <c r="AH62" s="87"/>
      <c r="AI62" s="88">
        <f>VLOOKUP($A62,LIBRES!$G$7:$H$250,2,0)</f>
        <v>0.41377314814814814</v>
      </c>
      <c r="AJ62" s="88">
        <f>VLOOKUP($A62,LIBRES!J$7:$K$250,2,0)</f>
        <v>0.41840277777777773</v>
      </c>
      <c r="AK62" s="151">
        <f t="shared" si="51"/>
        <v>4.6296296296295947E-3</v>
      </c>
      <c r="AL62" s="87"/>
      <c r="AM62" s="88">
        <f>VLOOKUP($A62,LIBRES!$M$7:$N$250,2,0)</f>
        <v>0.45416666666666666</v>
      </c>
      <c r="AN62" s="88">
        <f>VLOOKUP($A62,LIBRES!$P$7:$Q$250,2,0)</f>
        <v>0.45688657407407413</v>
      </c>
      <c r="AO62" s="88">
        <f t="shared" si="52"/>
        <v>2.7199074074074625E-3</v>
      </c>
      <c r="AP62" s="112"/>
      <c r="AQ62" s="88">
        <f>VLOOKUP($A62,LIBRES!$S$7:$T$250,2,0)</f>
        <v>0.53333333333333333</v>
      </c>
      <c r="AR62" s="88">
        <f>VLOOKUP($A62,LIBRES!$V$7:$W$250,2,0)</f>
        <v>0.53651620370370368</v>
      </c>
      <c r="AS62" s="88">
        <f t="shared" si="53"/>
        <v>3.1828703703703498E-3</v>
      </c>
      <c r="AT62" s="112"/>
      <c r="AU62" s="88">
        <f>VLOOKUP($A62,LIBRES!$Y$7:$Z$250,2,0)</f>
        <v>0.56458333333333333</v>
      </c>
      <c r="AV62" s="88">
        <f>VLOOKUP($A62,LIBRES!$AB$7:$AC$2000,2,0)</f>
        <v>0.5692476851851852</v>
      </c>
      <c r="AW62" s="88">
        <f t="shared" si="54"/>
        <v>4.6643518518518778E-3</v>
      </c>
      <c r="AX62" s="112"/>
      <c r="AY62" s="88">
        <f>VLOOKUP($A62,LIBRES!$AE$7:$AF$250,2,0)</f>
        <v>0.60902777777777783</v>
      </c>
      <c r="AZ62" s="88">
        <f>VLOOKUP($A62,LIBRES!$AH$7:$AI$2000,2,0)</f>
        <v>0.61498842592592595</v>
      </c>
      <c r="BA62" s="88">
        <f t="shared" si="55"/>
        <v>5.9606481481481177E-3</v>
      </c>
      <c r="BB62" s="148"/>
      <c r="BC62" s="88">
        <f>VLOOKUP($A62,LIBRES!$AK$7:$AL$250,2,0)</f>
        <v>0.68460648148148151</v>
      </c>
      <c r="BD62" s="88">
        <f>VLOOKUP($A62,LIBRES!$AN$7:$AO$2000,2,0)</f>
        <v>0.68791666666666673</v>
      </c>
      <c r="BE62" s="88">
        <f t="shared" si="56"/>
        <v>3.3101851851852215E-3</v>
      </c>
      <c r="BF62" s="112"/>
      <c r="BG62" s="90">
        <f t="shared" si="57"/>
        <v>242</v>
      </c>
      <c r="BH62" s="90" t="str">
        <f t="shared" si="58"/>
        <v>DOMINGO</v>
      </c>
      <c r="BI62" s="90" t="str">
        <f t="shared" si="59"/>
        <v>LEMUS</v>
      </c>
      <c r="BJ62" s="90" t="str">
        <f t="shared" si="60"/>
        <v>A</v>
      </c>
      <c r="BK62" s="90">
        <f t="shared" si="61"/>
        <v>0</v>
      </c>
      <c r="BL62" s="91"/>
      <c r="BM62" s="92">
        <v>0</v>
      </c>
      <c r="BN62" s="92">
        <f t="shared" si="62"/>
        <v>4.6296296296295947E-3</v>
      </c>
      <c r="BO62" s="92">
        <f t="shared" si="63"/>
        <v>2.7199074074074625E-3</v>
      </c>
      <c r="BP62" s="92">
        <f t="shared" si="64"/>
        <v>3.1828703703703498E-3</v>
      </c>
      <c r="BQ62" s="92">
        <f t="shared" si="65"/>
        <v>4.6643518518518778E-3</v>
      </c>
      <c r="BR62" s="92">
        <f t="shared" si="66"/>
        <v>5.9606481481481177E-3</v>
      </c>
      <c r="BS62" s="92">
        <f t="shared" si="67"/>
        <v>3.3101851851852215E-3</v>
      </c>
      <c r="BT62" s="92">
        <f t="shared" si="68"/>
        <v>2.4467592592592624E-2</v>
      </c>
      <c r="BU62" s="93">
        <v>10</v>
      </c>
      <c r="BV62" s="94">
        <f t="shared" si="69"/>
        <v>2114.0000000000027</v>
      </c>
      <c r="BW62" s="95">
        <f t="shared" si="70"/>
        <v>4080.0000000000095</v>
      </c>
      <c r="BX62" s="91">
        <v>0</v>
      </c>
      <c r="BY62" s="91">
        <f t="shared" si="71"/>
        <v>6204.0000000000127</v>
      </c>
      <c r="BZ62" s="96" t="s">
        <v>424</v>
      </c>
      <c r="CA62" s="97" t="s">
        <v>424</v>
      </c>
      <c r="CB62" s="97" t="s">
        <v>424</v>
      </c>
      <c r="CC62" s="97" t="s">
        <v>424</v>
      </c>
    </row>
    <row r="63" spans="1:81" s="97" customFormat="1" ht="15" customHeight="1" x14ac:dyDescent="0.25">
      <c r="A63" s="131">
        <v>210</v>
      </c>
      <c r="B63" s="111" t="str">
        <f>VLOOKUP($A63,LISTADO!$C$4:$I$264,2,0)</f>
        <v>MARCO ANDRÉS</v>
      </c>
      <c r="C63" s="111" t="str">
        <f>VLOOKUP($A63,LISTADO!$C$4:$I$264,3,0)</f>
        <v>DONIS BARILLAS</v>
      </c>
      <c r="D63" s="111" t="str">
        <f>VLOOKUP($A63,LISTADO!$C$4:$I$264,4,0)</f>
        <v>B</v>
      </c>
      <c r="E63" s="111">
        <f>VLOOKUP($A63,LISTADO!$C$4:$I$264,5,0)</f>
        <v>0</v>
      </c>
      <c r="F63" s="111">
        <f>VLOOKUP($A63,LISTADO!$C$4:$I$264,6,0)</f>
        <v>0</v>
      </c>
      <c r="G63" s="113">
        <f>VLOOKUP($A63,LISTADO!$C$4:$I$270,7,0)</f>
        <v>0.39861111111111097</v>
      </c>
      <c r="H63" s="85">
        <f t="shared" ref="H63:I82" si="72">G63</f>
        <v>0.39861111111111097</v>
      </c>
      <c r="I63" s="85">
        <f t="shared" si="72"/>
        <v>0.39861111111111097</v>
      </c>
      <c r="J63" s="85">
        <f t="shared" si="37"/>
        <v>0</v>
      </c>
      <c r="K63" s="85"/>
      <c r="L63" s="86">
        <f t="shared" si="38"/>
        <v>0.46805555555555539</v>
      </c>
      <c r="M63" s="86">
        <f>VLOOKUP($A63,Checks!$B$5:$C$250,2,0)</f>
        <v>0.48402777777777778</v>
      </c>
      <c r="N63" s="86">
        <f t="shared" si="39"/>
        <v>8.5416666666666807E-2</v>
      </c>
      <c r="O63" s="85">
        <f t="shared" si="40"/>
        <v>1.5972222222222388E-2</v>
      </c>
      <c r="P63" s="87"/>
      <c r="Q63" s="86">
        <f t="shared" si="41"/>
        <v>0.56736111111111109</v>
      </c>
      <c r="R63" s="86">
        <f>VLOOKUP($A63,Checks!$E$5:$F$250,2,0)</f>
        <v>0.55694444444444446</v>
      </c>
      <c r="S63" s="86">
        <f t="shared" si="42"/>
        <v>7.2916666666666685E-2</v>
      </c>
      <c r="T63" s="85">
        <f t="shared" si="43"/>
        <v>1.041666666666663E-2</v>
      </c>
      <c r="U63" s="87"/>
      <c r="V63" s="86">
        <f t="shared" si="44"/>
        <v>0.61944444444444446</v>
      </c>
      <c r="W63" s="86">
        <f>VLOOKUP($A63,Checks!$H$5:$I$250,2,0)</f>
        <v>0.62638888888888888</v>
      </c>
      <c r="X63" s="86">
        <f t="shared" si="45"/>
        <v>6.944444444444442E-2</v>
      </c>
      <c r="Y63" s="85">
        <f t="shared" si="46"/>
        <v>6.9444444444444198E-3</v>
      </c>
      <c r="Z63" s="87"/>
      <c r="AA63" s="85">
        <f t="shared" si="47"/>
        <v>0.70277777777777772</v>
      </c>
      <c r="AB63" s="88">
        <f t="shared" si="48"/>
        <v>0.69447916666666665</v>
      </c>
      <c r="AC63" s="87">
        <f t="shared" si="49"/>
        <v>0</v>
      </c>
      <c r="AD63" s="87"/>
      <c r="AE63" s="88">
        <f>VLOOKUP($A63,LIBRES!$A$7:$B$250,2,0)</f>
        <v>0.3996527777777778</v>
      </c>
      <c r="AF63" s="88">
        <f>VLOOKUP($A63,LIBRES!$D$7:$E$250,2,0)</f>
        <v>0.40299768518518514</v>
      </c>
      <c r="AG63" s="88">
        <f t="shared" si="50"/>
        <v>3.3449074074073382E-3</v>
      </c>
      <c r="AH63" s="87"/>
      <c r="AI63" s="88">
        <f>VLOOKUP($A63,LIBRES!$G$7:$H$250,2,0)</f>
        <v>0.40885416666666669</v>
      </c>
      <c r="AJ63" s="88">
        <f>VLOOKUP($A63,LIBRES!J$7:$K$250,2,0)</f>
        <v>0.4135300925925926</v>
      </c>
      <c r="AK63" s="151">
        <f t="shared" si="51"/>
        <v>4.6759259259259167E-3</v>
      </c>
      <c r="AL63" s="87"/>
      <c r="AM63" s="88">
        <f>VLOOKUP($A63,LIBRES!$M$7:$N$250,2,0)</f>
        <v>0.45451388888888888</v>
      </c>
      <c r="AN63" s="88">
        <f>VLOOKUP($A63,LIBRES!$P$7:$Q$250,2,0)</f>
        <v>0.47217592592592594</v>
      </c>
      <c r="AO63" s="88">
        <f t="shared" si="52"/>
        <v>1.7662037037037059E-2</v>
      </c>
      <c r="AP63" s="112"/>
      <c r="AQ63" s="88">
        <f>VLOOKUP($A63,LIBRES!$S$7:$T$250,2,0)</f>
        <v>0.54542824074074081</v>
      </c>
      <c r="AR63" s="88">
        <f>VLOOKUP($A63,LIBRES!$V$7:$W$250,2,0)</f>
        <v>0.54847222222222225</v>
      </c>
      <c r="AS63" s="88">
        <f t="shared" si="53"/>
        <v>3.0439814814814392E-3</v>
      </c>
      <c r="AT63" s="112"/>
      <c r="AU63" s="88">
        <f>VLOOKUP($A63,LIBRES!$Y$7:$Z$250,2,0)</f>
        <v>0.56765046296296295</v>
      </c>
      <c r="AV63" s="88">
        <f>VLOOKUP($A63,LIBRES!$AB$7:$AC$2000,2,0)</f>
        <v>0.57222222222222219</v>
      </c>
      <c r="AW63" s="88">
        <f t="shared" si="54"/>
        <v>4.5717592592592338E-3</v>
      </c>
      <c r="AX63" s="112"/>
      <c r="AY63" s="88">
        <f>VLOOKUP($A63,LIBRES!$AE$7:$AF$250,2,0)</f>
        <v>0.60781249999999998</v>
      </c>
      <c r="AZ63" s="88">
        <f>VLOOKUP($A63,LIBRES!$AH$7:$AI$2000,2,0)</f>
        <v>0.61550925925925926</v>
      </c>
      <c r="BA63" s="88">
        <f t="shared" si="55"/>
        <v>7.6967592592592782E-3</v>
      </c>
      <c r="BB63" s="148"/>
      <c r="BC63" s="88">
        <f>VLOOKUP($A63,LIBRES!$AK$7:$AL$250,2,0)</f>
        <v>0.69155092592592593</v>
      </c>
      <c r="BD63" s="88">
        <f>VLOOKUP($A63,LIBRES!$AN$7:$AO$2000,2,0)</f>
        <v>0.69447916666666665</v>
      </c>
      <c r="BE63" s="88">
        <f t="shared" si="56"/>
        <v>2.9282407407407174E-3</v>
      </c>
      <c r="BF63" s="112"/>
      <c r="BG63" s="90">
        <f t="shared" si="57"/>
        <v>210</v>
      </c>
      <c r="BH63" s="90" t="str">
        <f t="shared" si="58"/>
        <v>MARCO ANDRÉS</v>
      </c>
      <c r="BI63" s="90" t="str">
        <f t="shared" si="59"/>
        <v>DONIS BARILLAS</v>
      </c>
      <c r="BJ63" s="90" t="str">
        <f t="shared" si="60"/>
        <v>B</v>
      </c>
      <c r="BK63" s="90">
        <f t="shared" si="61"/>
        <v>0</v>
      </c>
      <c r="BL63" s="91"/>
      <c r="BM63" s="92">
        <v>0</v>
      </c>
      <c r="BN63" s="92">
        <f t="shared" si="62"/>
        <v>4.6759259259259167E-3</v>
      </c>
      <c r="BO63" s="92">
        <f t="shared" si="63"/>
        <v>1.7662037037037059E-2</v>
      </c>
      <c r="BP63" s="92">
        <f t="shared" si="64"/>
        <v>3.0439814814814392E-3</v>
      </c>
      <c r="BQ63" s="92">
        <f t="shared" si="65"/>
        <v>4.5717592592592338E-3</v>
      </c>
      <c r="BR63" s="92">
        <f t="shared" si="66"/>
        <v>7.6967592592592782E-3</v>
      </c>
      <c r="BS63" s="92">
        <f t="shared" si="67"/>
        <v>2.9282407407407174E-3</v>
      </c>
      <c r="BT63" s="92">
        <f t="shared" si="68"/>
        <v>4.0578703703703645E-2</v>
      </c>
      <c r="BU63" s="93"/>
      <c r="BV63" s="94">
        <f t="shared" si="69"/>
        <v>3505.999999999995</v>
      </c>
      <c r="BW63" s="95">
        <f t="shared" si="70"/>
        <v>2880.0000000000091</v>
      </c>
      <c r="BX63" s="91">
        <v>0</v>
      </c>
      <c r="BY63" s="91">
        <f t="shared" si="71"/>
        <v>6386.0000000000036</v>
      </c>
      <c r="BZ63" s="96" t="s">
        <v>424</v>
      </c>
      <c r="CA63" s="97" t="s">
        <v>424</v>
      </c>
      <c r="CB63" s="97" t="s">
        <v>424</v>
      </c>
      <c r="CC63" s="97" t="s">
        <v>424</v>
      </c>
    </row>
    <row r="64" spans="1:81" s="97" customFormat="1" ht="15" customHeight="1" x14ac:dyDescent="0.25">
      <c r="A64" s="131">
        <v>251</v>
      </c>
      <c r="B64" s="111" t="str">
        <f>VLOOKUP($A64,LISTADO!$C$4:$I$264,2,0)</f>
        <v>Darwin Alexander</v>
      </c>
      <c r="C64" s="111" t="str">
        <f>VLOOKUP($A64,LISTADO!$C$4:$I$264,3,0)</f>
        <v>Mendez Chic</v>
      </c>
      <c r="D64" s="111" t="str">
        <f>VLOOKUP($A64,LISTADO!$C$4:$I$264,4,0)</f>
        <v>A</v>
      </c>
      <c r="E64" s="111">
        <f>VLOOKUP($A64,LISTADO!$C$4:$I$264,5,0)</f>
        <v>0</v>
      </c>
      <c r="F64" s="111">
        <f>VLOOKUP($A64,LISTADO!$C$4:$I$264,6,0)</f>
        <v>0</v>
      </c>
      <c r="G64" s="113">
        <f>VLOOKUP($A64,LISTADO!$C$4:$I$270,7,0)</f>
        <v>0.38680555555555546</v>
      </c>
      <c r="H64" s="85">
        <f t="shared" si="72"/>
        <v>0.38680555555555546</v>
      </c>
      <c r="I64" s="85">
        <f t="shared" si="72"/>
        <v>0.38680555555555546</v>
      </c>
      <c r="J64" s="85">
        <f t="shared" si="37"/>
        <v>0</v>
      </c>
      <c r="K64" s="85"/>
      <c r="L64" s="86">
        <f t="shared" si="38"/>
        <v>0.45624999999999988</v>
      </c>
      <c r="M64" s="86">
        <f>VLOOKUP($A64,Checks!$B$5:$C$250,2,0)</f>
        <v>0.46666666666666662</v>
      </c>
      <c r="N64" s="86">
        <f t="shared" si="39"/>
        <v>7.986111111111116E-2</v>
      </c>
      <c r="O64" s="85">
        <f t="shared" si="40"/>
        <v>1.0416666666666741E-2</v>
      </c>
      <c r="P64" s="87"/>
      <c r="Q64" s="86">
        <f t="shared" si="41"/>
        <v>0.54999999999999993</v>
      </c>
      <c r="R64" s="86">
        <f>VLOOKUP($A64,Checks!$E$5:$F$250,2,0)</f>
        <v>0.54861111111111105</v>
      </c>
      <c r="S64" s="86">
        <f t="shared" si="42"/>
        <v>8.1944444444444431E-2</v>
      </c>
      <c r="T64" s="85">
        <f t="shared" si="43"/>
        <v>1.388888888888884E-3</v>
      </c>
      <c r="U64" s="87"/>
      <c r="V64" s="86">
        <f t="shared" si="44"/>
        <v>0.61111111111111105</v>
      </c>
      <c r="W64" s="86">
        <f>VLOOKUP($A64,Checks!$H$5:$I$250,2,0)</f>
        <v>0.65</v>
      </c>
      <c r="X64" s="86">
        <f t="shared" si="45"/>
        <v>0.10138888888888897</v>
      </c>
      <c r="Y64" s="85">
        <f t="shared" si="46"/>
        <v>3.8888888888888973E-2</v>
      </c>
      <c r="Z64" s="87"/>
      <c r="AA64" s="85">
        <f t="shared" si="47"/>
        <v>0.72638888888888897</v>
      </c>
      <c r="AB64" s="88">
        <f t="shared" si="48"/>
        <v>0.7144328703703704</v>
      </c>
      <c r="AC64" s="87">
        <f t="shared" si="49"/>
        <v>0</v>
      </c>
      <c r="AD64" s="87"/>
      <c r="AE64" s="88">
        <f>VLOOKUP($A64,LIBRES!$A$7:$B$250,2,0)</f>
        <v>0.38773148148148145</v>
      </c>
      <c r="AF64" s="88">
        <f>VLOOKUP($A64,LIBRES!$D$7:$E$250,2,0)</f>
        <v>0.39128472222222221</v>
      </c>
      <c r="AG64" s="88">
        <f t="shared" si="50"/>
        <v>3.5532407407407596E-3</v>
      </c>
      <c r="AH64" s="87"/>
      <c r="AI64" s="88">
        <f>VLOOKUP($A64,LIBRES!$G$7:$H$250,2,0)</f>
        <v>0.39924768518518516</v>
      </c>
      <c r="AJ64" s="88">
        <f>VLOOKUP($A64,LIBRES!J$7:$K$250,2,0)</f>
        <v>0.40729166666666666</v>
      </c>
      <c r="AK64" s="151">
        <f t="shared" si="51"/>
        <v>8.0439814814814992E-3</v>
      </c>
      <c r="AL64" s="87"/>
      <c r="AM64" s="88">
        <f>VLOOKUP($A64,LIBRES!$M$7:$N$250,2,0)</f>
        <v>0.44392361111111112</v>
      </c>
      <c r="AN64" s="88">
        <f>VLOOKUP($A64,LIBRES!$P$7:$Q$250,2,0)</f>
        <v>0.45427083333333335</v>
      </c>
      <c r="AO64" s="88">
        <f t="shared" si="52"/>
        <v>1.034722222222223E-2</v>
      </c>
      <c r="AP64" s="112"/>
      <c r="AQ64" s="88">
        <f>VLOOKUP($A64,LIBRES!$S$7:$T$250,2,0)</f>
        <v>0.5288194444444444</v>
      </c>
      <c r="AR64" s="88">
        <f>VLOOKUP($A64,LIBRES!$V$7:$W$250,2,0)</f>
        <v>0.53188657407407403</v>
      </c>
      <c r="AS64" s="88">
        <f t="shared" si="53"/>
        <v>3.067129629629628E-3</v>
      </c>
      <c r="AT64" s="112"/>
      <c r="AU64" s="88">
        <f>VLOOKUP($A64,LIBRES!$Y$7:$Z$250,2,0)</f>
        <v>0.56261574074074072</v>
      </c>
      <c r="AV64" s="88">
        <f>VLOOKUP($A64,LIBRES!$AB$7:$AC$2000,2,0)</f>
        <v>0.56908564814814822</v>
      </c>
      <c r="AW64" s="88">
        <f t="shared" si="54"/>
        <v>6.4699074074074936E-3</v>
      </c>
      <c r="AX64" s="112"/>
      <c r="AY64" s="88">
        <f>VLOOKUP($A64,LIBRES!$AE$7:$AF$250,2,0)</f>
        <v>0.61284722222222221</v>
      </c>
      <c r="AZ64" s="88">
        <f>VLOOKUP($A64,LIBRES!$AH$7:$AI$2000,2,0)</f>
        <v>0.63910879629629636</v>
      </c>
      <c r="BA64" s="88">
        <f t="shared" si="55"/>
        <v>2.6261574074074145E-2</v>
      </c>
      <c r="BB64" s="148"/>
      <c r="BC64" s="88">
        <f>VLOOKUP($A64,LIBRES!$AK$7:$AL$250,2,0)</f>
        <v>0.71122685185185175</v>
      </c>
      <c r="BD64" s="88">
        <f>VLOOKUP($A64,LIBRES!$AN$7:$AO$2000,2,0)</f>
        <v>0.7144328703703704</v>
      </c>
      <c r="BE64" s="88">
        <f t="shared" si="56"/>
        <v>3.2060185185186496E-3</v>
      </c>
      <c r="BF64" s="112"/>
      <c r="BG64" s="90">
        <f t="shared" si="57"/>
        <v>251</v>
      </c>
      <c r="BH64" s="90" t="str">
        <f t="shared" si="58"/>
        <v>Darwin Alexander</v>
      </c>
      <c r="BI64" s="90" t="str">
        <f t="shared" si="59"/>
        <v>Mendez Chic</v>
      </c>
      <c r="BJ64" s="90" t="str">
        <f t="shared" si="60"/>
        <v>A</v>
      </c>
      <c r="BK64" s="90">
        <f t="shared" si="61"/>
        <v>0</v>
      </c>
      <c r="BL64" s="91"/>
      <c r="BM64" s="92">
        <v>0</v>
      </c>
      <c r="BN64" s="92">
        <f t="shared" si="62"/>
        <v>8.0439814814814992E-3</v>
      </c>
      <c r="BO64" s="92">
        <f t="shared" si="63"/>
        <v>1.034722222222223E-2</v>
      </c>
      <c r="BP64" s="92">
        <f t="shared" si="64"/>
        <v>3.067129629629628E-3</v>
      </c>
      <c r="BQ64" s="92">
        <f t="shared" si="65"/>
        <v>6.4699074074074936E-3</v>
      </c>
      <c r="BR64" s="92">
        <f t="shared" si="66"/>
        <v>2.6261574074074145E-2</v>
      </c>
      <c r="BS64" s="92">
        <f t="shared" si="67"/>
        <v>3.2060185185186496E-3</v>
      </c>
      <c r="BT64" s="92">
        <f t="shared" si="68"/>
        <v>5.7395833333333646E-2</v>
      </c>
      <c r="BU64" s="93"/>
      <c r="BV64" s="94">
        <f t="shared" si="69"/>
        <v>4959.0000000000273</v>
      </c>
      <c r="BW64" s="95">
        <f t="shared" si="70"/>
        <v>4380.0000000000136</v>
      </c>
      <c r="BX64" s="91">
        <v>0</v>
      </c>
      <c r="BY64" s="91">
        <f t="shared" si="71"/>
        <v>9339.00000000004</v>
      </c>
      <c r="BZ64" s="96" t="s">
        <v>424</v>
      </c>
      <c r="CA64" s="97" t="s">
        <v>424</v>
      </c>
      <c r="CB64" s="97" t="s">
        <v>424</v>
      </c>
      <c r="CC64" s="97" t="s">
        <v>424</v>
      </c>
    </row>
    <row r="65" spans="1:81" s="97" customFormat="1" ht="15" customHeight="1" x14ac:dyDescent="0.25">
      <c r="A65" s="174">
        <v>204</v>
      </c>
      <c r="B65" s="175" t="str">
        <f>VLOOKUP($A65,LISTADO!$C$4:$I$264,2,0)</f>
        <v>NESTRO ARNOLDO</v>
      </c>
      <c r="C65" s="175" t="str">
        <f>VLOOKUP($A65,LISTADO!$C$4:$I$264,3,0)</f>
        <v>SERRANO GARCIA</v>
      </c>
      <c r="D65" s="175" t="str">
        <f>VLOOKUP($A65,LISTADO!$C$4:$I$264,4,0)</f>
        <v>B</v>
      </c>
      <c r="E65" s="175">
        <f>VLOOKUP($A65,LISTADO!$C$4:$I$264,5,0)</f>
        <v>0</v>
      </c>
      <c r="F65" s="175">
        <f>VLOOKUP($A65,LISTADO!$C$4:$I$264,6,0)</f>
        <v>0</v>
      </c>
      <c r="G65" s="176">
        <f>VLOOKUP($A65,LISTADO!$C$4:$I$270,7,0)</f>
        <v>0.38888888888888878</v>
      </c>
      <c r="H65" s="177">
        <f t="shared" si="72"/>
        <v>0.38888888888888878</v>
      </c>
      <c r="I65" s="177">
        <f t="shared" si="72"/>
        <v>0.38888888888888878</v>
      </c>
      <c r="J65" s="177">
        <f t="shared" si="37"/>
        <v>0</v>
      </c>
      <c r="K65" s="177"/>
      <c r="L65" s="178">
        <f t="shared" si="38"/>
        <v>0.4583333333333332</v>
      </c>
      <c r="M65" s="178">
        <f>VLOOKUP($A65,Checks!$B$5:$C$250,2,0)</f>
        <v>0.46527777777777773</v>
      </c>
      <c r="N65" s="178">
        <f t="shared" si="39"/>
        <v>7.6388888888888951E-2</v>
      </c>
      <c r="O65" s="177">
        <f t="shared" si="40"/>
        <v>6.9444444444445308E-3</v>
      </c>
      <c r="P65" s="179"/>
      <c r="Q65" s="178">
        <f t="shared" si="41"/>
        <v>0.54861111111111105</v>
      </c>
      <c r="R65" s="178" t="e">
        <f>VLOOKUP($A65,Checks!$E$5:$F$250,2,0)</f>
        <v>#N/A</v>
      </c>
      <c r="S65" s="178" t="e">
        <f t="shared" si="42"/>
        <v>#N/A</v>
      </c>
      <c r="T65" s="177" t="e">
        <f t="shared" si="43"/>
        <v>#N/A</v>
      </c>
      <c r="U65" s="179"/>
      <c r="V65" s="178" t="e">
        <f t="shared" si="44"/>
        <v>#N/A</v>
      </c>
      <c r="W65" s="178" t="e">
        <f>VLOOKUP($A65,Checks!$H$5:$I$250,2,0)</f>
        <v>#N/A</v>
      </c>
      <c r="X65" s="178" t="e">
        <f t="shared" si="45"/>
        <v>#N/A</v>
      </c>
      <c r="Y65" s="177" t="e">
        <f t="shared" si="46"/>
        <v>#N/A</v>
      </c>
      <c r="Z65" s="179"/>
      <c r="AA65" s="177" t="e">
        <f t="shared" si="47"/>
        <v>#N/A</v>
      </c>
      <c r="AB65" s="180" t="e">
        <f t="shared" si="48"/>
        <v>#N/A</v>
      </c>
      <c r="AC65" s="179" t="e">
        <f t="shared" si="49"/>
        <v>#N/A</v>
      </c>
      <c r="AD65" s="179"/>
      <c r="AE65" s="180">
        <f>VLOOKUP($A65,LIBRES!$A$7:$B$250,2,0)</f>
        <v>0.38952546296296298</v>
      </c>
      <c r="AF65" s="180">
        <f>VLOOKUP($A65,LIBRES!$D$7:$E$250,2,0)</f>
        <v>0.39314814814814819</v>
      </c>
      <c r="AG65" s="180">
        <f t="shared" si="50"/>
        <v>3.6226851851852149E-3</v>
      </c>
      <c r="AH65" s="179"/>
      <c r="AI65" s="180">
        <f>VLOOKUP($A65,LIBRES!$G$7:$H$250,2,0)</f>
        <v>0.39994212962962966</v>
      </c>
      <c r="AJ65" s="180">
        <f>VLOOKUP($A65,LIBRES!J$7:$K$250,2,0)</f>
        <v>0.40447916666666667</v>
      </c>
      <c r="AK65" s="181">
        <f t="shared" si="51"/>
        <v>4.5370370370370061E-3</v>
      </c>
      <c r="AL65" s="179"/>
      <c r="AM65" s="180">
        <f>VLOOKUP($A65,LIBRES!$M$7:$N$250,2,0)</f>
        <v>0.44513888888888892</v>
      </c>
      <c r="AN65" s="180">
        <f>VLOOKUP($A65,LIBRES!$P$7:$Q$250,2,0)</f>
        <v>0.45261574074074074</v>
      </c>
      <c r="AO65" s="180">
        <f t="shared" si="52"/>
        <v>7.4768518518518179E-3</v>
      </c>
      <c r="AP65" s="182"/>
      <c r="AQ65" s="180" t="e">
        <f>VLOOKUP($A65,LIBRES!$S$7:$T$250,2,0)</f>
        <v>#N/A</v>
      </c>
      <c r="AR65" s="180" t="e">
        <f>VLOOKUP($A65,LIBRES!$V$7:$W$250,2,0)</f>
        <v>#N/A</v>
      </c>
      <c r="AS65" s="180" t="e">
        <f t="shared" si="53"/>
        <v>#N/A</v>
      </c>
      <c r="AT65" s="182"/>
      <c r="AU65" s="180" t="e">
        <f>VLOOKUP($A65,LIBRES!$Y$7:$Z$250,2,0)</f>
        <v>#N/A</v>
      </c>
      <c r="AV65" s="180" t="e">
        <f>VLOOKUP($A65,LIBRES!$AB$7:$AC$2000,2,0)</f>
        <v>#N/A</v>
      </c>
      <c r="AW65" s="180" t="e">
        <f t="shared" si="54"/>
        <v>#N/A</v>
      </c>
      <c r="AX65" s="182"/>
      <c r="AY65" s="180" t="e">
        <f>VLOOKUP($A65,LIBRES!$AE$7:$AF$250,2,0)</f>
        <v>#N/A</v>
      </c>
      <c r="AZ65" s="180" t="e">
        <f>VLOOKUP($A65,LIBRES!$AH$7:$AI$2000,2,0)</f>
        <v>#N/A</v>
      </c>
      <c r="BA65" s="180" t="e">
        <f t="shared" si="55"/>
        <v>#N/A</v>
      </c>
      <c r="BB65" s="183"/>
      <c r="BC65" s="180" t="e">
        <f>VLOOKUP($A65,LIBRES!$AK$7:$AL$250,2,0)</f>
        <v>#N/A</v>
      </c>
      <c r="BD65" s="180" t="e">
        <f>VLOOKUP($A65,LIBRES!$AN$7:$AO$2000,2,0)</f>
        <v>#N/A</v>
      </c>
      <c r="BE65" s="180" t="e">
        <f t="shared" si="56"/>
        <v>#N/A</v>
      </c>
      <c r="BF65" s="182"/>
      <c r="BG65" s="184">
        <f t="shared" si="57"/>
        <v>204</v>
      </c>
      <c r="BH65" s="184" t="str">
        <f t="shared" si="58"/>
        <v>NESTRO ARNOLDO</v>
      </c>
      <c r="BI65" s="184" t="str">
        <f t="shared" si="59"/>
        <v>SERRANO GARCIA</v>
      </c>
      <c r="BJ65" s="184" t="str">
        <f t="shared" si="60"/>
        <v>B</v>
      </c>
      <c r="BK65" s="184">
        <f t="shared" si="61"/>
        <v>0</v>
      </c>
      <c r="BL65" s="185"/>
      <c r="BM65" s="186">
        <v>0</v>
      </c>
      <c r="BN65" s="186">
        <f t="shared" si="62"/>
        <v>4.5370370370370061E-3</v>
      </c>
      <c r="BO65" s="186">
        <f t="shared" si="63"/>
        <v>7.4768518518518179E-3</v>
      </c>
      <c r="BP65" s="186" t="e">
        <f t="shared" si="64"/>
        <v>#N/A</v>
      </c>
      <c r="BQ65" s="186" t="e">
        <f t="shared" si="65"/>
        <v>#N/A</v>
      </c>
      <c r="BR65" s="186" t="e">
        <f t="shared" si="66"/>
        <v>#N/A</v>
      </c>
      <c r="BS65" s="186" t="e">
        <f t="shared" si="67"/>
        <v>#N/A</v>
      </c>
      <c r="BT65" s="186" t="e">
        <f t="shared" si="68"/>
        <v>#N/A</v>
      </c>
      <c r="BU65" s="187"/>
      <c r="BV65" s="188" t="e">
        <f t="shared" si="69"/>
        <v>#N/A</v>
      </c>
      <c r="BW65" s="189" t="e">
        <f t="shared" si="70"/>
        <v>#N/A</v>
      </c>
      <c r="BX65" s="185">
        <v>0</v>
      </c>
      <c r="BY65" s="185" t="e">
        <f t="shared" si="71"/>
        <v>#N/A</v>
      </c>
      <c r="BZ65" s="96" t="s">
        <v>424</v>
      </c>
      <c r="CA65" s="97" t="s">
        <v>424</v>
      </c>
    </row>
    <row r="66" spans="1:81" s="97" customFormat="1" ht="15" customHeight="1" x14ac:dyDescent="0.25">
      <c r="A66" s="174">
        <v>205</v>
      </c>
      <c r="B66" s="175" t="str">
        <f>VLOOKUP($A66,LISTADO!$C$4:$I$264,2,0)</f>
        <v>BORIS MANUEL</v>
      </c>
      <c r="C66" s="175" t="str">
        <f>VLOOKUP($A66,LISTADO!$C$4:$I$264,3,0)</f>
        <v>MORAN ZAMORAQ</v>
      </c>
      <c r="D66" s="175" t="str">
        <f>VLOOKUP($A66,LISTADO!$C$4:$I$264,4,0)</f>
        <v>B</v>
      </c>
      <c r="E66" s="175">
        <f>VLOOKUP($A66,LISTADO!$C$4:$I$264,5,0)</f>
        <v>0</v>
      </c>
      <c r="F66" s="175">
        <f>VLOOKUP($A66,LISTADO!$C$4:$I$264,6,0)</f>
        <v>0</v>
      </c>
      <c r="G66" s="176">
        <f>VLOOKUP($A66,LISTADO!$C$4:$I$270,7,0)</f>
        <v>0.39305555555555544</v>
      </c>
      <c r="H66" s="177">
        <f t="shared" si="72"/>
        <v>0.39305555555555544</v>
      </c>
      <c r="I66" s="177">
        <f t="shared" si="72"/>
        <v>0.39305555555555544</v>
      </c>
      <c r="J66" s="177">
        <f t="shared" si="37"/>
        <v>0</v>
      </c>
      <c r="K66" s="177"/>
      <c r="L66" s="178">
        <f t="shared" si="38"/>
        <v>0.46249999999999986</v>
      </c>
      <c r="M66" s="178">
        <f>VLOOKUP($A66,Checks!$B$5:$C$250,2,0)</f>
        <v>0.46597222222222223</v>
      </c>
      <c r="N66" s="178">
        <f t="shared" si="39"/>
        <v>7.2916666666666796E-2</v>
      </c>
      <c r="O66" s="177">
        <f t="shared" si="40"/>
        <v>3.4722222222223764E-3</v>
      </c>
      <c r="P66" s="179"/>
      <c r="Q66" s="178">
        <f t="shared" si="41"/>
        <v>0.5493055555555556</v>
      </c>
      <c r="R66" s="178" t="e">
        <f>VLOOKUP($A66,Checks!$E$5:$F$250,2,0)</f>
        <v>#N/A</v>
      </c>
      <c r="S66" s="178" t="e">
        <f t="shared" si="42"/>
        <v>#N/A</v>
      </c>
      <c r="T66" s="177" t="e">
        <f t="shared" si="43"/>
        <v>#N/A</v>
      </c>
      <c r="U66" s="179"/>
      <c r="V66" s="178" t="e">
        <f t="shared" si="44"/>
        <v>#N/A</v>
      </c>
      <c r="W66" s="178" t="e">
        <f>VLOOKUP($A66,Checks!$H$5:$I$250,2,0)</f>
        <v>#N/A</v>
      </c>
      <c r="X66" s="178" t="e">
        <f t="shared" si="45"/>
        <v>#N/A</v>
      </c>
      <c r="Y66" s="177" t="e">
        <f t="shared" si="46"/>
        <v>#N/A</v>
      </c>
      <c r="Z66" s="179"/>
      <c r="AA66" s="177" t="e">
        <f t="shared" si="47"/>
        <v>#N/A</v>
      </c>
      <c r="AB66" s="180" t="e">
        <f t="shared" si="48"/>
        <v>#N/A</v>
      </c>
      <c r="AC66" s="179" t="e">
        <f t="shared" si="49"/>
        <v>#N/A</v>
      </c>
      <c r="AD66" s="179"/>
      <c r="AE66" s="180">
        <f>VLOOKUP($A66,LIBRES!$A$7:$B$250,2,0)</f>
        <v>0.39421296296296293</v>
      </c>
      <c r="AF66" s="180">
        <f>VLOOKUP($A66,LIBRES!$D$7:$E$250,2,0)</f>
        <v>0.39740740740740743</v>
      </c>
      <c r="AG66" s="180">
        <f t="shared" si="50"/>
        <v>3.1944444444444997E-3</v>
      </c>
      <c r="AH66" s="179"/>
      <c r="AI66" s="180">
        <f>VLOOKUP($A66,LIBRES!$G$7:$H$250,2,0)</f>
        <v>0.40364583333333331</v>
      </c>
      <c r="AJ66" s="180">
        <f>VLOOKUP($A66,LIBRES!J$7:$K$250,2,0)</f>
        <v>0.40781249999999997</v>
      </c>
      <c r="AK66" s="181">
        <f t="shared" si="51"/>
        <v>4.1666666666666519E-3</v>
      </c>
      <c r="AL66" s="179"/>
      <c r="AM66" s="180">
        <f>VLOOKUP($A66,LIBRES!$M$7:$N$250,2,0)</f>
        <v>0.44375000000000003</v>
      </c>
      <c r="AN66" s="180">
        <f>VLOOKUP($A66,LIBRES!$P$7:$Q$250,2,0)</f>
        <v>0.44716435185185183</v>
      </c>
      <c r="AO66" s="180">
        <f t="shared" si="52"/>
        <v>3.4143518518517935E-3</v>
      </c>
      <c r="AP66" s="182"/>
      <c r="AQ66" s="180" t="e">
        <f>VLOOKUP($A66,LIBRES!$S$7:$T$250,2,0)</f>
        <v>#N/A</v>
      </c>
      <c r="AR66" s="180" t="e">
        <f>VLOOKUP($A66,LIBRES!$V$7:$W$250,2,0)</f>
        <v>#N/A</v>
      </c>
      <c r="AS66" s="180" t="e">
        <f t="shared" si="53"/>
        <v>#N/A</v>
      </c>
      <c r="AT66" s="182"/>
      <c r="AU66" s="180" t="e">
        <f>VLOOKUP($A66,LIBRES!$Y$7:$Z$250,2,0)</f>
        <v>#N/A</v>
      </c>
      <c r="AV66" s="180" t="e">
        <f>VLOOKUP($A66,LIBRES!$AB$7:$AC$2000,2,0)</f>
        <v>#N/A</v>
      </c>
      <c r="AW66" s="180" t="e">
        <f t="shared" si="54"/>
        <v>#N/A</v>
      </c>
      <c r="AX66" s="182"/>
      <c r="AY66" s="180" t="e">
        <f>VLOOKUP($A66,LIBRES!$AE$7:$AF$250,2,0)</f>
        <v>#N/A</v>
      </c>
      <c r="AZ66" s="180" t="e">
        <f>VLOOKUP($A66,LIBRES!$AH$7:$AI$2000,2,0)</f>
        <v>#N/A</v>
      </c>
      <c r="BA66" s="180" t="e">
        <f t="shared" si="55"/>
        <v>#N/A</v>
      </c>
      <c r="BB66" s="183"/>
      <c r="BC66" s="180" t="e">
        <f>VLOOKUP($A66,LIBRES!$AK$7:$AL$250,2,0)</f>
        <v>#N/A</v>
      </c>
      <c r="BD66" s="180" t="e">
        <f>VLOOKUP($A66,LIBRES!$AN$7:$AO$2000,2,0)</f>
        <v>#N/A</v>
      </c>
      <c r="BE66" s="180" t="e">
        <f t="shared" si="56"/>
        <v>#N/A</v>
      </c>
      <c r="BF66" s="182"/>
      <c r="BG66" s="184">
        <f t="shared" si="57"/>
        <v>205</v>
      </c>
      <c r="BH66" s="184" t="str">
        <f t="shared" si="58"/>
        <v>BORIS MANUEL</v>
      </c>
      <c r="BI66" s="184" t="str">
        <f t="shared" si="59"/>
        <v>MORAN ZAMORAQ</v>
      </c>
      <c r="BJ66" s="184" t="str">
        <f t="shared" si="60"/>
        <v>B</v>
      </c>
      <c r="BK66" s="184">
        <f t="shared" si="61"/>
        <v>0</v>
      </c>
      <c r="BL66" s="185"/>
      <c r="BM66" s="186">
        <v>0</v>
      </c>
      <c r="BN66" s="186">
        <f t="shared" si="62"/>
        <v>4.1666666666666519E-3</v>
      </c>
      <c r="BO66" s="186">
        <f t="shared" si="63"/>
        <v>3.4143518518517935E-3</v>
      </c>
      <c r="BP66" s="186" t="e">
        <f t="shared" si="64"/>
        <v>#N/A</v>
      </c>
      <c r="BQ66" s="186" t="e">
        <f t="shared" si="65"/>
        <v>#N/A</v>
      </c>
      <c r="BR66" s="186" t="e">
        <f t="shared" si="66"/>
        <v>#N/A</v>
      </c>
      <c r="BS66" s="186" t="e">
        <f t="shared" si="67"/>
        <v>#N/A</v>
      </c>
      <c r="BT66" s="186" t="e">
        <f t="shared" si="68"/>
        <v>#N/A</v>
      </c>
      <c r="BU66" s="187"/>
      <c r="BV66" s="188" t="e">
        <f t="shared" si="69"/>
        <v>#N/A</v>
      </c>
      <c r="BW66" s="189" t="e">
        <f t="shared" si="70"/>
        <v>#N/A</v>
      </c>
      <c r="BX66" s="185">
        <v>0</v>
      </c>
      <c r="BY66" s="185" t="e">
        <f t="shared" si="71"/>
        <v>#N/A</v>
      </c>
      <c r="BZ66" s="96" t="s">
        <v>424</v>
      </c>
      <c r="CA66" s="97" t="s">
        <v>424</v>
      </c>
    </row>
    <row r="67" spans="1:81" s="97" customFormat="1" ht="15" customHeight="1" x14ac:dyDescent="0.25">
      <c r="A67" s="174">
        <v>206</v>
      </c>
      <c r="B67" s="175" t="str">
        <f>VLOOKUP($A67,LISTADO!$C$4:$I$264,2,0)</f>
        <v>DAINER OMAR</v>
      </c>
      <c r="C67" s="175" t="str">
        <f>VLOOKUP($A67,LISTADO!$C$4:$I$264,3,0)</f>
        <v>FRANCO CASTILLO</v>
      </c>
      <c r="D67" s="175" t="str">
        <f>VLOOKUP($A67,LISTADO!$C$4:$I$264,4,0)</f>
        <v>A</v>
      </c>
      <c r="E67" s="175">
        <f>VLOOKUP($A67,LISTADO!$C$4:$I$264,5,0)</f>
        <v>0</v>
      </c>
      <c r="F67" s="175">
        <f>VLOOKUP($A67,LISTADO!$C$4:$I$264,6,0)</f>
        <v>0</v>
      </c>
      <c r="G67" s="176">
        <f>VLOOKUP($A67,LISTADO!$C$4:$I$270,7,0)</f>
        <v>0.38958333333333323</v>
      </c>
      <c r="H67" s="177">
        <f t="shared" si="72"/>
        <v>0.38958333333333323</v>
      </c>
      <c r="I67" s="177">
        <f t="shared" si="72"/>
        <v>0.38958333333333323</v>
      </c>
      <c r="J67" s="177">
        <f t="shared" si="37"/>
        <v>0</v>
      </c>
      <c r="K67" s="177"/>
      <c r="L67" s="178">
        <f t="shared" si="38"/>
        <v>0.45902777777777765</v>
      </c>
      <c r="M67" s="178" t="e">
        <f>VLOOKUP($A67,Checks!$B$5:$C$250,2,0)</f>
        <v>#N/A</v>
      </c>
      <c r="N67" s="178" t="e">
        <f t="shared" si="39"/>
        <v>#N/A</v>
      </c>
      <c r="O67" s="177" t="e">
        <f t="shared" si="40"/>
        <v>#N/A</v>
      </c>
      <c r="P67" s="179"/>
      <c r="Q67" s="178" t="e">
        <f t="shared" si="41"/>
        <v>#N/A</v>
      </c>
      <c r="R67" s="178" t="e">
        <f>VLOOKUP($A67,Checks!$E$5:$F$250,2,0)</f>
        <v>#N/A</v>
      </c>
      <c r="S67" s="178" t="e">
        <f t="shared" si="42"/>
        <v>#N/A</v>
      </c>
      <c r="T67" s="177" t="e">
        <f t="shared" si="43"/>
        <v>#N/A</v>
      </c>
      <c r="U67" s="179"/>
      <c r="V67" s="178" t="e">
        <f t="shared" si="44"/>
        <v>#N/A</v>
      </c>
      <c r="W67" s="178" t="e">
        <f>VLOOKUP($A67,Checks!$H$5:$I$250,2,0)</f>
        <v>#N/A</v>
      </c>
      <c r="X67" s="178" t="e">
        <f t="shared" si="45"/>
        <v>#N/A</v>
      </c>
      <c r="Y67" s="177" t="e">
        <f t="shared" si="46"/>
        <v>#N/A</v>
      </c>
      <c r="Z67" s="179"/>
      <c r="AA67" s="177" t="e">
        <f t="shared" si="47"/>
        <v>#N/A</v>
      </c>
      <c r="AB67" s="180" t="e">
        <f t="shared" si="48"/>
        <v>#N/A</v>
      </c>
      <c r="AC67" s="179" t="e">
        <f t="shared" si="49"/>
        <v>#N/A</v>
      </c>
      <c r="AD67" s="179"/>
      <c r="AE67" s="180">
        <f>VLOOKUP($A67,LIBRES!$A$7:$B$250,2,0)</f>
        <v>0.390625</v>
      </c>
      <c r="AF67" s="180">
        <f>VLOOKUP($A67,LIBRES!$D$7:$E$250,2,0)</f>
        <v>0.39432870370370371</v>
      </c>
      <c r="AG67" s="180">
        <f t="shared" si="50"/>
        <v>3.703703703703709E-3</v>
      </c>
      <c r="AH67" s="179"/>
      <c r="AI67" s="180">
        <f>VLOOKUP($A67,LIBRES!$G$7:$H$250,2,0)</f>
        <v>0.4042824074074074</v>
      </c>
      <c r="AJ67" s="180" t="e">
        <f>VLOOKUP($A67,LIBRES!J$7:$K$250,2,0)</f>
        <v>#N/A</v>
      </c>
      <c r="AK67" s="181" t="e">
        <f t="shared" si="51"/>
        <v>#N/A</v>
      </c>
      <c r="AL67" s="179"/>
      <c r="AM67" s="180" t="e">
        <f>VLOOKUP($A67,LIBRES!$M$7:$N$250,2,0)</f>
        <v>#N/A</v>
      </c>
      <c r="AN67" s="180" t="e">
        <f>VLOOKUP($A67,LIBRES!$P$7:$Q$250,2,0)</f>
        <v>#N/A</v>
      </c>
      <c r="AO67" s="180" t="e">
        <f t="shared" si="52"/>
        <v>#N/A</v>
      </c>
      <c r="AP67" s="182"/>
      <c r="AQ67" s="180" t="e">
        <f>VLOOKUP($A67,LIBRES!$S$7:$T$250,2,0)</f>
        <v>#N/A</v>
      </c>
      <c r="AR67" s="180" t="e">
        <f>VLOOKUP($A67,LIBRES!$V$7:$W$250,2,0)</f>
        <v>#N/A</v>
      </c>
      <c r="AS67" s="180" t="e">
        <f t="shared" si="53"/>
        <v>#N/A</v>
      </c>
      <c r="AT67" s="182"/>
      <c r="AU67" s="180" t="e">
        <f>VLOOKUP($A67,LIBRES!$Y$7:$Z$250,2,0)</f>
        <v>#N/A</v>
      </c>
      <c r="AV67" s="180" t="e">
        <f>VLOOKUP($A67,LIBRES!$AB$7:$AC$2000,2,0)</f>
        <v>#N/A</v>
      </c>
      <c r="AW67" s="180" t="e">
        <f t="shared" si="54"/>
        <v>#N/A</v>
      </c>
      <c r="AX67" s="182"/>
      <c r="AY67" s="180" t="e">
        <f>VLOOKUP($A67,LIBRES!$AE$7:$AF$250,2,0)</f>
        <v>#N/A</v>
      </c>
      <c r="AZ67" s="180" t="e">
        <f>VLOOKUP($A67,LIBRES!$AH$7:$AI$2000,2,0)</f>
        <v>#N/A</v>
      </c>
      <c r="BA67" s="180" t="e">
        <f t="shared" si="55"/>
        <v>#N/A</v>
      </c>
      <c r="BB67" s="183"/>
      <c r="BC67" s="180" t="e">
        <f>VLOOKUP($A67,LIBRES!$AK$7:$AL$250,2,0)</f>
        <v>#N/A</v>
      </c>
      <c r="BD67" s="180" t="e">
        <f>VLOOKUP($A67,LIBRES!$AN$7:$AO$2000,2,0)</f>
        <v>#N/A</v>
      </c>
      <c r="BE67" s="180" t="e">
        <f t="shared" si="56"/>
        <v>#N/A</v>
      </c>
      <c r="BF67" s="182"/>
      <c r="BG67" s="184">
        <f t="shared" si="57"/>
        <v>206</v>
      </c>
      <c r="BH67" s="184" t="str">
        <f t="shared" si="58"/>
        <v>DAINER OMAR</v>
      </c>
      <c r="BI67" s="184" t="str">
        <f t="shared" si="59"/>
        <v>FRANCO CASTILLO</v>
      </c>
      <c r="BJ67" s="184" t="str">
        <f t="shared" si="60"/>
        <v>A</v>
      </c>
      <c r="BK67" s="184">
        <f t="shared" si="61"/>
        <v>0</v>
      </c>
      <c r="BL67" s="185"/>
      <c r="BM67" s="186">
        <v>0</v>
      </c>
      <c r="BN67" s="186" t="e">
        <f t="shared" si="62"/>
        <v>#N/A</v>
      </c>
      <c r="BO67" s="186" t="e">
        <f t="shared" si="63"/>
        <v>#N/A</v>
      </c>
      <c r="BP67" s="186" t="e">
        <f t="shared" si="64"/>
        <v>#N/A</v>
      </c>
      <c r="BQ67" s="186" t="e">
        <f t="shared" si="65"/>
        <v>#N/A</v>
      </c>
      <c r="BR67" s="186" t="e">
        <f t="shared" si="66"/>
        <v>#N/A</v>
      </c>
      <c r="BS67" s="186" t="e">
        <f t="shared" si="67"/>
        <v>#N/A</v>
      </c>
      <c r="BT67" s="186" t="e">
        <f t="shared" si="68"/>
        <v>#N/A</v>
      </c>
      <c r="BU67" s="187"/>
      <c r="BV67" s="188" t="e">
        <f t="shared" si="69"/>
        <v>#N/A</v>
      </c>
      <c r="BW67" s="189" t="e">
        <f t="shared" si="70"/>
        <v>#N/A</v>
      </c>
      <c r="BX67" s="185">
        <v>0</v>
      </c>
      <c r="BY67" s="185" t="e">
        <f t="shared" si="71"/>
        <v>#N/A</v>
      </c>
      <c r="BZ67" s="96"/>
    </row>
    <row r="68" spans="1:81" s="97" customFormat="1" ht="15" customHeight="1" x14ac:dyDescent="0.25">
      <c r="A68" s="174">
        <v>207</v>
      </c>
      <c r="B68" s="175" t="str">
        <f>VLOOKUP($A68,LISTADO!$C$4:$I$264,2,0)</f>
        <v>MARIO</v>
      </c>
      <c r="C68" s="175" t="str">
        <f>VLOOKUP($A68,LISTADO!$C$4:$I$264,3,0)</f>
        <v>DAVILA HERNANDEZ</v>
      </c>
      <c r="D68" s="175" t="str">
        <f>VLOOKUP($A68,LISTADO!$C$4:$I$264,4,0)</f>
        <v>B</v>
      </c>
      <c r="E68" s="175">
        <f>VLOOKUP($A68,LISTADO!$C$4:$I$264,5,0)</f>
        <v>0</v>
      </c>
      <c r="F68" s="175">
        <f>VLOOKUP($A68,LISTADO!$C$4:$I$264,6,0)</f>
        <v>0</v>
      </c>
      <c r="G68" s="176">
        <f>VLOOKUP($A68,LISTADO!$C$4:$I$270,7,0)</f>
        <v>0.38402777777777769</v>
      </c>
      <c r="H68" s="177">
        <f t="shared" si="72"/>
        <v>0.38402777777777769</v>
      </c>
      <c r="I68" s="177">
        <f t="shared" si="72"/>
        <v>0.38402777777777769</v>
      </c>
      <c r="J68" s="177">
        <f t="shared" si="37"/>
        <v>0</v>
      </c>
      <c r="K68" s="177"/>
      <c r="L68" s="178">
        <f t="shared" si="38"/>
        <v>0.45347222222222211</v>
      </c>
      <c r="M68" s="178" t="e">
        <f>VLOOKUP($A68,Checks!$B$5:$C$250,2,0)</f>
        <v>#N/A</v>
      </c>
      <c r="N68" s="178" t="e">
        <f t="shared" si="39"/>
        <v>#N/A</v>
      </c>
      <c r="O68" s="177" t="e">
        <f t="shared" si="40"/>
        <v>#N/A</v>
      </c>
      <c r="P68" s="179"/>
      <c r="Q68" s="178" t="e">
        <f t="shared" si="41"/>
        <v>#N/A</v>
      </c>
      <c r="R68" s="178" t="e">
        <f>VLOOKUP($A68,Checks!$E$5:$F$250,2,0)</f>
        <v>#N/A</v>
      </c>
      <c r="S68" s="178" t="e">
        <f t="shared" si="42"/>
        <v>#N/A</v>
      </c>
      <c r="T68" s="177" t="e">
        <f t="shared" si="43"/>
        <v>#N/A</v>
      </c>
      <c r="U68" s="179"/>
      <c r="V68" s="178" t="e">
        <f t="shared" si="44"/>
        <v>#N/A</v>
      </c>
      <c r="W68" s="178" t="e">
        <f>VLOOKUP($A68,Checks!$H$5:$I$250,2,0)</f>
        <v>#N/A</v>
      </c>
      <c r="X68" s="178" t="e">
        <f t="shared" si="45"/>
        <v>#N/A</v>
      </c>
      <c r="Y68" s="177" t="e">
        <f t="shared" si="46"/>
        <v>#N/A</v>
      </c>
      <c r="Z68" s="179"/>
      <c r="AA68" s="177" t="e">
        <f t="shared" si="47"/>
        <v>#N/A</v>
      </c>
      <c r="AB68" s="180" t="e">
        <f t="shared" si="48"/>
        <v>#N/A</v>
      </c>
      <c r="AC68" s="179" t="e">
        <f t="shared" si="49"/>
        <v>#N/A</v>
      </c>
      <c r="AD68" s="179"/>
      <c r="AE68" s="180">
        <f>VLOOKUP($A68,LIBRES!$A$7:$B$250,2,0)</f>
        <v>0.38483796296296297</v>
      </c>
      <c r="AF68" s="180">
        <f>VLOOKUP($A68,LIBRES!$D$7:$E$250,2,0)</f>
        <v>0.38847222222222227</v>
      </c>
      <c r="AG68" s="180">
        <f t="shared" si="50"/>
        <v>3.6342592592593093E-3</v>
      </c>
      <c r="AH68" s="179"/>
      <c r="AI68" s="180">
        <f>VLOOKUP($A68,LIBRES!$G$7:$H$250,2,0)</f>
        <v>0.3977430555555555</v>
      </c>
      <c r="AJ68" s="180">
        <f>VLOOKUP($A68,LIBRES!J$7:$K$250,2,0)</f>
        <v>0.40509259259259256</v>
      </c>
      <c r="AK68" s="181">
        <f t="shared" si="51"/>
        <v>7.3495370370370572E-3</v>
      </c>
      <c r="AL68" s="179"/>
      <c r="AM68" s="180">
        <f>VLOOKUP($A68,LIBRES!$M$7:$N$250,2,0)</f>
        <v>0.44236111111111115</v>
      </c>
      <c r="AN68" s="180">
        <f>VLOOKUP($A68,LIBRES!$P$7:$Q$250,2,0)</f>
        <v>0.44868055555555553</v>
      </c>
      <c r="AO68" s="180">
        <f t="shared" si="52"/>
        <v>6.3194444444443776E-3</v>
      </c>
      <c r="AP68" s="182"/>
      <c r="AQ68" s="180">
        <f>VLOOKUP($A68,LIBRES!$S$7:$T$250,2,0)</f>
        <v>0.53912037037037031</v>
      </c>
      <c r="AR68" s="180">
        <f>VLOOKUP($A68,LIBRES!$V$7:$W$250,2,0)</f>
        <v>0.54245370370370372</v>
      </c>
      <c r="AS68" s="180">
        <f t="shared" si="53"/>
        <v>3.3333333333334103E-3</v>
      </c>
      <c r="AT68" s="182"/>
      <c r="AU68" s="180" t="e">
        <f>VLOOKUP($A68,LIBRES!$Y$7:$Z$250,2,0)</f>
        <v>#N/A</v>
      </c>
      <c r="AV68" s="180" t="e">
        <f>VLOOKUP($A68,LIBRES!$AB$7:$AC$2000,2,0)</f>
        <v>#N/A</v>
      </c>
      <c r="AW68" s="180" t="e">
        <f t="shared" si="54"/>
        <v>#N/A</v>
      </c>
      <c r="AX68" s="182"/>
      <c r="AY68" s="180" t="e">
        <f>VLOOKUP($A68,LIBRES!$AE$7:$AF$250,2,0)</f>
        <v>#N/A</v>
      </c>
      <c r="AZ68" s="180" t="e">
        <f>VLOOKUP($A68,LIBRES!$AH$7:$AI$2000,2,0)</f>
        <v>#N/A</v>
      </c>
      <c r="BA68" s="180" t="e">
        <f t="shared" si="55"/>
        <v>#N/A</v>
      </c>
      <c r="BB68" s="183"/>
      <c r="BC68" s="180" t="e">
        <f>VLOOKUP($A68,LIBRES!$AK$7:$AL$250,2,0)</f>
        <v>#N/A</v>
      </c>
      <c r="BD68" s="180" t="e">
        <f>VLOOKUP($A68,LIBRES!$AN$7:$AO$2000,2,0)</f>
        <v>#N/A</v>
      </c>
      <c r="BE68" s="180" t="e">
        <f t="shared" si="56"/>
        <v>#N/A</v>
      </c>
      <c r="BF68" s="182"/>
      <c r="BG68" s="184">
        <f t="shared" si="57"/>
        <v>207</v>
      </c>
      <c r="BH68" s="184" t="str">
        <f t="shared" si="58"/>
        <v>MARIO</v>
      </c>
      <c r="BI68" s="184" t="str">
        <f t="shared" si="59"/>
        <v>DAVILA HERNANDEZ</v>
      </c>
      <c r="BJ68" s="184" t="str">
        <f t="shared" si="60"/>
        <v>B</v>
      </c>
      <c r="BK68" s="184">
        <f t="shared" si="61"/>
        <v>0</v>
      </c>
      <c r="BL68" s="185"/>
      <c r="BM68" s="186">
        <v>0</v>
      </c>
      <c r="BN68" s="186">
        <f t="shared" si="62"/>
        <v>7.3495370370370572E-3</v>
      </c>
      <c r="BO68" s="186">
        <f t="shared" si="63"/>
        <v>6.3194444444443776E-3</v>
      </c>
      <c r="BP68" s="186">
        <f t="shared" si="64"/>
        <v>3.3333333333334103E-3</v>
      </c>
      <c r="BQ68" s="186" t="e">
        <f t="shared" si="65"/>
        <v>#N/A</v>
      </c>
      <c r="BR68" s="186" t="e">
        <f t="shared" si="66"/>
        <v>#N/A</v>
      </c>
      <c r="BS68" s="186" t="e">
        <f t="shared" si="67"/>
        <v>#N/A</v>
      </c>
      <c r="BT68" s="186" t="e">
        <f t="shared" si="68"/>
        <v>#N/A</v>
      </c>
      <c r="BU68" s="187"/>
      <c r="BV68" s="188" t="e">
        <f t="shared" si="69"/>
        <v>#N/A</v>
      </c>
      <c r="BW68" s="189" t="e">
        <f t="shared" si="70"/>
        <v>#N/A</v>
      </c>
      <c r="BX68" s="185">
        <v>0</v>
      </c>
      <c r="BY68" s="185" t="e">
        <f t="shared" si="71"/>
        <v>#N/A</v>
      </c>
      <c r="BZ68" s="96" t="s">
        <v>424</v>
      </c>
      <c r="CA68" s="97" t="s">
        <v>424</v>
      </c>
    </row>
    <row r="69" spans="1:81" s="97" customFormat="1" ht="15" customHeight="1" x14ac:dyDescent="0.25">
      <c r="A69" s="174">
        <v>208</v>
      </c>
      <c r="B69" s="175" t="str">
        <f>VLOOKUP($A69,LISTADO!$C$4:$I$264,2,0)</f>
        <v>ARTURO ESTUARDO</v>
      </c>
      <c r="C69" s="175" t="str">
        <f>VLOOKUP($A69,LISTADO!$C$4:$I$264,3,0)</f>
        <v>BERREONDO SOLARES</v>
      </c>
      <c r="D69" s="175" t="str">
        <f>VLOOKUP($A69,LISTADO!$C$4:$I$264,4,0)</f>
        <v>C</v>
      </c>
      <c r="E69" s="175">
        <f>VLOOKUP($A69,LISTADO!$C$4:$I$264,5,0)</f>
        <v>0</v>
      </c>
      <c r="F69" s="175">
        <f>VLOOKUP($A69,LISTADO!$C$4:$I$264,6,0)</f>
        <v>0</v>
      </c>
      <c r="G69" s="176">
        <f>VLOOKUP($A69,LISTADO!$C$4:$I$270,7,0)</f>
        <v>0.38611111111111102</v>
      </c>
      <c r="H69" s="177">
        <f t="shared" si="72"/>
        <v>0.38611111111111102</v>
      </c>
      <c r="I69" s="177">
        <f t="shared" si="72"/>
        <v>0.38611111111111102</v>
      </c>
      <c r="J69" s="177">
        <f t="shared" si="37"/>
        <v>0</v>
      </c>
      <c r="K69" s="177"/>
      <c r="L69" s="178">
        <f t="shared" si="38"/>
        <v>0.45555555555555544</v>
      </c>
      <c r="M69" s="178" t="e">
        <f>VLOOKUP($A69,Checks!$B$5:$C$250,2,0)</f>
        <v>#N/A</v>
      </c>
      <c r="N69" s="178" t="e">
        <f t="shared" si="39"/>
        <v>#N/A</v>
      </c>
      <c r="O69" s="177" t="e">
        <f t="shared" si="40"/>
        <v>#N/A</v>
      </c>
      <c r="P69" s="179"/>
      <c r="Q69" s="178" t="e">
        <f t="shared" si="41"/>
        <v>#N/A</v>
      </c>
      <c r="R69" s="178" t="e">
        <f>VLOOKUP($A69,Checks!$E$5:$F$250,2,0)</f>
        <v>#N/A</v>
      </c>
      <c r="S69" s="178" t="e">
        <f t="shared" si="42"/>
        <v>#N/A</v>
      </c>
      <c r="T69" s="177" t="e">
        <f t="shared" si="43"/>
        <v>#N/A</v>
      </c>
      <c r="U69" s="179"/>
      <c r="V69" s="178" t="e">
        <f t="shared" si="44"/>
        <v>#N/A</v>
      </c>
      <c r="W69" s="178" t="e">
        <f>VLOOKUP($A69,Checks!$H$5:$I$250,2,0)</f>
        <v>#N/A</v>
      </c>
      <c r="X69" s="178" t="e">
        <f t="shared" si="45"/>
        <v>#N/A</v>
      </c>
      <c r="Y69" s="177" t="e">
        <f t="shared" si="46"/>
        <v>#N/A</v>
      </c>
      <c r="Z69" s="179"/>
      <c r="AA69" s="177" t="e">
        <f t="shared" si="47"/>
        <v>#N/A</v>
      </c>
      <c r="AB69" s="180" t="e">
        <f t="shared" si="48"/>
        <v>#N/A</v>
      </c>
      <c r="AC69" s="179" t="e">
        <f t="shared" si="49"/>
        <v>#N/A</v>
      </c>
      <c r="AD69" s="179"/>
      <c r="AE69" s="180">
        <f>VLOOKUP($A69,LIBRES!$A$7:$B$250,2,0)</f>
        <v>0.38703703703703707</v>
      </c>
      <c r="AF69" s="180">
        <f>VLOOKUP($A69,LIBRES!$D$7:$E$250,2,0)</f>
        <v>0.39123842592592589</v>
      </c>
      <c r="AG69" s="180">
        <f t="shared" si="50"/>
        <v>4.201388888888824E-3</v>
      </c>
      <c r="AH69" s="179"/>
      <c r="AI69" s="180">
        <f>VLOOKUP($A69,LIBRES!$G$7:$H$250,2,0)</f>
        <v>0.39861111111111108</v>
      </c>
      <c r="AJ69" s="180">
        <f>VLOOKUP($A69,LIBRES!J$7:$K$250,2,0)</f>
        <v>0.4036689814814815</v>
      </c>
      <c r="AK69" s="181">
        <f t="shared" si="51"/>
        <v>5.0578703703704209E-3</v>
      </c>
      <c r="AL69" s="179"/>
      <c r="AM69" s="180">
        <f>VLOOKUP($A69,LIBRES!$M$7:$N$250,2,0)</f>
        <v>0.44496527777777778</v>
      </c>
      <c r="AN69" s="180">
        <f>VLOOKUP($A69,LIBRES!$P$7:$Q$250,2,0)</f>
        <v>0.44855324074074071</v>
      </c>
      <c r="AO69" s="180">
        <f t="shared" si="52"/>
        <v>3.5879629629629317E-3</v>
      </c>
      <c r="AP69" s="182"/>
      <c r="AQ69" s="180">
        <f>VLOOKUP($A69,LIBRES!$S$7:$T$250,2,0)</f>
        <v>0.53946759259259258</v>
      </c>
      <c r="AR69" s="180">
        <f>VLOOKUP($A69,LIBRES!$V$7:$W$250,2,0)</f>
        <v>0.54276620370370365</v>
      </c>
      <c r="AS69" s="180">
        <f t="shared" si="53"/>
        <v>3.2986111111110716E-3</v>
      </c>
      <c r="AT69" s="182"/>
      <c r="AU69" s="180" t="e">
        <f>VLOOKUP($A69,LIBRES!$Y$7:$Z$250,2,0)</f>
        <v>#N/A</v>
      </c>
      <c r="AV69" s="180" t="e">
        <f>VLOOKUP($A69,LIBRES!$AB$7:$AC$2000,2,0)</f>
        <v>#N/A</v>
      </c>
      <c r="AW69" s="180" t="e">
        <f t="shared" si="54"/>
        <v>#N/A</v>
      </c>
      <c r="AX69" s="182"/>
      <c r="AY69" s="180" t="e">
        <f>VLOOKUP($A69,LIBRES!$AE$7:$AF$250,2,0)</f>
        <v>#N/A</v>
      </c>
      <c r="AZ69" s="180" t="e">
        <f>VLOOKUP($A69,LIBRES!$AH$7:$AI$2000,2,0)</f>
        <v>#N/A</v>
      </c>
      <c r="BA69" s="180" t="e">
        <f t="shared" si="55"/>
        <v>#N/A</v>
      </c>
      <c r="BB69" s="183"/>
      <c r="BC69" s="180" t="e">
        <f>VLOOKUP($A69,LIBRES!$AK$7:$AL$250,2,0)</f>
        <v>#N/A</v>
      </c>
      <c r="BD69" s="180" t="e">
        <f>VLOOKUP($A69,LIBRES!$AN$7:$AO$2000,2,0)</f>
        <v>#N/A</v>
      </c>
      <c r="BE69" s="180" t="e">
        <f t="shared" si="56"/>
        <v>#N/A</v>
      </c>
      <c r="BF69" s="182"/>
      <c r="BG69" s="184">
        <f t="shared" si="57"/>
        <v>208</v>
      </c>
      <c r="BH69" s="184" t="str">
        <f t="shared" si="58"/>
        <v>ARTURO ESTUARDO</v>
      </c>
      <c r="BI69" s="184" t="str">
        <f t="shared" si="59"/>
        <v>BERREONDO SOLARES</v>
      </c>
      <c r="BJ69" s="184" t="str">
        <f t="shared" si="60"/>
        <v>C</v>
      </c>
      <c r="BK69" s="184">
        <f t="shared" si="61"/>
        <v>0</v>
      </c>
      <c r="BL69" s="185"/>
      <c r="BM69" s="186">
        <v>0</v>
      </c>
      <c r="BN69" s="186">
        <f t="shared" si="62"/>
        <v>5.0578703703704209E-3</v>
      </c>
      <c r="BO69" s="186">
        <f t="shared" si="63"/>
        <v>3.5879629629629317E-3</v>
      </c>
      <c r="BP69" s="186">
        <f t="shared" si="64"/>
        <v>3.2986111111110716E-3</v>
      </c>
      <c r="BQ69" s="186" t="e">
        <f t="shared" si="65"/>
        <v>#N/A</v>
      </c>
      <c r="BR69" s="186" t="e">
        <f t="shared" si="66"/>
        <v>#N/A</v>
      </c>
      <c r="BS69" s="186" t="e">
        <f t="shared" si="67"/>
        <v>#N/A</v>
      </c>
      <c r="BT69" s="186" t="e">
        <f t="shared" si="68"/>
        <v>#N/A</v>
      </c>
      <c r="BU69" s="187"/>
      <c r="BV69" s="188" t="e">
        <f t="shared" si="69"/>
        <v>#N/A</v>
      </c>
      <c r="BW69" s="189" t="e">
        <f t="shared" si="70"/>
        <v>#N/A</v>
      </c>
      <c r="BX69" s="185">
        <v>0</v>
      </c>
      <c r="BY69" s="185" t="e">
        <f t="shared" si="71"/>
        <v>#N/A</v>
      </c>
      <c r="BZ69" s="96" t="s">
        <v>424</v>
      </c>
      <c r="CA69" s="97" t="s">
        <v>424</v>
      </c>
    </row>
    <row r="70" spans="1:81" s="97" customFormat="1" ht="15" customHeight="1" x14ac:dyDescent="0.25">
      <c r="A70" s="174">
        <v>209</v>
      </c>
      <c r="B70" s="175" t="str">
        <f>VLOOKUP($A70,LISTADO!$C$4:$I$264,2,0)</f>
        <v>CARLOS ROLANDO</v>
      </c>
      <c r="C70" s="175" t="str">
        <f>VLOOKUP($A70,LISTADO!$C$4:$I$264,3,0)</f>
        <v>AQUINO OLIVA</v>
      </c>
      <c r="D70" s="175" t="str">
        <f>VLOOKUP($A70,LISTADO!$C$4:$I$264,4,0)</f>
        <v>C</v>
      </c>
      <c r="E70" s="175">
        <f>VLOOKUP($A70,LISTADO!$C$4:$I$264,5,0)</f>
        <v>0</v>
      </c>
      <c r="F70" s="175">
        <f>VLOOKUP($A70,LISTADO!$C$4:$I$264,6,0)</f>
        <v>0</v>
      </c>
      <c r="G70" s="176">
        <f>VLOOKUP($A70,LISTADO!$C$4:$I$270,7,0)</f>
        <v>0.38402777777777769</v>
      </c>
      <c r="H70" s="177">
        <f t="shared" si="72"/>
        <v>0.38402777777777769</v>
      </c>
      <c r="I70" s="177">
        <f t="shared" si="72"/>
        <v>0.38402777777777769</v>
      </c>
      <c r="J70" s="177">
        <f t="shared" si="37"/>
        <v>0</v>
      </c>
      <c r="K70" s="177"/>
      <c r="L70" s="178">
        <f t="shared" si="38"/>
        <v>0.45347222222222211</v>
      </c>
      <c r="M70" s="178">
        <f>VLOOKUP($A70,Checks!$B$5:$C$250,2,0)</f>
        <v>0.45347222222222222</v>
      </c>
      <c r="N70" s="178">
        <f t="shared" si="39"/>
        <v>6.9444444444444531E-2</v>
      </c>
      <c r="O70" s="177">
        <f t="shared" si="40"/>
        <v>1.1102230246251565E-16</v>
      </c>
      <c r="P70" s="179"/>
      <c r="Q70" s="178">
        <f t="shared" si="41"/>
        <v>0.53680555555555554</v>
      </c>
      <c r="R70" s="178" t="e">
        <f>VLOOKUP($A70,Checks!$E$5:$F$250,2,0)</f>
        <v>#N/A</v>
      </c>
      <c r="S70" s="178" t="e">
        <f t="shared" si="42"/>
        <v>#N/A</v>
      </c>
      <c r="T70" s="177" t="e">
        <f t="shared" si="43"/>
        <v>#N/A</v>
      </c>
      <c r="U70" s="179"/>
      <c r="V70" s="178" t="e">
        <f t="shared" si="44"/>
        <v>#N/A</v>
      </c>
      <c r="W70" s="178" t="e">
        <f>VLOOKUP($A70,Checks!$H$5:$I$250,2,0)</f>
        <v>#N/A</v>
      </c>
      <c r="X70" s="178" t="e">
        <f t="shared" si="45"/>
        <v>#N/A</v>
      </c>
      <c r="Y70" s="177" t="e">
        <f t="shared" si="46"/>
        <v>#N/A</v>
      </c>
      <c r="Z70" s="179"/>
      <c r="AA70" s="177" t="e">
        <f t="shared" si="47"/>
        <v>#N/A</v>
      </c>
      <c r="AB70" s="180" t="e">
        <f t="shared" si="48"/>
        <v>#N/A</v>
      </c>
      <c r="AC70" s="179" t="e">
        <f t="shared" si="49"/>
        <v>#N/A</v>
      </c>
      <c r="AD70" s="179"/>
      <c r="AE70" s="180">
        <f>VLOOKUP($A70,LIBRES!$A$7:$B$250,2,0)</f>
        <v>0.38506944444444446</v>
      </c>
      <c r="AF70" s="180">
        <f>VLOOKUP($A70,LIBRES!$D$7:$E$250,2,0)</f>
        <v>0.38878472222222221</v>
      </c>
      <c r="AG70" s="180">
        <f t="shared" si="50"/>
        <v>3.7152777777777479E-3</v>
      </c>
      <c r="AH70" s="179"/>
      <c r="AI70" s="180">
        <f>VLOOKUP($A70,LIBRES!$G$7:$H$250,2,0)</f>
        <v>0.39751157407407406</v>
      </c>
      <c r="AJ70" s="180">
        <f>VLOOKUP($A70,LIBRES!J$7:$K$250,2,0)</f>
        <v>0.40712962962962962</v>
      </c>
      <c r="AK70" s="181">
        <f t="shared" si="51"/>
        <v>9.6180555555555602E-3</v>
      </c>
      <c r="AL70" s="179"/>
      <c r="AM70" s="180">
        <f>VLOOKUP($A70,LIBRES!$M$7:$N$250,2,0)</f>
        <v>0.43715277777777778</v>
      </c>
      <c r="AN70" s="180">
        <f>VLOOKUP($A70,LIBRES!$P$7:$Q$250,2,0)</f>
        <v>0.44163194444444448</v>
      </c>
      <c r="AO70" s="180">
        <f t="shared" si="52"/>
        <v>4.4791666666667007E-3</v>
      </c>
      <c r="AP70" s="182"/>
      <c r="AQ70" s="180">
        <f>VLOOKUP($A70,LIBRES!$S$7:$T$250,2,0)</f>
        <v>0.51560185185185181</v>
      </c>
      <c r="AR70" s="180">
        <f>VLOOKUP($A70,LIBRES!$V$7:$W$250,2,0)</f>
        <v>0.51916666666666667</v>
      </c>
      <c r="AS70" s="180">
        <f t="shared" si="53"/>
        <v>3.564814814814854E-3</v>
      </c>
      <c r="AT70" s="182"/>
      <c r="AU70" s="180" t="e">
        <f>VLOOKUP($A70,LIBRES!$Y$7:$Z$250,2,0)</f>
        <v>#N/A</v>
      </c>
      <c r="AV70" s="180" t="e">
        <f>VLOOKUP($A70,LIBRES!$AB$7:$AC$2000,2,0)</f>
        <v>#N/A</v>
      </c>
      <c r="AW70" s="180" t="e">
        <f t="shared" si="54"/>
        <v>#N/A</v>
      </c>
      <c r="AX70" s="182"/>
      <c r="AY70" s="180" t="e">
        <f>VLOOKUP($A70,LIBRES!$AE$7:$AF$250,2,0)</f>
        <v>#N/A</v>
      </c>
      <c r="AZ70" s="180" t="e">
        <f>VLOOKUP($A70,LIBRES!$AH$7:$AI$2000,2,0)</f>
        <v>#N/A</v>
      </c>
      <c r="BA70" s="180" t="e">
        <f t="shared" si="55"/>
        <v>#N/A</v>
      </c>
      <c r="BB70" s="183"/>
      <c r="BC70" s="180" t="e">
        <f>VLOOKUP($A70,LIBRES!$AK$7:$AL$250,2,0)</f>
        <v>#N/A</v>
      </c>
      <c r="BD70" s="180" t="e">
        <f>VLOOKUP($A70,LIBRES!$AN$7:$AO$2000,2,0)</f>
        <v>#N/A</v>
      </c>
      <c r="BE70" s="180" t="e">
        <f t="shared" si="56"/>
        <v>#N/A</v>
      </c>
      <c r="BF70" s="182"/>
      <c r="BG70" s="184">
        <f t="shared" si="57"/>
        <v>209</v>
      </c>
      <c r="BH70" s="184" t="str">
        <f t="shared" si="58"/>
        <v>CARLOS ROLANDO</v>
      </c>
      <c r="BI70" s="184" t="str">
        <f t="shared" si="59"/>
        <v>AQUINO OLIVA</v>
      </c>
      <c r="BJ70" s="184" t="str">
        <f t="shared" si="60"/>
        <v>C</v>
      </c>
      <c r="BK70" s="184">
        <f t="shared" si="61"/>
        <v>0</v>
      </c>
      <c r="BL70" s="185"/>
      <c r="BM70" s="186">
        <v>0</v>
      </c>
      <c r="BN70" s="186">
        <f t="shared" si="62"/>
        <v>9.6180555555555602E-3</v>
      </c>
      <c r="BO70" s="186">
        <f t="shared" si="63"/>
        <v>4.4791666666667007E-3</v>
      </c>
      <c r="BP70" s="186">
        <f t="shared" si="64"/>
        <v>3.564814814814854E-3</v>
      </c>
      <c r="BQ70" s="186" t="e">
        <f t="shared" si="65"/>
        <v>#N/A</v>
      </c>
      <c r="BR70" s="186" t="e">
        <f t="shared" si="66"/>
        <v>#N/A</v>
      </c>
      <c r="BS70" s="186" t="e">
        <f t="shared" si="67"/>
        <v>#N/A</v>
      </c>
      <c r="BT70" s="186" t="e">
        <f t="shared" si="68"/>
        <v>#N/A</v>
      </c>
      <c r="BU70" s="187"/>
      <c r="BV70" s="188" t="e">
        <f t="shared" si="69"/>
        <v>#N/A</v>
      </c>
      <c r="BW70" s="189" t="e">
        <f t="shared" si="70"/>
        <v>#N/A</v>
      </c>
      <c r="BX70" s="185">
        <v>0</v>
      </c>
      <c r="BY70" s="185" t="e">
        <f t="shared" si="71"/>
        <v>#N/A</v>
      </c>
      <c r="BZ70" s="96" t="s">
        <v>424</v>
      </c>
      <c r="CA70" s="97" t="s">
        <v>424</v>
      </c>
    </row>
    <row r="71" spans="1:81" s="97" customFormat="1" ht="15" customHeight="1" x14ac:dyDescent="0.25">
      <c r="A71" s="174">
        <v>220</v>
      </c>
      <c r="B71" s="175" t="str">
        <f>VLOOKUP($A71,LISTADO!$C$4:$I$264,2,0)</f>
        <v>ANGEL FRANCISCO</v>
      </c>
      <c r="C71" s="175" t="str">
        <f>VLOOKUP($A71,LISTADO!$C$4:$I$264,3,0)</f>
        <v>MENDOZA DAVILA</v>
      </c>
      <c r="D71" s="175" t="str">
        <f>VLOOKUP($A71,LISTADO!$C$4:$I$264,4,0)</f>
        <v>B</v>
      </c>
      <c r="E71" s="175">
        <f>VLOOKUP($A71,LISTADO!$C$4:$I$264,5,0)</f>
        <v>0</v>
      </c>
      <c r="F71" s="175">
        <f>VLOOKUP($A71,LISTADO!$C$4:$I$264,6,0)</f>
        <v>0</v>
      </c>
      <c r="G71" s="176">
        <f>VLOOKUP($A71,LISTADO!$C$4:$I$270,7,0)</f>
        <v>0.38888888888888878</v>
      </c>
      <c r="H71" s="177">
        <f t="shared" si="72"/>
        <v>0.38888888888888878</v>
      </c>
      <c r="I71" s="177">
        <f t="shared" si="72"/>
        <v>0.38888888888888878</v>
      </c>
      <c r="J71" s="177">
        <f t="shared" si="37"/>
        <v>0</v>
      </c>
      <c r="K71" s="177"/>
      <c r="L71" s="178">
        <f t="shared" si="38"/>
        <v>0.4583333333333332</v>
      </c>
      <c r="M71" s="178">
        <f>VLOOKUP($A71,Checks!$B$5:$C$250,2,0)</f>
        <v>0.47638888888888892</v>
      </c>
      <c r="N71" s="178">
        <f t="shared" si="39"/>
        <v>8.7500000000000133E-2</v>
      </c>
      <c r="O71" s="177">
        <f t="shared" si="40"/>
        <v>1.8055555555555713E-2</v>
      </c>
      <c r="P71" s="179"/>
      <c r="Q71" s="178">
        <f t="shared" si="41"/>
        <v>0.55972222222222223</v>
      </c>
      <c r="R71" s="178">
        <f>VLOOKUP($A71,Checks!$E$5:$F$250,2,0)</f>
        <v>0.54236111111111118</v>
      </c>
      <c r="S71" s="178">
        <f t="shared" si="42"/>
        <v>6.5972222222222265E-2</v>
      </c>
      <c r="T71" s="177">
        <f t="shared" si="43"/>
        <v>1.7361111111111049E-2</v>
      </c>
      <c r="U71" s="179"/>
      <c r="V71" s="178">
        <f t="shared" si="44"/>
        <v>0.60486111111111118</v>
      </c>
      <c r="W71" s="178" t="e">
        <f>VLOOKUP($A71,Checks!$H$5:$I$250,2,0)</f>
        <v>#N/A</v>
      </c>
      <c r="X71" s="178" t="e">
        <f t="shared" si="45"/>
        <v>#N/A</v>
      </c>
      <c r="Y71" s="177" t="e">
        <f t="shared" si="46"/>
        <v>#N/A</v>
      </c>
      <c r="Z71" s="179"/>
      <c r="AA71" s="177" t="e">
        <f t="shared" si="47"/>
        <v>#N/A</v>
      </c>
      <c r="AB71" s="180" t="e">
        <f t="shared" si="48"/>
        <v>#N/A</v>
      </c>
      <c r="AC71" s="179" t="e">
        <f t="shared" si="49"/>
        <v>#N/A</v>
      </c>
      <c r="AD71" s="179"/>
      <c r="AE71" s="180">
        <f>VLOOKUP($A71,LIBRES!$A$7:$B$250,2,0)</f>
        <v>0.3894097222222222</v>
      </c>
      <c r="AF71" s="180">
        <f>VLOOKUP($A71,LIBRES!$D$7:$E$250,2,0)</f>
        <v>0.39262731481481478</v>
      </c>
      <c r="AG71" s="180">
        <f t="shared" si="50"/>
        <v>3.2175925925925775E-3</v>
      </c>
      <c r="AH71" s="179"/>
      <c r="AI71" s="180">
        <f>VLOOKUP($A71,LIBRES!$G$7:$H$250,2,0)</f>
        <v>0.40052083333333338</v>
      </c>
      <c r="AJ71" s="180">
        <f>VLOOKUP($A71,LIBRES!J$7:$K$250,2,0)</f>
        <v>0.40611111111111109</v>
      </c>
      <c r="AK71" s="181">
        <f t="shared" si="51"/>
        <v>5.590277777777708E-3</v>
      </c>
      <c r="AL71" s="179"/>
      <c r="AM71" s="180">
        <f>VLOOKUP($A71,LIBRES!$M$7:$N$250,2,0)</f>
        <v>0.46111111111111108</v>
      </c>
      <c r="AN71" s="180">
        <f>VLOOKUP($A71,LIBRES!$P$7:$Q$250,2,0)</f>
        <v>0.46541666666666665</v>
      </c>
      <c r="AO71" s="180">
        <f t="shared" si="52"/>
        <v>4.3055555555555625E-3</v>
      </c>
      <c r="AP71" s="182"/>
      <c r="AQ71" s="180">
        <f>VLOOKUP($A71,LIBRES!$S$7:$T$250,2,0)</f>
        <v>0.5385416666666667</v>
      </c>
      <c r="AR71" s="180">
        <f>VLOOKUP($A71,LIBRES!$V$7:$W$250,2,0)</f>
        <v>0.54197916666666668</v>
      </c>
      <c r="AS71" s="180">
        <f t="shared" si="53"/>
        <v>3.4374999999999822E-3</v>
      </c>
      <c r="AT71" s="182"/>
      <c r="AU71" s="180">
        <f>VLOOKUP($A71,LIBRES!$Y$7:$Z$250,2,0)</f>
        <v>0.55243055555555554</v>
      </c>
      <c r="AV71" s="180">
        <f>VLOOKUP($A71,LIBRES!$AB$7:$AC$2000,2,0)</f>
        <v>0.56099537037037039</v>
      </c>
      <c r="AW71" s="180">
        <f t="shared" si="54"/>
        <v>8.5648148148148584E-3</v>
      </c>
      <c r="AX71" s="182"/>
      <c r="AY71" s="180" t="e">
        <f>VLOOKUP($A71,LIBRES!$AE$7:$AF$250,2,0)</f>
        <v>#N/A</v>
      </c>
      <c r="AZ71" s="180" t="e">
        <f>VLOOKUP($A71,LIBRES!$AH$7:$AI$2000,2,0)</f>
        <v>#N/A</v>
      </c>
      <c r="BA71" s="180" t="e">
        <f t="shared" si="55"/>
        <v>#N/A</v>
      </c>
      <c r="BB71" s="183"/>
      <c r="BC71" s="180" t="e">
        <f>VLOOKUP($A71,LIBRES!$AK$7:$AL$250,2,0)</f>
        <v>#N/A</v>
      </c>
      <c r="BD71" s="180" t="e">
        <f>VLOOKUP($A71,LIBRES!$AN$7:$AO$2000,2,0)</f>
        <v>#N/A</v>
      </c>
      <c r="BE71" s="180" t="e">
        <f t="shared" si="56"/>
        <v>#N/A</v>
      </c>
      <c r="BF71" s="182"/>
      <c r="BG71" s="184">
        <f t="shared" si="57"/>
        <v>220</v>
      </c>
      <c r="BH71" s="184" t="str">
        <f t="shared" si="58"/>
        <v>ANGEL FRANCISCO</v>
      </c>
      <c r="BI71" s="184" t="str">
        <f t="shared" si="59"/>
        <v>MENDOZA DAVILA</v>
      </c>
      <c r="BJ71" s="184" t="str">
        <f t="shared" si="60"/>
        <v>B</v>
      </c>
      <c r="BK71" s="184">
        <f t="shared" si="61"/>
        <v>0</v>
      </c>
      <c r="BL71" s="185"/>
      <c r="BM71" s="186">
        <v>0</v>
      </c>
      <c r="BN71" s="186">
        <f t="shared" si="62"/>
        <v>5.590277777777708E-3</v>
      </c>
      <c r="BO71" s="186">
        <f t="shared" si="63"/>
        <v>4.3055555555555625E-3</v>
      </c>
      <c r="BP71" s="186">
        <f t="shared" si="64"/>
        <v>3.4374999999999822E-3</v>
      </c>
      <c r="BQ71" s="186">
        <f t="shared" si="65"/>
        <v>8.5648148148148584E-3</v>
      </c>
      <c r="BR71" s="186" t="e">
        <f t="shared" si="66"/>
        <v>#N/A</v>
      </c>
      <c r="BS71" s="186" t="e">
        <f t="shared" si="67"/>
        <v>#N/A</v>
      </c>
      <c r="BT71" s="186" t="e">
        <f t="shared" si="68"/>
        <v>#N/A</v>
      </c>
      <c r="BU71" s="187">
        <v>10</v>
      </c>
      <c r="BV71" s="188" t="e">
        <f t="shared" si="69"/>
        <v>#N/A</v>
      </c>
      <c r="BW71" s="189" t="e">
        <f t="shared" si="70"/>
        <v>#N/A</v>
      </c>
      <c r="BX71" s="185">
        <v>0</v>
      </c>
      <c r="BY71" s="185" t="e">
        <f t="shared" si="71"/>
        <v>#N/A</v>
      </c>
      <c r="BZ71" s="96" t="s">
        <v>424</v>
      </c>
      <c r="CA71" s="97" t="s">
        <v>424</v>
      </c>
    </row>
    <row r="72" spans="1:81" s="97" customFormat="1" ht="15" customHeight="1" x14ac:dyDescent="0.25">
      <c r="A72" s="174">
        <v>223</v>
      </c>
      <c r="B72" s="175" t="str">
        <f>VLOOKUP($A72,LISTADO!$C$4:$I$264,2,0)</f>
        <v>JORGE DANIEL</v>
      </c>
      <c r="C72" s="175" t="str">
        <f>VLOOKUP($A72,LISTADO!$C$4:$I$264,3,0)</f>
        <v>GUERRA DE RUANO</v>
      </c>
      <c r="D72" s="175" t="str">
        <f>VLOOKUP($A72,LISTADO!$C$4:$I$264,4,0)</f>
        <v>A</v>
      </c>
      <c r="E72" s="175">
        <f>VLOOKUP($A72,LISTADO!$C$4:$I$264,5,0)</f>
        <v>0</v>
      </c>
      <c r="F72" s="175">
        <f>VLOOKUP($A72,LISTADO!$C$4:$I$264,6,0)</f>
        <v>0</v>
      </c>
      <c r="G72" s="176">
        <f>VLOOKUP($A72,LISTADO!$C$4:$I$270,7,0)</f>
        <v>0.4006944444444443</v>
      </c>
      <c r="H72" s="177">
        <f t="shared" si="72"/>
        <v>0.4006944444444443</v>
      </c>
      <c r="I72" s="177">
        <f t="shared" si="72"/>
        <v>0.4006944444444443</v>
      </c>
      <c r="J72" s="177">
        <f t="shared" si="37"/>
        <v>0</v>
      </c>
      <c r="K72" s="177"/>
      <c r="L72" s="178">
        <f t="shared" si="38"/>
        <v>0.47013888888888872</v>
      </c>
      <c r="M72" s="178">
        <f>VLOOKUP($A72,Checks!$B$5:$C$250,2,0)</f>
        <v>0.4770833333333333</v>
      </c>
      <c r="N72" s="178">
        <f t="shared" si="39"/>
        <v>7.6388888888889006E-2</v>
      </c>
      <c r="O72" s="177">
        <f t="shared" si="40"/>
        <v>6.9444444444445863E-3</v>
      </c>
      <c r="P72" s="179"/>
      <c r="Q72" s="178">
        <f t="shared" si="41"/>
        <v>0.56041666666666667</v>
      </c>
      <c r="R72" s="178">
        <f>VLOOKUP($A72,Checks!$E$5:$F$250,2,0)</f>
        <v>0.56041666666666667</v>
      </c>
      <c r="S72" s="178">
        <f t="shared" si="42"/>
        <v>8.333333333333337E-2</v>
      </c>
      <c r="T72" s="177">
        <f t="shared" si="43"/>
        <v>0</v>
      </c>
      <c r="U72" s="179"/>
      <c r="V72" s="178">
        <f t="shared" si="44"/>
        <v>0.62291666666666667</v>
      </c>
      <c r="W72" s="178" t="e">
        <f>VLOOKUP($A72,Checks!$H$5:$I$250,2,0)</f>
        <v>#N/A</v>
      </c>
      <c r="X72" s="178" t="e">
        <f t="shared" si="45"/>
        <v>#N/A</v>
      </c>
      <c r="Y72" s="177" t="e">
        <f t="shared" si="46"/>
        <v>#N/A</v>
      </c>
      <c r="Z72" s="179"/>
      <c r="AA72" s="177" t="e">
        <f t="shared" si="47"/>
        <v>#N/A</v>
      </c>
      <c r="AB72" s="180" t="e">
        <f t="shared" si="48"/>
        <v>#N/A</v>
      </c>
      <c r="AC72" s="179" t="e">
        <f t="shared" si="49"/>
        <v>#N/A</v>
      </c>
      <c r="AD72" s="179"/>
      <c r="AE72" s="180">
        <f>VLOOKUP($A72,LIBRES!$A$7:$B$250,2,0)</f>
        <v>0.40156249999999999</v>
      </c>
      <c r="AF72" s="180">
        <f>VLOOKUP($A72,LIBRES!$D$7:$E$250,2,0)</f>
        <v>0.40487268518518515</v>
      </c>
      <c r="AG72" s="180">
        <f t="shared" si="50"/>
        <v>3.310185185185166E-3</v>
      </c>
      <c r="AH72" s="179"/>
      <c r="AI72" s="180">
        <f>VLOOKUP($A72,LIBRES!$G$7:$H$250,2,0)</f>
        <v>0.41053240740740743</v>
      </c>
      <c r="AJ72" s="180">
        <f>VLOOKUP($A72,LIBRES!J$7:$K$250,2,0)</f>
        <v>0.41870370370370374</v>
      </c>
      <c r="AK72" s="181">
        <f t="shared" si="51"/>
        <v>8.1712962962963154E-3</v>
      </c>
      <c r="AL72" s="179"/>
      <c r="AM72" s="180">
        <f>VLOOKUP($A72,LIBRES!$M$7:$N$250,2,0)</f>
        <v>0.46180555555555558</v>
      </c>
      <c r="AN72" s="180">
        <f>VLOOKUP($A72,LIBRES!$P$7:$Q$250,2,0)</f>
        <v>0.46532407407407406</v>
      </c>
      <c r="AO72" s="180">
        <f t="shared" si="52"/>
        <v>3.5185185185184764E-3</v>
      </c>
      <c r="AP72" s="182"/>
      <c r="AQ72" s="180">
        <f>VLOOKUP($A72,LIBRES!$S$7:$T$250,2,0)</f>
        <v>0.55659722222222219</v>
      </c>
      <c r="AR72" s="180">
        <f>VLOOKUP($A72,LIBRES!$V$7:$W$250,2,0)</f>
        <v>0.55944444444444441</v>
      </c>
      <c r="AS72" s="180">
        <f t="shared" si="53"/>
        <v>2.8472222222222232E-3</v>
      </c>
      <c r="AT72" s="182"/>
      <c r="AU72" s="180" t="e">
        <f>VLOOKUP($A72,LIBRES!$Y$7:$Z$250,2,0)</f>
        <v>#N/A</v>
      </c>
      <c r="AV72" s="180" t="e">
        <f>VLOOKUP($A72,LIBRES!$AB$7:$AC$2000,2,0)</f>
        <v>#N/A</v>
      </c>
      <c r="AW72" s="180" t="e">
        <f t="shared" si="54"/>
        <v>#N/A</v>
      </c>
      <c r="AX72" s="182"/>
      <c r="AY72" s="180" t="e">
        <f>VLOOKUP($A72,LIBRES!$AE$7:$AF$250,2,0)</f>
        <v>#N/A</v>
      </c>
      <c r="AZ72" s="180" t="e">
        <f>VLOOKUP($A72,LIBRES!$AH$7:$AI$2000,2,0)</f>
        <v>#N/A</v>
      </c>
      <c r="BA72" s="180" t="e">
        <f t="shared" si="55"/>
        <v>#N/A</v>
      </c>
      <c r="BB72" s="183"/>
      <c r="BC72" s="180" t="e">
        <f>VLOOKUP($A72,LIBRES!$AK$7:$AL$250,2,0)</f>
        <v>#N/A</v>
      </c>
      <c r="BD72" s="180" t="e">
        <f>VLOOKUP($A72,LIBRES!$AN$7:$AO$2000,2,0)</f>
        <v>#N/A</v>
      </c>
      <c r="BE72" s="180" t="e">
        <f t="shared" si="56"/>
        <v>#N/A</v>
      </c>
      <c r="BF72" s="182"/>
      <c r="BG72" s="184">
        <f t="shared" si="57"/>
        <v>223</v>
      </c>
      <c r="BH72" s="184" t="str">
        <f t="shared" si="58"/>
        <v>JORGE DANIEL</v>
      </c>
      <c r="BI72" s="184" t="str">
        <f t="shared" si="59"/>
        <v>GUERRA DE RUANO</v>
      </c>
      <c r="BJ72" s="184" t="str">
        <f t="shared" si="60"/>
        <v>A</v>
      </c>
      <c r="BK72" s="184">
        <f t="shared" si="61"/>
        <v>0</v>
      </c>
      <c r="BL72" s="185"/>
      <c r="BM72" s="186">
        <v>0</v>
      </c>
      <c r="BN72" s="186">
        <f t="shared" si="62"/>
        <v>8.1712962962963154E-3</v>
      </c>
      <c r="BO72" s="186">
        <f t="shared" si="63"/>
        <v>3.5185185185184764E-3</v>
      </c>
      <c r="BP72" s="186">
        <f t="shared" si="64"/>
        <v>2.8472222222222232E-3</v>
      </c>
      <c r="BQ72" s="186" t="e">
        <f t="shared" si="65"/>
        <v>#N/A</v>
      </c>
      <c r="BR72" s="186" t="e">
        <f t="shared" si="66"/>
        <v>#N/A</v>
      </c>
      <c r="BS72" s="186" t="e">
        <f t="shared" si="67"/>
        <v>#N/A</v>
      </c>
      <c r="BT72" s="186" t="e">
        <f t="shared" si="68"/>
        <v>#N/A</v>
      </c>
      <c r="BU72" s="187">
        <v>10</v>
      </c>
      <c r="BV72" s="188" t="e">
        <f t="shared" si="69"/>
        <v>#N/A</v>
      </c>
      <c r="BW72" s="189" t="e">
        <f t="shared" si="70"/>
        <v>#N/A</v>
      </c>
      <c r="BX72" s="185">
        <v>0</v>
      </c>
      <c r="BY72" s="185" t="e">
        <f t="shared" si="71"/>
        <v>#N/A</v>
      </c>
      <c r="BZ72" s="96" t="s">
        <v>424</v>
      </c>
      <c r="CA72" s="97" t="s">
        <v>424</v>
      </c>
    </row>
    <row r="73" spans="1:81" s="97" customFormat="1" ht="15" customHeight="1" x14ac:dyDescent="0.25">
      <c r="A73" s="174">
        <v>231</v>
      </c>
      <c r="B73" s="175" t="str">
        <f>VLOOKUP($A73,LISTADO!$C$4:$I$264,2,0)</f>
        <v>GIANCARLO</v>
      </c>
      <c r="C73" s="175" t="str">
        <f>VLOOKUP($A73,LISTADO!$C$4:$I$264,3,0)</f>
        <v>DAURA</v>
      </c>
      <c r="D73" s="175" t="str">
        <f>VLOOKUP($A73,LISTADO!$C$4:$I$264,4,0)</f>
        <v>C</v>
      </c>
      <c r="E73" s="175">
        <f>VLOOKUP($A73,LISTADO!$C$4:$I$264,5,0)</f>
        <v>0</v>
      </c>
      <c r="F73" s="175">
        <f>VLOOKUP($A73,LISTADO!$C$4:$I$264,6,0)</f>
        <v>0</v>
      </c>
      <c r="G73" s="176">
        <f>VLOOKUP($A73,LISTADO!$C$4:$I$270,7,0)</f>
        <v>0.39444444444444432</v>
      </c>
      <c r="H73" s="177">
        <f t="shared" si="72"/>
        <v>0.39444444444444432</v>
      </c>
      <c r="I73" s="177">
        <f t="shared" si="72"/>
        <v>0.39444444444444432</v>
      </c>
      <c r="J73" s="177">
        <f t="shared" si="37"/>
        <v>0</v>
      </c>
      <c r="K73" s="177"/>
      <c r="L73" s="178">
        <f t="shared" si="38"/>
        <v>0.46388888888888874</v>
      </c>
      <c r="M73" s="178">
        <f>VLOOKUP($A73,Checks!$B$5:$C$250,2,0)</f>
        <v>0.47916666666666669</v>
      </c>
      <c r="N73" s="178">
        <f t="shared" si="39"/>
        <v>8.4722222222222365E-2</v>
      </c>
      <c r="O73" s="177">
        <f t="shared" si="40"/>
        <v>1.5277777777777946E-2</v>
      </c>
      <c r="P73" s="179"/>
      <c r="Q73" s="178">
        <f t="shared" si="41"/>
        <v>0.5625</v>
      </c>
      <c r="R73" s="178" t="e">
        <f>VLOOKUP($A73,Checks!$E$5:$F$250,2,0)</f>
        <v>#N/A</v>
      </c>
      <c r="S73" s="178" t="e">
        <f t="shared" si="42"/>
        <v>#N/A</v>
      </c>
      <c r="T73" s="177" t="e">
        <f t="shared" si="43"/>
        <v>#N/A</v>
      </c>
      <c r="U73" s="179"/>
      <c r="V73" s="178" t="e">
        <f t="shared" si="44"/>
        <v>#N/A</v>
      </c>
      <c r="W73" s="178" t="e">
        <f>VLOOKUP($A73,Checks!$H$5:$I$250,2,0)</f>
        <v>#N/A</v>
      </c>
      <c r="X73" s="178" t="e">
        <f t="shared" si="45"/>
        <v>#N/A</v>
      </c>
      <c r="Y73" s="177" t="e">
        <f t="shared" si="46"/>
        <v>#N/A</v>
      </c>
      <c r="Z73" s="179"/>
      <c r="AA73" s="177" t="e">
        <f t="shared" si="47"/>
        <v>#N/A</v>
      </c>
      <c r="AB73" s="180" t="e">
        <f t="shared" si="48"/>
        <v>#N/A</v>
      </c>
      <c r="AC73" s="179" t="e">
        <f t="shared" si="49"/>
        <v>#N/A</v>
      </c>
      <c r="AD73" s="179"/>
      <c r="AE73" s="180">
        <f>VLOOKUP($A73,LIBRES!$A$7:$B$250,2,0)</f>
        <v>0.39537037037037037</v>
      </c>
      <c r="AF73" s="180">
        <f>VLOOKUP($A73,LIBRES!$D$7:$E$250,2,0)</f>
        <v>0.39967592592592593</v>
      </c>
      <c r="AG73" s="180">
        <f t="shared" si="50"/>
        <v>4.3055555555555625E-3</v>
      </c>
      <c r="AH73" s="179"/>
      <c r="AI73" s="180">
        <f>VLOOKUP($A73,LIBRES!$G$7:$H$250,2,0)</f>
        <v>0.40596064814814814</v>
      </c>
      <c r="AJ73" s="180">
        <f>VLOOKUP($A73,LIBRES!J$7:$K$250,2,0)</f>
        <v>0.41189814814814812</v>
      </c>
      <c r="AK73" s="181">
        <f t="shared" si="51"/>
        <v>5.9374999999999845E-3</v>
      </c>
      <c r="AL73" s="179"/>
      <c r="AM73" s="180">
        <f>VLOOKUP($A73,LIBRES!$M$7:$N$250,2,0)</f>
        <v>0.46059027777777778</v>
      </c>
      <c r="AN73" s="180">
        <f>VLOOKUP($A73,LIBRES!$P$7:$Q$250,2,0)</f>
        <v>0.46694444444444444</v>
      </c>
      <c r="AO73" s="180">
        <f t="shared" si="52"/>
        <v>6.3541666666666607E-3</v>
      </c>
      <c r="AP73" s="182"/>
      <c r="AQ73" s="180" t="e">
        <f>VLOOKUP($A73,LIBRES!$S$7:$T$250,2,0)</f>
        <v>#N/A</v>
      </c>
      <c r="AR73" s="180" t="e">
        <f>VLOOKUP($A73,LIBRES!$V$7:$W$250,2,0)</f>
        <v>#N/A</v>
      </c>
      <c r="AS73" s="180" t="e">
        <f t="shared" si="53"/>
        <v>#N/A</v>
      </c>
      <c r="AT73" s="182"/>
      <c r="AU73" s="180" t="e">
        <f>VLOOKUP($A73,LIBRES!$Y$7:$Z$250,2,0)</f>
        <v>#N/A</v>
      </c>
      <c r="AV73" s="180" t="e">
        <f>VLOOKUP($A73,LIBRES!$AB$7:$AC$2000,2,0)</f>
        <v>#N/A</v>
      </c>
      <c r="AW73" s="180" t="e">
        <f t="shared" si="54"/>
        <v>#N/A</v>
      </c>
      <c r="AX73" s="182"/>
      <c r="AY73" s="180" t="e">
        <f>VLOOKUP($A73,LIBRES!$AE$7:$AF$250,2,0)</f>
        <v>#N/A</v>
      </c>
      <c r="AZ73" s="180" t="e">
        <f>VLOOKUP($A73,LIBRES!$AH$7:$AI$2000,2,0)</f>
        <v>#N/A</v>
      </c>
      <c r="BA73" s="180" t="e">
        <f t="shared" si="55"/>
        <v>#N/A</v>
      </c>
      <c r="BB73" s="183"/>
      <c r="BC73" s="180" t="e">
        <f>VLOOKUP($A73,LIBRES!$AK$7:$AL$250,2,0)</f>
        <v>#N/A</v>
      </c>
      <c r="BD73" s="180" t="e">
        <f>VLOOKUP($A73,LIBRES!$AN$7:$AO$2000,2,0)</f>
        <v>#N/A</v>
      </c>
      <c r="BE73" s="180" t="e">
        <f t="shared" si="56"/>
        <v>#N/A</v>
      </c>
      <c r="BF73" s="182"/>
      <c r="BG73" s="184">
        <f t="shared" si="57"/>
        <v>231</v>
      </c>
      <c r="BH73" s="184" t="str">
        <f t="shared" si="58"/>
        <v>GIANCARLO</v>
      </c>
      <c r="BI73" s="184" t="str">
        <f t="shared" si="59"/>
        <v>DAURA</v>
      </c>
      <c r="BJ73" s="184" t="str">
        <f t="shared" si="60"/>
        <v>C</v>
      </c>
      <c r="BK73" s="184">
        <f t="shared" si="61"/>
        <v>0</v>
      </c>
      <c r="BL73" s="185"/>
      <c r="BM73" s="186">
        <v>0</v>
      </c>
      <c r="BN73" s="186">
        <f t="shared" si="62"/>
        <v>5.9374999999999845E-3</v>
      </c>
      <c r="BO73" s="186">
        <f t="shared" si="63"/>
        <v>6.3541666666666607E-3</v>
      </c>
      <c r="BP73" s="186" t="e">
        <f t="shared" si="64"/>
        <v>#N/A</v>
      </c>
      <c r="BQ73" s="186" t="e">
        <f t="shared" si="65"/>
        <v>#N/A</v>
      </c>
      <c r="BR73" s="186" t="e">
        <f t="shared" si="66"/>
        <v>#N/A</v>
      </c>
      <c r="BS73" s="186" t="e">
        <f t="shared" si="67"/>
        <v>#N/A</v>
      </c>
      <c r="BT73" s="186" t="e">
        <f t="shared" si="68"/>
        <v>#N/A</v>
      </c>
      <c r="BU73" s="187">
        <v>10</v>
      </c>
      <c r="BV73" s="188" t="e">
        <f t="shared" si="69"/>
        <v>#N/A</v>
      </c>
      <c r="BW73" s="189" t="e">
        <f t="shared" si="70"/>
        <v>#N/A</v>
      </c>
      <c r="BX73" s="185">
        <v>0</v>
      </c>
      <c r="BY73" s="185" t="e">
        <f t="shared" si="71"/>
        <v>#N/A</v>
      </c>
      <c r="BZ73" s="96" t="s">
        <v>424</v>
      </c>
      <c r="CA73" s="97" t="s">
        <v>424</v>
      </c>
    </row>
    <row r="74" spans="1:81" s="97" customFormat="1" ht="15" customHeight="1" x14ac:dyDescent="0.25">
      <c r="A74" s="174">
        <v>232</v>
      </c>
      <c r="B74" s="175" t="str">
        <f>VLOOKUP($A74,LISTADO!$C$4:$I$264,2,0)</f>
        <v>GIOVANY</v>
      </c>
      <c r="C74" s="175" t="str">
        <f>VLOOKUP($A74,LISTADO!$C$4:$I$264,3,0)</f>
        <v>MORALES</v>
      </c>
      <c r="D74" s="175" t="str">
        <f>VLOOKUP($A74,LISTADO!$C$4:$I$264,4,0)</f>
        <v>B</v>
      </c>
      <c r="E74" s="175">
        <f>VLOOKUP($A74,LISTADO!$C$4:$I$264,5,0)</f>
        <v>0</v>
      </c>
      <c r="F74" s="175">
        <f>VLOOKUP($A74,LISTADO!$C$4:$I$264,6,0)</f>
        <v>0</v>
      </c>
      <c r="G74" s="176">
        <f>VLOOKUP($A74,LISTADO!$C$4:$I$270,7,0)</f>
        <v>0.39513888888888876</v>
      </c>
      <c r="H74" s="177">
        <f t="shared" si="72"/>
        <v>0.39513888888888876</v>
      </c>
      <c r="I74" s="177">
        <f t="shared" si="72"/>
        <v>0.39513888888888876</v>
      </c>
      <c r="J74" s="177">
        <f t="shared" si="37"/>
        <v>0</v>
      </c>
      <c r="K74" s="177"/>
      <c r="L74" s="178">
        <f t="shared" si="38"/>
        <v>0.46458333333333318</v>
      </c>
      <c r="M74" s="178" t="e">
        <f>VLOOKUP($A74,Checks!$B$5:$C$250,2,0)</f>
        <v>#N/A</v>
      </c>
      <c r="N74" s="178" t="e">
        <f t="shared" si="39"/>
        <v>#N/A</v>
      </c>
      <c r="O74" s="177" t="e">
        <f t="shared" si="40"/>
        <v>#N/A</v>
      </c>
      <c r="P74" s="179"/>
      <c r="Q74" s="178" t="e">
        <f t="shared" si="41"/>
        <v>#N/A</v>
      </c>
      <c r="R74" s="178" t="e">
        <f>VLOOKUP($A74,Checks!$E$5:$F$250,2,0)</f>
        <v>#N/A</v>
      </c>
      <c r="S74" s="178" t="e">
        <f t="shared" si="42"/>
        <v>#N/A</v>
      </c>
      <c r="T74" s="177" t="e">
        <f t="shared" si="43"/>
        <v>#N/A</v>
      </c>
      <c r="U74" s="179"/>
      <c r="V74" s="178" t="e">
        <f t="shared" si="44"/>
        <v>#N/A</v>
      </c>
      <c r="W74" s="178" t="e">
        <f>VLOOKUP($A74,Checks!$H$5:$I$250,2,0)</f>
        <v>#N/A</v>
      </c>
      <c r="X74" s="178" t="e">
        <f t="shared" si="45"/>
        <v>#N/A</v>
      </c>
      <c r="Y74" s="177" t="e">
        <f t="shared" si="46"/>
        <v>#N/A</v>
      </c>
      <c r="Z74" s="179"/>
      <c r="AA74" s="177" t="e">
        <f t="shared" si="47"/>
        <v>#N/A</v>
      </c>
      <c r="AB74" s="180" t="e">
        <f t="shared" si="48"/>
        <v>#N/A</v>
      </c>
      <c r="AC74" s="179" t="e">
        <f t="shared" si="49"/>
        <v>#N/A</v>
      </c>
      <c r="AD74" s="179"/>
      <c r="AE74" s="180" t="e">
        <f>VLOOKUP($A74,LIBRES!$A$7:$B$250,2,0)</f>
        <v>#N/A</v>
      </c>
      <c r="AF74" s="180" t="e">
        <f>VLOOKUP($A74,LIBRES!$D$7:$E$250,2,0)</f>
        <v>#N/A</v>
      </c>
      <c r="AG74" s="180" t="e">
        <f t="shared" si="50"/>
        <v>#N/A</v>
      </c>
      <c r="AH74" s="179"/>
      <c r="AI74" s="180" t="e">
        <f>VLOOKUP($A74,LIBRES!$G$7:$H$250,2,0)</f>
        <v>#N/A</v>
      </c>
      <c r="AJ74" s="180" t="e">
        <f>VLOOKUP($A74,LIBRES!J$7:$K$250,2,0)</f>
        <v>#N/A</v>
      </c>
      <c r="AK74" s="181" t="e">
        <f t="shared" si="51"/>
        <v>#N/A</v>
      </c>
      <c r="AL74" s="179"/>
      <c r="AM74" s="180" t="e">
        <f>VLOOKUP($A74,LIBRES!$M$7:$N$250,2,0)</f>
        <v>#N/A</v>
      </c>
      <c r="AN74" s="180" t="e">
        <f>VLOOKUP($A74,LIBRES!$P$7:$Q$250,2,0)</f>
        <v>#N/A</v>
      </c>
      <c r="AO74" s="180" t="e">
        <f t="shared" si="52"/>
        <v>#N/A</v>
      </c>
      <c r="AP74" s="182"/>
      <c r="AQ74" s="180" t="e">
        <f>VLOOKUP($A74,LIBRES!$S$7:$T$250,2,0)</f>
        <v>#N/A</v>
      </c>
      <c r="AR74" s="180" t="e">
        <f>VLOOKUP($A74,LIBRES!$V$7:$W$250,2,0)</f>
        <v>#N/A</v>
      </c>
      <c r="AS74" s="180" t="e">
        <f t="shared" si="53"/>
        <v>#N/A</v>
      </c>
      <c r="AT74" s="182"/>
      <c r="AU74" s="180" t="e">
        <f>VLOOKUP($A74,LIBRES!$Y$7:$Z$250,2,0)</f>
        <v>#N/A</v>
      </c>
      <c r="AV74" s="180" t="e">
        <f>VLOOKUP($A74,LIBRES!$AB$7:$AC$2000,2,0)</f>
        <v>#N/A</v>
      </c>
      <c r="AW74" s="180" t="e">
        <f t="shared" si="54"/>
        <v>#N/A</v>
      </c>
      <c r="AX74" s="182"/>
      <c r="AY74" s="180" t="e">
        <f>VLOOKUP($A74,LIBRES!$AE$7:$AF$250,2,0)</f>
        <v>#N/A</v>
      </c>
      <c r="AZ74" s="180" t="e">
        <f>VLOOKUP($A74,LIBRES!$AH$7:$AI$2000,2,0)</f>
        <v>#N/A</v>
      </c>
      <c r="BA74" s="180" t="e">
        <f t="shared" si="55"/>
        <v>#N/A</v>
      </c>
      <c r="BB74" s="183"/>
      <c r="BC74" s="180" t="e">
        <f>VLOOKUP($A74,LIBRES!$AK$7:$AL$250,2,0)</f>
        <v>#N/A</v>
      </c>
      <c r="BD74" s="180" t="e">
        <f>VLOOKUP($A74,LIBRES!$AN$7:$AO$2000,2,0)</f>
        <v>#N/A</v>
      </c>
      <c r="BE74" s="180" t="e">
        <f t="shared" si="56"/>
        <v>#N/A</v>
      </c>
      <c r="BF74" s="182"/>
      <c r="BG74" s="184">
        <f t="shared" si="57"/>
        <v>232</v>
      </c>
      <c r="BH74" s="184" t="str">
        <f t="shared" si="58"/>
        <v>GIOVANY</v>
      </c>
      <c r="BI74" s="184" t="str">
        <f t="shared" si="59"/>
        <v>MORALES</v>
      </c>
      <c r="BJ74" s="184" t="str">
        <f t="shared" si="60"/>
        <v>B</v>
      </c>
      <c r="BK74" s="184">
        <f t="shared" si="61"/>
        <v>0</v>
      </c>
      <c r="BL74" s="185"/>
      <c r="BM74" s="186">
        <v>0</v>
      </c>
      <c r="BN74" s="186" t="e">
        <f t="shared" si="62"/>
        <v>#N/A</v>
      </c>
      <c r="BO74" s="186" t="e">
        <f t="shared" si="63"/>
        <v>#N/A</v>
      </c>
      <c r="BP74" s="186" t="e">
        <f t="shared" si="64"/>
        <v>#N/A</v>
      </c>
      <c r="BQ74" s="186" t="e">
        <f t="shared" si="65"/>
        <v>#N/A</v>
      </c>
      <c r="BR74" s="186" t="e">
        <f t="shared" si="66"/>
        <v>#N/A</v>
      </c>
      <c r="BS74" s="186" t="e">
        <f t="shared" si="67"/>
        <v>#N/A</v>
      </c>
      <c r="BT74" s="186" t="e">
        <f t="shared" si="68"/>
        <v>#N/A</v>
      </c>
      <c r="BU74" s="187"/>
      <c r="BV74" s="188" t="e">
        <f t="shared" si="69"/>
        <v>#N/A</v>
      </c>
      <c r="BW74" s="189" t="e">
        <f t="shared" si="70"/>
        <v>#N/A</v>
      </c>
      <c r="BX74" s="185">
        <v>0</v>
      </c>
      <c r="BY74" s="185" t="e">
        <f t="shared" si="71"/>
        <v>#N/A</v>
      </c>
      <c r="BZ74" s="96"/>
    </row>
    <row r="75" spans="1:81" s="97" customFormat="1" ht="15" customHeight="1" x14ac:dyDescent="0.25">
      <c r="A75" s="174">
        <v>234</v>
      </c>
      <c r="B75" s="175" t="str">
        <f>VLOOKUP($A75,LISTADO!$C$4:$I$264,2,0)</f>
        <v>JOACHIM</v>
      </c>
      <c r="C75" s="175" t="str">
        <f>VLOOKUP($A75,LISTADO!$C$4:$I$264,3,0)</f>
        <v>LOU LOU</v>
      </c>
      <c r="D75" s="175" t="str">
        <f>VLOOKUP($A75,LISTADO!$C$4:$I$264,4,0)</f>
        <v>B</v>
      </c>
      <c r="E75" s="175">
        <f>VLOOKUP($A75,LISTADO!$C$4:$I$264,5,0)</f>
        <v>0</v>
      </c>
      <c r="F75" s="175">
        <f>VLOOKUP($A75,LISTADO!$C$4:$I$264,6,0)</f>
        <v>0</v>
      </c>
      <c r="G75" s="176">
        <f>VLOOKUP($A75,LISTADO!$C$4:$I$270,7,0)</f>
        <v>0.3958333333333332</v>
      </c>
      <c r="H75" s="177">
        <f t="shared" si="72"/>
        <v>0.3958333333333332</v>
      </c>
      <c r="I75" s="177">
        <f t="shared" si="72"/>
        <v>0.3958333333333332</v>
      </c>
      <c r="J75" s="177">
        <f t="shared" si="37"/>
        <v>0</v>
      </c>
      <c r="K75" s="177"/>
      <c r="L75" s="178">
        <f t="shared" si="38"/>
        <v>0.46527777777777762</v>
      </c>
      <c r="M75" s="178" t="e">
        <f>VLOOKUP($A75,Checks!$B$5:$C$250,2,0)</f>
        <v>#N/A</v>
      </c>
      <c r="N75" s="178" t="e">
        <f t="shared" si="39"/>
        <v>#N/A</v>
      </c>
      <c r="O75" s="177" t="e">
        <f t="shared" si="40"/>
        <v>#N/A</v>
      </c>
      <c r="P75" s="179"/>
      <c r="Q75" s="178" t="e">
        <f t="shared" si="41"/>
        <v>#N/A</v>
      </c>
      <c r="R75" s="178" t="e">
        <f>VLOOKUP($A75,Checks!$E$5:$F$250,2,0)</f>
        <v>#N/A</v>
      </c>
      <c r="S75" s="178" t="e">
        <f t="shared" si="42"/>
        <v>#N/A</v>
      </c>
      <c r="T75" s="177" t="e">
        <f t="shared" si="43"/>
        <v>#N/A</v>
      </c>
      <c r="U75" s="179"/>
      <c r="V75" s="178" t="e">
        <f t="shared" si="44"/>
        <v>#N/A</v>
      </c>
      <c r="W75" s="178" t="e">
        <f>VLOOKUP($A75,Checks!$H$5:$I$250,2,0)</f>
        <v>#N/A</v>
      </c>
      <c r="X75" s="178" t="e">
        <f t="shared" si="45"/>
        <v>#N/A</v>
      </c>
      <c r="Y75" s="177" t="e">
        <f t="shared" si="46"/>
        <v>#N/A</v>
      </c>
      <c r="Z75" s="179"/>
      <c r="AA75" s="177" t="e">
        <f t="shared" si="47"/>
        <v>#N/A</v>
      </c>
      <c r="AB75" s="180" t="e">
        <f t="shared" si="48"/>
        <v>#N/A</v>
      </c>
      <c r="AC75" s="179" t="e">
        <f t="shared" si="49"/>
        <v>#N/A</v>
      </c>
      <c r="AD75" s="179"/>
      <c r="AE75" s="180" t="e">
        <f>VLOOKUP($A75,LIBRES!$A$7:$B$250,2,0)</f>
        <v>#N/A</v>
      </c>
      <c r="AF75" s="180" t="e">
        <f>VLOOKUP($A75,LIBRES!$D$7:$E$250,2,0)</f>
        <v>#N/A</v>
      </c>
      <c r="AG75" s="180" t="e">
        <f t="shared" si="50"/>
        <v>#N/A</v>
      </c>
      <c r="AH75" s="179"/>
      <c r="AI75" s="180" t="e">
        <f>VLOOKUP($A75,LIBRES!$G$7:$H$250,2,0)</f>
        <v>#N/A</v>
      </c>
      <c r="AJ75" s="180" t="e">
        <f>VLOOKUP($A75,LIBRES!J$7:$K$250,2,0)</f>
        <v>#N/A</v>
      </c>
      <c r="AK75" s="181" t="e">
        <f t="shared" si="51"/>
        <v>#N/A</v>
      </c>
      <c r="AL75" s="179"/>
      <c r="AM75" s="180" t="e">
        <f>VLOOKUP($A75,LIBRES!$M$7:$N$250,2,0)</f>
        <v>#N/A</v>
      </c>
      <c r="AN75" s="180" t="e">
        <f>VLOOKUP($A75,LIBRES!$P$7:$Q$250,2,0)</f>
        <v>#N/A</v>
      </c>
      <c r="AO75" s="180" t="e">
        <f t="shared" si="52"/>
        <v>#N/A</v>
      </c>
      <c r="AP75" s="182"/>
      <c r="AQ75" s="180" t="e">
        <f>VLOOKUP($A75,LIBRES!$S$7:$T$250,2,0)</f>
        <v>#N/A</v>
      </c>
      <c r="AR75" s="180" t="e">
        <f>VLOOKUP($A75,LIBRES!$V$7:$W$250,2,0)</f>
        <v>#N/A</v>
      </c>
      <c r="AS75" s="180" t="e">
        <f t="shared" si="53"/>
        <v>#N/A</v>
      </c>
      <c r="AT75" s="182"/>
      <c r="AU75" s="180" t="e">
        <f>VLOOKUP($A75,LIBRES!$Y$7:$Z$250,2,0)</f>
        <v>#N/A</v>
      </c>
      <c r="AV75" s="180" t="e">
        <f>VLOOKUP($A75,LIBRES!$AB$7:$AC$2000,2,0)</f>
        <v>#N/A</v>
      </c>
      <c r="AW75" s="180" t="e">
        <f t="shared" si="54"/>
        <v>#N/A</v>
      </c>
      <c r="AX75" s="182"/>
      <c r="AY75" s="180" t="e">
        <f>VLOOKUP($A75,LIBRES!$AE$7:$AF$250,2,0)</f>
        <v>#N/A</v>
      </c>
      <c r="AZ75" s="180" t="e">
        <f>VLOOKUP($A75,LIBRES!$AH$7:$AI$2000,2,0)</f>
        <v>#N/A</v>
      </c>
      <c r="BA75" s="180" t="e">
        <f t="shared" si="55"/>
        <v>#N/A</v>
      </c>
      <c r="BB75" s="183"/>
      <c r="BC75" s="180" t="e">
        <f>VLOOKUP($A75,LIBRES!$AK$7:$AL$250,2,0)</f>
        <v>#N/A</v>
      </c>
      <c r="BD75" s="180" t="e">
        <f>VLOOKUP($A75,LIBRES!$AN$7:$AO$2000,2,0)</f>
        <v>#N/A</v>
      </c>
      <c r="BE75" s="180" t="e">
        <f t="shared" si="56"/>
        <v>#N/A</v>
      </c>
      <c r="BF75" s="182"/>
      <c r="BG75" s="184">
        <f t="shared" si="57"/>
        <v>234</v>
      </c>
      <c r="BH75" s="184" t="str">
        <f t="shared" si="58"/>
        <v>JOACHIM</v>
      </c>
      <c r="BI75" s="184" t="str">
        <f t="shared" si="59"/>
        <v>LOU LOU</v>
      </c>
      <c r="BJ75" s="184" t="str">
        <f t="shared" si="60"/>
        <v>B</v>
      </c>
      <c r="BK75" s="184">
        <f t="shared" si="61"/>
        <v>0</v>
      </c>
      <c r="BL75" s="185"/>
      <c r="BM75" s="186">
        <v>0</v>
      </c>
      <c r="BN75" s="186" t="e">
        <f t="shared" si="62"/>
        <v>#N/A</v>
      </c>
      <c r="BO75" s="186" t="e">
        <f t="shared" si="63"/>
        <v>#N/A</v>
      </c>
      <c r="BP75" s="186" t="e">
        <f t="shared" si="64"/>
        <v>#N/A</v>
      </c>
      <c r="BQ75" s="186" t="e">
        <f t="shared" si="65"/>
        <v>#N/A</v>
      </c>
      <c r="BR75" s="186" t="e">
        <f t="shared" si="66"/>
        <v>#N/A</v>
      </c>
      <c r="BS75" s="186" t="e">
        <f t="shared" si="67"/>
        <v>#N/A</v>
      </c>
      <c r="BT75" s="186" t="e">
        <f t="shared" si="68"/>
        <v>#N/A</v>
      </c>
      <c r="BU75" s="187">
        <v>10</v>
      </c>
      <c r="BV75" s="188" t="e">
        <f t="shared" si="69"/>
        <v>#N/A</v>
      </c>
      <c r="BW75" s="189" t="e">
        <f t="shared" si="70"/>
        <v>#N/A</v>
      </c>
      <c r="BX75" s="185">
        <v>0</v>
      </c>
      <c r="BY75" s="185" t="e">
        <f t="shared" si="71"/>
        <v>#N/A</v>
      </c>
      <c r="BZ75" s="96"/>
    </row>
    <row r="76" spans="1:81" s="97" customFormat="1" ht="15" customHeight="1" x14ac:dyDescent="0.25">
      <c r="A76" s="174">
        <v>237</v>
      </c>
      <c r="B76" s="175" t="str">
        <f>VLOOKUP($A76,LISTADO!$C$4:$I$264,2,0)</f>
        <v>ESWIN ESTUARDO</v>
      </c>
      <c r="C76" s="175" t="str">
        <f>VLOOKUP($A76,LISTADO!$C$4:$I$264,3,0)</f>
        <v>BATRES GONZALEZ</v>
      </c>
      <c r="D76" s="175" t="str">
        <f>VLOOKUP($A76,LISTADO!$C$4:$I$264,4,0)</f>
        <v>B</v>
      </c>
      <c r="E76" s="175">
        <f>VLOOKUP($A76,LISTADO!$C$4:$I$264,5,0)</f>
        <v>0</v>
      </c>
      <c r="F76" s="175">
        <f>VLOOKUP($A76,LISTADO!$C$4:$I$264,6,0)</f>
        <v>0</v>
      </c>
      <c r="G76" s="176">
        <f>VLOOKUP($A76,LISTADO!$C$4:$I$270,7,0)</f>
        <v>0.39444444444444432</v>
      </c>
      <c r="H76" s="177">
        <f t="shared" si="72"/>
        <v>0.39444444444444432</v>
      </c>
      <c r="I76" s="177">
        <f t="shared" si="72"/>
        <v>0.39444444444444432</v>
      </c>
      <c r="J76" s="177">
        <f t="shared" si="37"/>
        <v>0</v>
      </c>
      <c r="K76" s="177"/>
      <c r="L76" s="178">
        <f t="shared" si="38"/>
        <v>0.46388888888888874</v>
      </c>
      <c r="M76" s="178" t="e">
        <f>VLOOKUP($A76,Checks!$B$5:$C$250,2,0)</f>
        <v>#N/A</v>
      </c>
      <c r="N76" s="178" t="e">
        <f t="shared" si="39"/>
        <v>#N/A</v>
      </c>
      <c r="O76" s="177" t="e">
        <f t="shared" si="40"/>
        <v>#N/A</v>
      </c>
      <c r="P76" s="179"/>
      <c r="Q76" s="178" t="e">
        <f t="shared" si="41"/>
        <v>#N/A</v>
      </c>
      <c r="R76" s="178">
        <f>VLOOKUP($A76,Checks!$E$5:$F$250,2,0)</f>
        <v>0.55069444444444449</v>
      </c>
      <c r="S76" s="178" t="e">
        <f t="shared" si="42"/>
        <v>#N/A</v>
      </c>
      <c r="T76" s="177" t="e">
        <f t="shared" si="43"/>
        <v>#N/A</v>
      </c>
      <c r="U76" s="179"/>
      <c r="V76" s="178">
        <f t="shared" si="44"/>
        <v>0.61319444444444449</v>
      </c>
      <c r="W76" s="178" t="e">
        <f>VLOOKUP($A76,Checks!$H$5:$I$250,2,0)</f>
        <v>#N/A</v>
      </c>
      <c r="X76" s="178" t="e">
        <f t="shared" si="45"/>
        <v>#N/A</v>
      </c>
      <c r="Y76" s="177" t="e">
        <f t="shared" si="46"/>
        <v>#N/A</v>
      </c>
      <c r="Z76" s="179"/>
      <c r="AA76" s="177" t="e">
        <f t="shared" si="47"/>
        <v>#N/A</v>
      </c>
      <c r="AB76" s="180">
        <f t="shared" si="48"/>
        <v>0.67331018518518515</v>
      </c>
      <c r="AC76" s="179" t="e">
        <f t="shared" si="49"/>
        <v>#N/A</v>
      </c>
      <c r="AD76" s="179"/>
      <c r="AE76" s="180">
        <f>VLOOKUP($A76,LIBRES!$A$7:$B$250,2,0)</f>
        <v>0.39513888888888887</v>
      </c>
      <c r="AF76" s="180">
        <f>VLOOKUP($A76,LIBRES!$D$7:$E$250,2,0)</f>
        <v>0.39868055555555554</v>
      </c>
      <c r="AG76" s="180">
        <f t="shared" si="50"/>
        <v>3.5416666666666652E-3</v>
      </c>
      <c r="AH76" s="179"/>
      <c r="AI76" s="180">
        <f>VLOOKUP($A76,LIBRES!$G$7:$H$250,2,0)</f>
        <v>0.40480324074074076</v>
      </c>
      <c r="AJ76" s="180">
        <f>VLOOKUP($A76,LIBRES!J$7:$K$250,2,0)</f>
        <v>0.41</v>
      </c>
      <c r="AK76" s="181">
        <f t="shared" si="51"/>
        <v>5.1967592592592204E-3</v>
      </c>
      <c r="AL76" s="179"/>
      <c r="AM76" s="180">
        <f>VLOOKUP($A76,LIBRES!$M$7:$N$250,2,0)</f>
        <v>0.44270833333333331</v>
      </c>
      <c r="AN76" s="180">
        <f>VLOOKUP($A76,LIBRES!$P$7:$Q$250,2,0)</f>
        <v>0.46956018518518516</v>
      </c>
      <c r="AO76" s="180">
        <f t="shared" si="52"/>
        <v>2.6851851851851849E-2</v>
      </c>
      <c r="AP76" s="182"/>
      <c r="AQ76" s="180">
        <f>VLOOKUP($A76,LIBRES!$S$7:$T$250,2,0)</f>
        <v>0.54583333333333328</v>
      </c>
      <c r="AR76" s="180">
        <f>VLOOKUP($A76,LIBRES!$V$7:$W$250,2,0)</f>
        <v>0.54902777777777778</v>
      </c>
      <c r="AS76" s="180">
        <f t="shared" si="53"/>
        <v>3.1944444444444997E-3</v>
      </c>
      <c r="AT76" s="182"/>
      <c r="AU76" s="180">
        <f>VLOOKUP($A76,LIBRES!$Y$7:$Z$250,2,0)</f>
        <v>0.55636574074074074</v>
      </c>
      <c r="AV76" s="180">
        <f>VLOOKUP($A76,LIBRES!$AB$7:$AC$2000,2,0)</f>
        <v>0.56140046296296298</v>
      </c>
      <c r="AW76" s="180">
        <f t="shared" si="54"/>
        <v>5.0347222222222321E-3</v>
      </c>
      <c r="AX76" s="182"/>
      <c r="AY76" s="180">
        <f>VLOOKUP($A76,LIBRES!$AE$7:$AF$250,2,0)</f>
        <v>0.59635416666666663</v>
      </c>
      <c r="AZ76" s="180">
        <f>VLOOKUP($A76,LIBRES!$AH$7:$AI$2000,2,0)</f>
        <v>0.60166666666666668</v>
      </c>
      <c r="BA76" s="180">
        <f t="shared" si="55"/>
        <v>5.3125000000000533E-3</v>
      </c>
      <c r="BB76" s="183"/>
      <c r="BC76" s="180">
        <f>VLOOKUP($A76,LIBRES!$AK$7:$AL$250,2,0)</f>
        <v>0.67002314814814812</v>
      </c>
      <c r="BD76" s="180">
        <f>VLOOKUP($A76,LIBRES!$AN$7:$AO$2000,2,0)</f>
        <v>0.67331018518518515</v>
      </c>
      <c r="BE76" s="180">
        <f t="shared" si="56"/>
        <v>3.2870370370370328E-3</v>
      </c>
      <c r="BF76" s="182"/>
      <c r="BG76" s="184">
        <f t="shared" si="57"/>
        <v>237</v>
      </c>
      <c r="BH76" s="184" t="str">
        <f t="shared" si="58"/>
        <v>ESWIN ESTUARDO</v>
      </c>
      <c r="BI76" s="184" t="str">
        <f t="shared" si="59"/>
        <v>BATRES GONZALEZ</v>
      </c>
      <c r="BJ76" s="184" t="str">
        <f t="shared" si="60"/>
        <v>B</v>
      </c>
      <c r="BK76" s="184">
        <f t="shared" si="61"/>
        <v>0</v>
      </c>
      <c r="BL76" s="185"/>
      <c r="BM76" s="186">
        <v>0</v>
      </c>
      <c r="BN76" s="186">
        <f t="shared" si="62"/>
        <v>5.1967592592592204E-3</v>
      </c>
      <c r="BO76" s="186">
        <f t="shared" si="63"/>
        <v>2.6851851851851849E-2</v>
      </c>
      <c r="BP76" s="186">
        <f t="shared" si="64"/>
        <v>3.1944444444444997E-3</v>
      </c>
      <c r="BQ76" s="186">
        <f t="shared" si="65"/>
        <v>5.0347222222222321E-3</v>
      </c>
      <c r="BR76" s="186">
        <f t="shared" si="66"/>
        <v>5.3125000000000533E-3</v>
      </c>
      <c r="BS76" s="186">
        <f t="shared" si="67"/>
        <v>3.2870370370370328E-3</v>
      </c>
      <c r="BT76" s="186">
        <f t="shared" si="68"/>
        <v>4.8877314814814887E-2</v>
      </c>
      <c r="BU76" s="187"/>
      <c r="BV76" s="188">
        <f t="shared" si="69"/>
        <v>4223.0000000000064</v>
      </c>
      <c r="BW76" s="189" t="e">
        <f t="shared" si="70"/>
        <v>#N/A</v>
      </c>
      <c r="BX76" s="185">
        <v>0</v>
      </c>
      <c r="BY76" s="185" t="e">
        <f t="shared" si="71"/>
        <v>#N/A</v>
      </c>
      <c r="BZ76" s="96" t="s">
        <v>424</v>
      </c>
      <c r="CA76" s="97" t="s">
        <v>424</v>
      </c>
      <c r="CB76" s="97" t="s">
        <v>424</v>
      </c>
      <c r="CC76" s="97" t="s">
        <v>424</v>
      </c>
    </row>
    <row r="77" spans="1:81" s="97" customFormat="1" ht="15" customHeight="1" x14ac:dyDescent="0.25">
      <c r="A77" s="174">
        <v>239</v>
      </c>
      <c r="B77" s="175" t="str">
        <f>VLOOKUP($A77,LISTADO!$C$4:$I$264,2,0)</f>
        <v>ALEJANDRO</v>
      </c>
      <c r="C77" s="175" t="str">
        <f>VLOOKUP($A77,LISTADO!$C$4:$I$264,3,0)</f>
        <v>RODRIGUEZ</v>
      </c>
      <c r="D77" s="175" t="str">
        <f>VLOOKUP($A77,LISTADO!$C$4:$I$264,4,0)</f>
        <v>C</v>
      </c>
      <c r="E77" s="175">
        <f>VLOOKUP($A77,LISTADO!$C$4:$I$264,5,0)</f>
        <v>0</v>
      </c>
      <c r="F77" s="175">
        <f>VLOOKUP($A77,LISTADO!$C$4:$I$264,6,0)</f>
        <v>0</v>
      </c>
      <c r="G77" s="176">
        <f>VLOOKUP($A77,LISTADO!$C$4:$I$270,7,0)</f>
        <v>0.39722222222222209</v>
      </c>
      <c r="H77" s="177">
        <f t="shared" si="72"/>
        <v>0.39722222222222209</v>
      </c>
      <c r="I77" s="177">
        <f t="shared" si="72"/>
        <v>0.39722222222222209</v>
      </c>
      <c r="J77" s="177">
        <f t="shared" si="37"/>
        <v>0</v>
      </c>
      <c r="K77" s="177"/>
      <c r="L77" s="178">
        <f t="shared" si="38"/>
        <v>0.46666666666666651</v>
      </c>
      <c r="M77" s="178" t="e">
        <f>VLOOKUP($A77,Checks!$B$5:$C$250,2,0)</f>
        <v>#N/A</v>
      </c>
      <c r="N77" s="178" t="e">
        <f t="shared" si="39"/>
        <v>#N/A</v>
      </c>
      <c r="O77" s="177" t="e">
        <f t="shared" si="40"/>
        <v>#N/A</v>
      </c>
      <c r="P77" s="179"/>
      <c r="Q77" s="178" t="e">
        <f t="shared" si="41"/>
        <v>#N/A</v>
      </c>
      <c r="R77" s="178" t="e">
        <f>VLOOKUP($A77,Checks!$E$5:$F$250,2,0)</f>
        <v>#N/A</v>
      </c>
      <c r="S77" s="178" t="e">
        <f t="shared" si="42"/>
        <v>#N/A</v>
      </c>
      <c r="T77" s="177" t="e">
        <f t="shared" si="43"/>
        <v>#N/A</v>
      </c>
      <c r="U77" s="179"/>
      <c r="V77" s="178" t="e">
        <f t="shared" si="44"/>
        <v>#N/A</v>
      </c>
      <c r="W77" s="178" t="e">
        <f>VLOOKUP($A77,Checks!$H$5:$I$250,2,0)</f>
        <v>#N/A</v>
      </c>
      <c r="X77" s="178" t="e">
        <f t="shared" si="45"/>
        <v>#N/A</v>
      </c>
      <c r="Y77" s="177" t="e">
        <f t="shared" si="46"/>
        <v>#N/A</v>
      </c>
      <c r="Z77" s="179"/>
      <c r="AA77" s="177" t="e">
        <f t="shared" si="47"/>
        <v>#N/A</v>
      </c>
      <c r="AB77" s="180" t="e">
        <f t="shared" si="48"/>
        <v>#N/A</v>
      </c>
      <c r="AC77" s="179" t="e">
        <f t="shared" si="49"/>
        <v>#N/A</v>
      </c>
      <c r="AD77" s="179"/>
      <c r="AE77" s="180">
        <f>VLOOKUP($A77,LIBRES!$A$7:$B$250,2,0)</f>
        <v>0.40462962962962962</v>
      </c>
      <c r="AF77" s="180">
        <f>VLOOKUP($A77,LIBRES!$D$7:$E$250,2,0)</f>
        <v>0.40623842592592596</v>
      </c>
      <c r="AG77" s="180">
        <f t="shared" si="50"/>
        <v>1.6087962962963442E-3</v>
      </c>
      <c r="AH77" s="179"/>
      <c r="AI77" s="180" t="e">
        <f>VLOOKUP($A77,LIBRES!$G$7:$H$250,2,0)</f>
        <v>#N/A</v>
      </c>
      <c r="AJ77" s="180" t="e">
        <f>VLOOKUP($A77,LIBRES!J$7:$K$250,2,0)</f>
        <v>#N/A</v>
      </c>
      <c r="AK77" s="181" t="e">
        <f t="shared" si="51"/>
        <v>#N/A</v>
      </c>
      <c r="AL77" s="179"/>
      <c r="AM77" s="180" t="e">
        <f>VLOOKUP($A77,LIBRES!$M$7:$N$250,2,0)</f>
        <v>#N/A</v>
      </c>
      <c r="AN77" s="180" t="e">
        <f>VLOOKUP($A77,LIBRES!$P$7:$Q$250,2,0)</f>
        <v>#N/A</v>
      </c>
      <c r="AO77" s="180" t="e">
        <f t="shared" si="52"/>
        <v>#N/A</v>
      </c>
      <c r="AP77" s="182"/>
      <c r="AQ77" s="180" t="e">
        <f>VLOOKUP($A77,LIBRES!$S$7:$T$250,2,0)</f>
        <v>#N/A</v>
      </c>
      <c r="AR77" s="180" t="e">
        <f>VLOOKUP($A77,LIBRES!$V$7:$W$250,2,0)</f>
        <v>#N/A</v>
      </c>
      <c r="AS77" s="180" t="e">
        <f t="shared" si="53"/>
        <v>#N/A</v>
      </c>
      <c r="AT77" s="182"/>
      <c r="AU77" s="180" t="e">
        <f>VLOOKUP($A77,LIBRES!$Y$7:$Z$250,2,0)</f>
        <v>#N/A</v>
      </c>
      <c r="AV77" s="180" t="e">
        <f>VLOOKUP($A77,LIBRES!$AB$7:$AC$2000,2,0)</f>
        <v>#N/A</v>
      </c>
      <c r="AW77" s="180" t="e">
        <f t="shared" si="54"/>
        <v>#N/A</v>
      </c>
      <c r="AX77" s="182"/>
      <c r="AY77" s="180" t="e">
        <f>VLOOKUP($A77,LIBRES!$AE$7:$AF$250,2,0)</f>
        <v>#N/A</v>
      </c>
      <c r="AZ77" s="180" t="e">
        <f>VLOOKUP($A77,LIBRES!$AH$7:$AI$2000,2,0)</f>
        <v>#N/A</v>
      </c>
      <c r="BA77" s="180" t="e">
        <f t="shared" si="55"/>
        <v>#N/A</v>
      </c>
      <c r="BB77" s="183"/>
      <c r="BC77" s="180" t="e">
        <f>VLOOKUP($A77,LIBRES!$AK$7:$AL$250,2,0)</f>
        <v>#N/A</v>
      </c>
      <c r="BD77" s="180" t="e">
        <f>VLOOKUP($A77,LIBRES!$AN$7:$AO$2000,2,0)</f>
        <v>#N/A</v>
      </c>
      <c r="BE77" s="180" t="e">
        <f t="shared" si="56"/>
        <v>#N/A</v>
      </c>
      <c r="BF77" s="182"/>
      <c r="BG77" s="184">
        <f t="shared" si="57"/>
        <v>239</v>
      </c>
      <c r="BH77" s="184" t="str">
        <f t="shared" si="58"/>
        <v>ALEJANDRO</v>
      </c>
      <c r="BI77" s="184" t="str">
        <f t="shared" si="59"/>
        <v>RODRIGUEZ</v>
      </c>
      <c r="BJ77" s="184" t="str">
        <f t="shared" si="60"/>
        <v>C</v>
      </c>
      <c r="BK77" s="184">
        <f t="shared" si="61"/>
        <v>0</v>
      </c>
      <c r="BL77" s="185"/>
      <c r="BM77" s="186">
        <v>0</v>
      </c>
      <c r="BN77" s="186" t="e">
        <f t="shared" si="62"/>
        <v>#N/A</v>
      </c>
      <c r="BO77" s="186" t="e">
        <f t="shared" si="63"/>
        <v>#N/A</v>
      </c>
      <c r="BP77" s="186" t="e">
        <f t="shared" si="64"/>
        <v>#N/A</v>
      </c>
      <c r="BQ77" s="186" t="e">
        <f t="shared" si="65"/>
        <v>#N/A</v>
      </c>
      <c r="BR77" s="186" t="e">
        <f t="shared" si="66"/>
        <v>#N/A</v>
      </c>
      <c r="BS77" s="186" t="e">
        <f t="shared" si="67"/>
        <v>#N/A</v>
      </c>
      <c r="BT77" s="186" t="e">
        <f t="shared" si="68"/>
        <v>#N/A</v>
      </c>
      <c r="BU77" s="187"/>
      <c r="BV77" s="188" t="e">
        <f t="shared" si="69"/>
        <v>#N/A</v>
      </c>
      <c r="BW77" s="189" t="e">
        <f t="shared" si="70"/>
        <v>#N/A</v>
      </c>
      <c r="BX77" s="185">
        <v>0</v>
      </c>
      <c r="BY77" s="185" t="e">
        <f t="shared" si="71"/>
        <v>#N/A</v>
      </c>
      <c r="BZ77" s="96"/>
    </row>
    <row r="78" spans="1:81" s="97" customFormat="1" ht="15" customHeight="1" x14ac:dyDescent="0.25">
      <c r="A78" s="174">
        <v>241</v>
      </c>
      <c r="B78" s="175" t="str">
        <f>VLOOKUP($A78,LISTADO!$C$4:$I$264,2,0)</f>
        <v>JULIO OBED</v>
      </c>
      <c r="C78" s="175" t="str">
        <f>VLOOKUP($A78,LISTADO!$C$4:$I$264,3,0)</f>
        <v>CASTELLANOS MORENO</v>
      </c>
      <c r="D78" s="175" t="str">
        <f>VLOOKUP($A78,LISTADO!$C$4:$I$264,4,0)</f>
        <v>B</v>
      </c>
      <c r="E78" s="175">
        <f>VLOOKUP($A78,LISTADO!$C$4:$I$264,5,0)</f>
        <v>0</v>
      </c>
      <c r="F78" s="175">
        <f>VLOOKUP($A78,LISTADO!$C$4:$I$264,6,0)</f>
        <v>0</v>
      </c>
      <c r="G78" s="176">
        <f>VLOOKUP($A78,LISTADO!$C$4:$I$270,7,0)</f>
        <v>0.40138888888888874</v>
      </c>
      <c r="H78" s="177">
        <f t="shared" si="72"/>
        <v>0.40138888888888874</v>
      </c>
      <c r="I78" s="177">
        <f t="shared" si="72"/>
        <v>0.40138888888888874</v>
      </c>
      <c r="J78" s="177">
        <f t="shared" si="37"/>
        <v>0</v>
      </c>
      <c r="K78" s="177"/>
      <c r="L78" s="178">
        <f t="shared" si="38"/>
        <v>0.47083333333333316</v>
      </c>
      <c r="M78" s="178">
        <f>VLOOKUP($A78,Checks!$B$5:$C$250,2,0)</f>
        <v>0.5</v>
      </c>
      <c r="N78" s="178">
        <f t="shared" si="39"/>
        <v>9.861111111111126E-2</v>
      </c>
      <c r="O78" s="177">
        <f t="shared" si="40"/>
        <v>2.9166666666666841E-2</v>
      </c>
      <c r="P78" s="179"/>
      <c r="Q78" s="178">
        <f t="shared" si="41"/>
        <v>0.58333333333333337</v>
      </c>
      <c r="R78" s="178">
        <f>VLOOKUP($A78,Checks!$E$5:$F$250,2,0)</f>
        <v>0.56597222222222221</v>
      </c>
      <c r="S78" s="178">
        <f t="shared" si="42"/>
        <v>6.597222222222221E-2</v>
      </c>
      <c r="T78" s="177">
        <f t="shared" si="43"/>
        <v>1.736111111111116E-2</v>
      </c>
      <c r="U78" s="179"/>
      <c r="V78" s="178">
        <f t="shared" si="44"/>
        <v>0.62847222222222221</v>
      </c>
      <c r="W78" s="178" t="e">
        <f>VLOOKUP($A78,Checks!$H$5:$I$250,2,0)</f>
        <v>#N/A</v>
      </c>
      <c r="X78" s="178" t="e">
        <f t="shared" si="45"/>
        <v>#N/A</v>
      </c>
      <c r="Y78" s="177" t="e">
        <f t="shared" si="46"/>
        <v>#N/A</v>
      </c>
      <c r="Z78" s="179"/>
      <c r="AA78" s="177" t="e">
        <f t="shared" si="47"/>
        <v>#N/A</v>
      </c>
      <c r="AB78" s="180" t="e">
        <f t="shared" si="48"/>
        <v>#N/A</v>
      </c>
      <c r="AC78" s="179" t="e">
        <f t="shared" si="49"/>
        <v>#N/A</v>
      </c>
      <c r="AD78" s="179"/>
      <c r="AE78" s="180">
        <f>VLOOKUP($A78,LIBRES!$A$7:$B$250,2,0)</f>
        <v>0.40194444444444444</v>
      </c>
      <c r="AF78" s="180">
        <f>VLOOKUP($A78,LIBRES!$D$7:$E$250,2,0)</f>
        <v>0.40552083333333333</v>
      </c>
      <c r="AG78" s="180">
        <f t="shared" si="50"/>
        <v>3.5763888888888928E-3</v>
      </c>
      <c r="AH78" s="179"/>
      <c r="AI78" s="180">
        <f>VLOOKUP($A78,LIBRES!$G$7:$H$250,2,0)</f>
        <v>0.41238425925925926</v>
      </c>
      <c r="AJ78" s="180">
        <f>VLOOKUP($A78,LIBRES!J$7:$K$250,2,0)</f>
        <v>0.41726851851851854</v>
      </c>
      <c r="AK78" s="181">
        <f t="shared" si="51"/>
        <v>4.8842592592592826E-3</v>
      </c>
      <c r="AL78" s="179"/>
      <c r="AM78" s="180">
        <f>VLOOKUP($A78,LIBRES!$M$7:$N$250,2,0)</f>
        <v>0.48171296296296301</v>
      </c>
      <c r="AN78" s="180">
        <f>VLOOKUP($A78,LIBRES!$P$7:$Q$250,2,0)</f>
        <v>0.48871527777777773</v>
      </c>
      <c r="AO78" s="180">
        <f t="shared" si="52"/>
        <v>7.0023148148147252E-3</v>
      </c>
      <c r="AP78" s="182"/>
      <c r="AQ78" s="180">
        <f>VLOOKUP($A78,LIBRES!$S$7:$T$250,2,0)</f>
        <v>0.57500000000000007</v>
      </c>
      <c r="AR78" s="180">
        <f>VLOOKUP($A78,LIBRES!$V$7:$W$250,2,0)</f>
        <v>0.57857638888888896</v>
      </c>
      <c r="AS78" s="180">
        <f t="shared" si="53"/>
        <v>3.5763888888888928E-3</v>
      </c>
      <c r="AT78" s="182"/>
      <c r="AU78" s="180">
        <f>VLOOKUP($A78,LIBRES!$Y$7:$Z$250,2,0)</f>
        <v>0.60804398148148142</v>
      </c>
      <c r="AV78" s="180">
        <f>VLOOKUP($A78,LIBRES!$AB$7:$AC$2000,2,0)</f>
        <v>0.62409722222222219</v>
      </c>
      <c r="AW78" s="180">
        <f t="shared" si="54"/>
        <v>1.6053240740740771E-2</v>
      </c>
      <c r="AX78" s="182"/>
      <c r="AY78" s="180" t="e">
        <f>VLOOKUP($A78,LIBRES!$AE$7:$AF$250,2,0)</f>
        <v>#N/A</v>
      </c>
      <c r="AZ78" s="180" t="e">
        <f>VLOOKUP($A78,LIBRES!$AH$7:$AI$2000,2,0)</f>
        <v>#N/A</v>
      </c>
      <c r="BA78" s="180" t="e">
        <f t="shared" si="55"/>
        <v>#N/A</v>
      </c>
      <c r="BB78" s="183"/>
      <c r="BC78" s="180" t="e">
        <f>VLOOKUP($A78,LIBRES!$AK$7:$AL$250,2,0)</f>
        <v>#N/A</v>
      </c>
      <c r="BD78" s="180" t="e">
        <f>VLOOKUP($A78,LIBRES!$AN$7:$AO$2000,2,0)</f>
        <v>#N/A</v>
      </c>
      <c r="BE78" s="180" t="e">
        <f t="shared" si="56"/>
        <v>#N/A</v>
      </c>
      <c r="BF78" s="182"/>
      <c r="BG78" s="184">
        <f t="shared" si="57"/>
        <v>241</v>
      </c>
      <c r="BH78" s="184" t="str">
        <f t="shared" si="58"/>
        <v>JULIO OBED</v>
      </c>
      <c r="BI78" s="184" t="str">
        <f t="shared" si="59"/>
        <v>CASTELLANOS MORENO</v>
      </c>
      <c r="BJ78" s="184" t="str">
        <f t="shared" si="60"/>
        <v>B</v>
      </c>
      <c r="BK78" s="184">
        <f t="shared" si="61"/>
        <v>0</v>
      </c>
      <c r="BL78" s="185"/>
      <c r="BM78" s="186">
        <v>0</v>
      </c>
      <c r="BN78" s="186">
        <f t="shared" si="62"/>
        <v>4.8842592592592826E-3</v>
      </c>
      <c r="BO78" s="186">
        <f t="shared" si="63"/>
        <v>7.0023148148147252E-3</v>
      </c>
      <c r="BP78" s="186">
        <f t="shared" si="64"/>
        <v>3.5763888888888928E-3</v>
      </c>
      <c r="BQ78" s="186">
        <f t="shared" si="65"/>
        <v>1.6053240740740771E-2</v>
      </c>
      <c r="BR78" s="186" t="e">
        <f t="shared" si="66"/>
        <v>#N/A</v>
      </c>
      <c r="BS78" s="186" t="e">
        <f t="shared" si="67"/>
        <v>#N/A</v>
      </c>
      <c r="BT78" s="186" t="e">
        <f t="shared" si="68"/>
        <v>#N/A</v>
      </c>
      <c r="BU78" s="187">
        <v>10</v>
      </c>
      <c r="BV78" s="188" t="e">
        <f t="shared" si="69"/>
        <v>#N/A</v>
      </c>
      <c r="BW78" s="189" t="e">
        <f t="shared" si="70"/>
        <v>#N/A</v>
      </c>
      <c r="BX78" s="185">
        <v>0</v>
      </c>
      <c r="BY78" s="185" t="e">
        <f t="shared" si="71"/>
        <v>#N/A</v>
      </c>
      <c r="BZ78" s="96" t="s">
        <v>424</v>
      </c>
      <c r="CA78" s="97" t="s">
        <v>424</v>
      </c>
    </row>
    <row r="79" spans="1:81" s="97" customFormat="1" ht="15" customHeight="1" x14ac:dyDescent="0.25">
      <c r="A79" s="174">
        <v>245</v>
      </c>
      <c r="B79" s="175" t="str">
        <f>VLOOKUP($A79,LISTADO!$C$4:$I$264,2,0)</f>
        <v>alben</v>
      </c>
      <c r="C79" s="175" t="str">
        <f>VLOOKUP($A79,LISTADO!$C$4:$I$264,3,0)</f>
        <v>cifuentes</v>
      </c>
      <c r="D79" s="175" t="str">
        <f>VLOOKUP($A79,LISTADO!$C$4:$I$264,4,0)</f>
        <v>B</v>
      </c>
      <c r="E79" s="175">
        <f>VLOOKUP($A79,LISTADO!$C$4:$I$264,5,0)</f>
        <v>0</v>
      </c>
      <c r="F79" s="175">
        <f>VLOOKUP($A79,LISTADO!$C$4:$I$264,6,0)</f>
        <v>0</v>
      </c>
      <c r="G79" s="176">
        <f>VLOOKUP($A79,LISTADO!$C$4:$I$270,7,0)</f>
        <v>0.39791666666666653</v>
      </c>
      <c r="H79" s="177">
        <f t="shared" si="72"/>
        <v>0.39791666666666653</v>
      </c>
      <c r="I79" s="177">
        <f t="shared" si="72"/>
        <v>0.39791666666666653</v>
      </c>
      <c r="J79" s="177">
        <f t="shared" si="37"/>
        <v>0</v>
      </c>
      <c r="K79" s="177"/>
      <c r="L79" s="178">
        <f t="shared" si="38"/>
        <v>0.46736111111111095</v>
      </c>
      <c r="M79" s="178">
        <f>VLOOKUP($A79,Checks!$B$5:$C$250,2,0)</f>
        <v>0.47291666666666665</v>
      </c>
      <c r="N79" s="178">
        <f t="shared" si="39"/>
        <v>7.5000000000000122E-2</v>
      </c>
      <c r="O79" s="177">
        <f t="shared" si="40"/>
        <v>5.5555555555557024E-3</v>
      </c>
      <c r="P79" s="179"/>
      <c r="Q79" s="178">
        <f t="shared" si="41"/>
        <v>0.55625000000000002</v>
      </c>
      <c r="R79" s="178">
        <f>VLOOKUP($A79,Checks!$E$5:$F$250,2,0)</f>
        <v>0.55625000000000002</v>
      </c>
      <c r="S79" s="178">
        <f t="shared" si="42"/>
        <v>8.333333333333337E-2</v>
      </c>
      <c r="T79" s="177">
        <f t="shared" si="43"/>
        <v>0</v>
      </c>
      <c r="U79" s="179"/>
      <c r="V79" s="178">
        <f t="shared" si="44"/>
        <v>0.61875000000000002</v>
      </c>
      <c r="W79" s="178">
        <f>VLOOKUP($A79,Checks!$H$5:$I$250,2,0)</f>
        <v>0.65138888888888891</v>
      </c>
      <c r="X79" s="178">
        <f t="shared" si="45"/>
        <v>9.5138888888888884E-2</v>
      </c>
      <c r="Y79" s="177">
        <f t="shared" si="46"/>
        <v>3.2638888888888884E-2</v>
      </c>
      <c r="Z79" s="179"/>
      <c r="AA79" s="177">
        <f t="shared" si="47"/>
        <v>0.72777777777777786</v>
      </c>
      <c r="AB79" s="180" t="e">
        <f t="shared" si="48"/>
        <v>#N/A</v>
      </c>
      <c r="AC79" s="179" t="e">
        <f t="shared" si="49"/>
        <v>#N/A</v>
      </c>
      <c r="AD79" s="179"/>
      <c r="AE79" s="180">
        <f>VLOOKUP($A79,LIBRES!$A$7:$B$250,2,0)</f>
        <v>0.3991319444444445</v>
      </c>
      <c r="AF79" s="180">
        <f>VLOOKUP($A79,LIBRES!$D$7:$E$250,2,0)</f>
        <v>0.40229166666666666</v>
      </c>
      <c r="AG79" s="180">
        <f t="shared" si="50"/>
        <v>3.159722222222161E-3</v>
      </c>
      <c r="AH79" s="179"/>
      <c r="AI79" s="180">
        <f>VLOOKUP($A79,LIBRES!$G$7:$H$250,2,0)</f>
        <v>0.40844907407407405</v>
      </c>
      <c r="AJ79" s="180">
        <f>VLOOKUP($A79,LIBRES!J$7:$K$250,2,0)</f>
        <v>0.41340277777777779</v>
      </c>
      <c r="AK79" s="181">
        <f t="shared" si="51"/>
        <v>4.9537037037037379E-3</v>
      </c>
      <c r="AL79" s="179"/>
      <c r="AM79" s="180">
        <f>VLOOKUP($A79,LIBRES!$M$7:$N$250,2,0)</f>
        <v>0.45850694444444445</v>
      </c>
      <c r="AN79" s="180">
        <f>VLOOKUP($A79,LIBRES!$P$7:$Q$250,2,0)</f>
        <v>0.46269675925925924</v>
      </c>
      <c r="AO79" s="180">
        <f t="shared" si="52"/>
        <v>4.1898148148147851E-3</v>
      </c>
      <c r="AP79" s="182"/>
      <c r="AQ79" s="180">
        <f>VLOOKUP($A79,LIBRES!$S$7:$T$250,2,0)</f>
        <v>0.54114583333333333</v>
      </c>
      <c r="AR79" s="180">
        <f>VLOOKUP($A79,LIBRES!$V$7:$W$250,2,0)</f>
        <v>0.54418981481481488</v>
      </c>
      <c r="AS79" s="180">
        <f t="shared" si="53"/>
        <v>3.0439814814815502E-3</v>
      </c>
      <c r="AT79" s="182"/>
      <c r="AU79" s="180">
        <f>VLOOKUP($A79,LIBRES!$Y$7:$Z$250,2,0)</f>
        <v>0.56192129629629628</v>
      </c>
      <c r="AV79" s="180">
        <f>VLOOKUP($A79,LIBRES!$AB$7:$AC$2000,2,0)</f>
        <v>0.56741898148148151</v>
      </c>
      <c r="AW79" s="180">
        <f t="shared" si="54"/>
        <v>5.4976851851852304E-3</v>
      </c>
      <c r="AX79" s="182"/>
      <c r="AY79" s="180">
        <f>VLOOKUP($A79,LIBRES!$AE$7:$AF$250,2,0)</f>
        <v>0.62621527777777775</v>
      </c>
      <c r="AZ79" s="180">
        <f>VLOOKUP($A79,LIBRES!$AH$7:$AI$2000,2,0)</f>
        <v>0.64101851851851854</v>
      </c>
      <c r="BA79" s="180">
        <f t="shared" si="55"/>
        <v>1.4803240740740797E-2</v>
      </c>
      <c r="BB79" s="183"/>
      <c r="BC79" s="180" t="e">
        <f>VLOOKUP($A79,LIBRES!$AK$7:$AL$250,2,0)</f>
        <v>#N/A</v>
      </c>
      <c r="BD79" s="180" t="e">
        <f>VLOOKUP($A79,LIBRES!$AN$7:$AO$2000,2,0)</f>
        <v>#N/A</v>
      </c>
      <c r="BE79" s="180" t="e">
        <f t="shared" si="56"/>
        <v>#N/A</v>
      </c>
      <c r="BF79" s="182"/>
      <c r="BG79" s="184">
        <f t="shared" si="57"/>
        <v>245</v>
      </c>
      <c r="BH79" s="184" t="str">
        <f t="shared" si="58"/>
        <v>alben</v>
      </c>
      <c r="BI79" s="184" t="str">
        <f t="shared" si="59"/>
        <v>cifuentes</v>
      </c>
      <c r="BJ79" s="184" t="str">
        <f t="shared" si="60"/>
        <v>B</v>
      </c>
      <c r="BK79" s="184">
        <f t="shared" si="61"/>
        <v>0</v>
      </c>
      <c r="BL79" s="185"/>
      <c r="BM79" s="186">
        <v>0</v>
      </c>
      <c r="BN79" s="186">
        <f t="shared" si="62"/>
        <v>4.9537037037037379E-3</v>
      </c>
      <c r="BO79" s="186">
        <f t="shared" si="63"/>
        <v>4.1898148148147851E-3</v>
      </c>
      <c r="BP79" s="186">
        <f t="shared" si="64"/>
        <v>3.0439814814815502E-3</v>
      </c>
      <c r="BQ79" s="186">
        <f t="shared" si="65"/>
        <v>5.4976851851852304E-3</v>
      </c>
      <c r="BR79" s="186">
        <f t="shared" si="66"/>
        <v>1.4803240740740797E-2</v>
      </c>
      <c r="BS79" s="186" t="e">
        <f t="shared" si="67"/>
        <v>#N/A</v>
      </c>
      <c r="BT79" s="186" t="e">
        <f t="shared" si="68"/>
        <v>#N/A</v>
      </c>
      <c r="BU79" s="187">
        <v>10</v>
      </c>
      <c r="BV79" s="188" t="e">
        <f t="shared" si="69"/>
        <v>#N/A</v>
      </c>
      <c r="BW79" s="189" t="e">
        <f t="shared" si="70"/>
        <v>#N/A</v>
      </c>
      <c r="BX79" s="185">
        <v>0</v>
      </c>
      <c r="BY79" s="185" t="e">
        <f t="shared" si="71"/>
        <v>#N/A</v>
      </c>
      <c r="BZ79" s="96" t="s">
        <v>424</v>
      </c>
      <c r="CA79" s="97" t="s">
        <v>424</v>
      </c>
      <c r="CB79" s="97" t="s">
        <v>424</v>
      </c>
      <c r="CC79" s="97" t="s">
        <v>424</v>
      </c>
    </row>
    <row r="80" spans="1:81" s="97" customFormat="1" ht="15" customHeight="1" x14ac:dyDescent="0.25">
      <c r="A80" s="174">
        <v>255</v>
      </c>
      <c r="B80" s="175" t="str">
        <f>VLOOKUP($A80,LISTADO!$C$4:$I$264,2,0)</f>
        <v>CARLOS HUMBERTO</v>
      </c>
      <c r="C80" s="175" t="str">
        <f>VLOOKUP($A80,LISTADO!$C$4:$I$264,3,0)</f>
        <v>RIXTUM BAUTISTA</v>
      </c>
      <c r="D80" s="175" t="str">
        <f>VLOOKUP($A80,LISTADO!$C$4:$I$264,4,0)</f>
        <v>B</v>
      </c>
      <c r="E80" s="175">
        <f>VLOOKUP($A80,LISTADO!$C$4:$I$264,5,0)</f>
        <v>0</v>
      </c>
      <c r="F80" s="175">
        <f>VLOOKUP($A80,LISTADO!$C$4:$I$264,6,0)</f>
        <v>0</v>
      </c>
      <c r="G80" s="176">
        <f>VLOOKUP($A80,LISTADO!$C$4:$I$270,7,0)</f>
        <v>0.39930555555555541</v>
      </c>
      <c r="H80" s="177">
        <f t="shared" si="72"/>
        <v>0.39930555555555541</v>
      </c>
      <c r="I80" s="177">
        <f t="shared" si="72"/>
        <v>0.39930555555555541</v>
      </c>
      <c r="J80" s="177">
        <f t="shared" si="37"/>
        <v>0</v>
      </c>
      <c r="K80" s="177"/>
      <c r="L80" s="178">
        <f t="shared" si="38"/>
        <v>0.46874999999999983</v>
      </c>
      <c r="M80" s="178">
        <f>VLOOKUP($A80,Checks!$B$5:$C$250,2,0)</f>
        <v>0.47569444444444442</v>
      </c>
      <c r="N80" s="178">
        <f t="shared" si="39"/>
        <v>7.6388888888889006E-2</v>
      </c>
      <c r="O80" s="177">
        <f t="shared" si="40"/>
        <v>6.9444444444445863E-3</v>
      </c>
      <c r="P80" s="179"/>
      <c r="Q80" s="178">
        <f t="shared" si="41"/>
        <v>0.55902777777777779</v>
      </c>
      <c r="R80" s="178">
        <f>VLOOKUP($A80,Checks!$E$5:$F$250,2,0)</f>
        <v>0.56111111111111112</v>
      </c>
      <c r="S80" s="178">
        <f t="shared" si="42"/>
        <v>8.5416666666666696E-2</v>
      </c>
      <c r="T80" s="177">
        <f t="shared" si="43"/>
        <v>2.0833333333333259E-3</v>
      </c>
      <c r="U80" s="179"/>
      <c r="V80" s="178">
        <f t="shared" si="44"/>
        <v>0.62361111111111112</v>
      </c>
      <c r="W80" s="178" t="e">
        <f>VLOOKUP($A80,Checks!$H$5:$I$250,2,0)</f>
        <v>#N/A</v>
      </c>
      <c r="X80" s="178" t="e">
        <f t="shared" si="45"/>
        <v>#N/A</v>
      </c>
      <c r="Y80" s="177" t="e">
        <f t="shared" si="46"/>
        <v>#N/A</v>
      </c>
      <c r="Z80" s="179"/>
      <c r="AA80" s="177" t="e">
        <f t="shared" si="47"/>
        <v>#N/A</v>
      </c>
      <c r="AB80" s="180" t="e">
        <f t="shared" si="48"/>
        <v>#N/A</v>
      </c>
      <c r="AC80" s="179" t="e">
        <f t="shared" si="49"/>
        <v>#N/A</v>
      </c>
      <c r="AD80" s="179"/>
      <c r="AE80" s="180">
        <f>VLOOKUP($A80,LIBRES!$A$7:$B$250,2,0)</f>
        <v>0.40034722222222219</v>
      </c>
      <c r="AF80" s="180">
        <f>VLOOKUP($A80,LIBRES!$D$7:$E$250,2,0)</f>
        <v>0.40371527777777777</v>
      </c>
      <c r="AG80" s="180">
        <f t="shared" si="50"/>
        <v>3.3680555555555824E-3</v>
      </c>
      <c r="AH80" s="179"/>
      <c r="AI80" s="180">
        <f>VLOOKUP($A80,LIBRES!$G$7:$H$250,2,0)</f>
        <v>0.40989583333333335</v>
      </c>
      <c r="AJ80" s="180">
        <f>VLOOKUP($A80,LIBRES!J$7:$K$250,2,0)</f>
        <v>0.41412037037037036</v>
      </c>
      <c r="AK80" s="181">
        <f t="shared" si="51"/>
        <v>4.2245370370370128E-3</v>
      </c>
      <c r="AL80" s="179"/>
      <c r="AM80" s="180">
        <f>VLOOKUP($A80,LIBRES!$M$7:$N$250,2,0)</f>
        <v>0.45347222222222222</v>
      </c>
      <c r="AN80" s="180">
        <f>VLOOKUP($A80,LIBRES!$P$7:$Q$250,2,0)</f>
        <v>0.46246527777777779</v>
      </c>
      <c r="AO80" s="180">
        <f t="shared" si="52"/>
        <v>8.9930555555555736E-3</v>
      </c>
      <c r="AP80" s="182"/>
      <c r="AQ80" s="180">
        <f>VLOOKUP($A80,LIBRES!$S$7:$T$250,2,0)</f>
        <v>0.55787037037037035</v>
      </c>
      <c r="AR80" s="180">
        <f>VLOOKUP($A80,LIBRES!$V$7:$W$250,2,0)</f>
        <v>0.56093749999999998</v>
      </c>
      <c r="AS80" s="180">
        <f t="shared" si="53"/>
        <v>3.067129629629628E-3</v>
      </c>
      <c r="AT80" s="182"/>
      <c r="AU80" s="180">
        <f>VLOOKUP($A80,LIBRES!$Y$7:$Z$250,2,0)</f>
        <v>0.56695601851851851</v>
      </c>
      <c r="AV80" s="180">
        <f>VLOOKUP($A80,LIBRES!$AB$7:$AC$2000,2,0)</f>
        <v>0.57207175925925924</v>
      </c>
      <c r="AW80" s="180">
        <f t="shared" si="54"/>
        <v>5.1157407407407263E-3</v>
      </c>
      <c r="AX80" s="182"/>
      <c r="AY80" s="180" t="e">
        <f>VLOOKUP($A80,LIBRES!$AE$7:$AF$250,2,0)</f>
        <v>#N/A</v>
      </c>
      <c r="AZ80" s="180" t="e">
        <f>VLOOKUP($A80,LIBRES!$AH$7:$AI$2000,2,0)</f>
        <v>#N/A</v>
      </c>
      <c r="BA80" s="180" t="e">
        <f t="shared" si="55"/>
        <v>#N/A</v>
      </c>
      <c r="BB80" s="183"/>
      <c r="BC80" s="180" t="e">
        <f>VLOOKUP($A80,LIBRES!$AK$7:$AL$250,2,0)</f>
        <v>#N/A</v>
      </c>
      <c r="BD80" s="180" t="e">
        <f>VLOOKUP($A80,LIBRES!$AN$7:$AO$2000,2,0)</f>
        <v>#N/A</v>
      </c>
      <c r="BE80" s="180" t="e">
        <f t="shared" si="56"/>
        <v>#N/A</v>
      </c>
      <c r="BF80" s="182"/>
      <c r="BG80" s="184">
        <f t="shared" si="57"/>
        <v>255</v>
      </c>
      <c r="BH80" s="184" t="str">
        <f t="shared" si="58"/>
        <v>CARLOS HUMBERTO</v>
      </c>
      <c r="BI80" s="184" t="str">
        <f t="shared" si="59"/>
        <v>RIXTUM BAUTISTA</v>
      </c>
      <c r="BJ80" s="184" t="str">
        <f t="shared" si="60"/>
        <v>B</v>
      </c>
      <c r="BK80" s="184">
        <f t="shared" si="61"/>
        <v>0</v>
      </c>
      <c r="BL80" s="185"/>
      <c r="BM80" s="186">
        <v>0</v>
      </c>
      <c r="BN80" s="186">
        <f t="shared" si="62"/>
        <v>4.2245370370370128E-3</v>
      </c>
      <c r="BO80" s="186">
        <f t="shared" si="63"/>
        <v>8.9930555555555736E-3</v>
      </c>
      <c r="BP80" s="186">
        <f t="shared" si="64"/>
        <v>3.067129629629628E-3</v>
      </c>
      <c r="BQ80" s="186">
        <f t="shared" si="65"/>
        <v>5.1157407407407263E-3</v>
      </c>
      <c r="BR80" s="186" t="e">
        <f t="shared" si="66"/>
        <v>#N/A</v>
      </c>
      <c r="BS80" s="186" t="e">
        <f t="shared" si="67"/>
        <v>#N/A</v>
      </c>
      <c r="BT80" s="186" t="e">
        <f t="shared" si="68"/>
        <v>#N/A</v>
      </c>
      <c r="BU80" s="187"/>
      <c r="BV80" s="188" t="e">
        <f t="shared" si="69"/>
        <v>#N/A</v>
      </c>
      <c r="BW80" s="189" t="e">
        <f t="shared" si="70"/>
        <v>#N/A</v>
      </c>
      <c r="BX80" s="185">
        <v>0</v>
      </c>
      <c r="BY80" s="185" t="e">
        <f t="shared" si="71"/>
        <v>#N/A</v>
      </c>
      <c r="BZ80" s="96" t="s">
        <v>424</v>
      </c>
      <c r="CA80" s="97" t="s">
        <v>424</v>
      </c>
    </row>
    <row r="81" spans="1:81" s="97" customFormat="1" ht="15" customHeight="1" x14ac:dyDescent="0.25">
      <c r="A81" s="174">
        <v>256</v>
      </c>
      <c r="B81" s="175" t="str">
        <f>VLOOKUP($A81,LISTADO!$C$4:$I$264,2,0)</f>
        <v>MANUEL FRANCISCO</v>
      </c>
      <c r="C81" s="175" t="str">
        <f>VLOOKUP($A81,LISTADO!$C$4:$I$264,3,0)</f>
        <v>FLORES GARCIA</v>
      </c>
      <c r="D81" s="175" t="str">
        <f>VLOOKUP($A81,LISTADO!$C$4:$I$264,4,0)</f>
        <v>B</v>
      </c>
      <c r="E81" s="175">
        <f>VLOOKUP($A81,LISTADO!$C$4:$I$264,5,0)</f>
        <v>0</v>
      </c>
      <c r="F81" s="175">
        <f>VLOOKUP($A81,LISTADO!$C$4:$I$264,6,0)</f>
        <v>0</v>
      </c>
      <c r="G81" s="176">
        <f>VLOOKUP($A81,LISTADO!$C$4:$I$270,7,0)</f>
        <v>0.39930555555555541</v>
      </c>
      <c r="H81" s="177">
        <f t="shared" si="72"/>
        <v>0.39930555555555541</v>
      </c>
      <c r="I81" s="177">
        <f t="shared" si="72"/>
        <v>0.39930555555555541</v>
      </c>
      <c r="J81" s="177">
        <f t="shared" si="37"/>
        <v>0</v>
      </c>
      <c r="K81" s="177"/>
      <c r="L81" s="178">
        <f t="shared" si="38"/>
        <v>0.46874999999999983</v>
      </c>
      <c r="M81" s="178" t="e">
        <f>VLOOKUP($A81,Checks!$B$5:$C$250,2,0)</f>
        <v>#N/A</v>
      </c>
      <c r="N81" s="178" t="e">
        <f t="shared" si="39"/>
        <v>#N/A</v>
      </c>
      <c r="O81" s="177" t="e">
        <f t="shared" si="40"/>
        <v>#N/A</v>
      </c>
      <c r="P81" s="179"/>
      <c r="Q81" s="178" t="e">
        <f t="shared" si="41"/>
        <v>#N/A</v>
      </c>
      <c r="R81" s="178" t="e">
        <f>VLOOKUP($A81,Checks!$E$5:$F$250,2,0)</f>
        <v>#N/A</v>
      </c>
      <c r="S81" s="178" t="e">
        <f t="shared" si="42"/>
        <v>#N/A</v>
      </c>
      <c r="T81" s="177" t="e">
        <f t="shared" si="43"/>
        <v>#N/A</v>
      </c>
      <c r="U81" s="179"/>
      <c r="V81" s="178" t="e">
        <f t="shared" si="44"/>
        <v>#N/A</v>
      </c>
      <c r="W81" s="178" t="e">
        <f>VLOOKUP($A81,Checks!$H$5:$I$250,2,0)</f>
        <v>#N/A</v>
      </c>
      <c r="X81" s="178" t="e">
        <f t="shared" si="45"/>
        <v>#N/A</v>
      </c>
      <c r="Y81" s="177" t="e">
        <f t="shared" si="46"/>
        <v>#N/A</v>
      </c>
      <c r="Z81" s="179"/>
      <c r="AA81" s="177" t="e">
        <f t="shared" si="47"/>
        <v>#N/A</v>
      </c>
      <c r="AB81" s="180" t="e">
        <f t="shared" si="48"/>
        <v>#N/A</v>
      </c>
      <c r="AC81" s="179" t="e">
        <f t="shared" si="49"/>
        <v>#N/A</v>
      </c>
      <c r="AD81" s="179"/>
      <c r="AE81" s="180">
        <f>VLOOKUP($A81,LIBRES!$A$7:$B$250,2,0)</f>
        <v>0.40005787037037038</v>
      </c>
      <c r="AF81" s="180">
        <f>VLOOKUP($A81,LIBRES!$D$7:$E$250,2,0)</f>
        <v>0.40347222222222223</v>
      </c>
      <c r="AG81" s="180">
        <f t="shared" si="50"/>
        <v>3.414351851851849E-3</v>
      </c>
      <c r="AH81" s="179"/>
      <c r="AI81" s="180">
        <f>VLOOKUP($A81,LIBRES!$G$7:$H$250,2,0)</f>
        <v>0.40972222222222227</v>
      </c>
      <c r="AJ81" s="180">
        <f>VLOOKUP($A81,LIBRES!J$7:$K$250,2,0)</f>
        <v>0.41609953703703706</v>
      </c>
      <c r="AK81" s="181">
        <f t="shared" si="51"/>
        <v>6.377314814814794E-3</v>
      </c>
      <c r="AL81" s="179"/>
      <c r="AM81" s="180" t="e">
        <f>VLOOKUP($A81,LIBRES!$M$7:$N$250,2,0)</f>
        <v>#N/A</v>
      </c>
      <c r="AN81" s="180" t="e">
        <f>VLOOKUP($A81,LIBRES!$P$7:$Q$250,2,0)</f>
        <v>#N/A</v>
      </c>
      <c r="AO81" s="180" t="e">
        <f t="shared" si="52"/>
        <v>#N/A</v>
      </c>
      <c r="AP81" s="182"/>
      <c r="AQ81" s="180" t="e">
        <f>VLOOKUP($A81,LIBRES!$S$7:$T$250,2,0)</f>
        <v>#N/A</v>
      </c>
      <c r="AR81" s="180" t="e">
        <f>VLOOKUP($A81,LIBRES!$V$7:$W$250,2,0)</f>
        <v>#N/A</v>
      </c>
      <c r="AS81" s="180" t="e">
        <f t="shared" si="53"/>
        <v>#N/A</v>
      </c>
      <c r="AT81" s="182"/>
      <c r="AU81" s="180" t="e">
        <f>VLOOKUP($A81,LIBRES!$Y$7:$Z$250,2,0)</f>
        <v>#N/A</v>
      </c>
      <c r="AV81" s="180" t="e">
        <f>VLOOKUP($A81,LIBRES!$AB$7:$AC$2000,2,0)</f>
        <v>#N/A</v>
      </c>
      <c r="AW81" s="180" t="e">
        <f t="shared" si="54"/>
        <v>#N/A</v>
      </c>
      <c r="AX81" s="182"/>
      <c r="AY81" s="180" t="e">
        <f>VLOOKUP($A81,LIBRES!$AE$7:$AF$250,2,0)</f>
        <v>#N/A</v>
      </c>
      <c r="AZ81" s="180" t="e">
        <f>VLOOKUP($A81,LIBRES!$AH$7:$AI$2000,2,0)</f>
        <v>#N/A</v>
      </c>
      <c r="BA81" s="180" t="e">
        <f t="shared" si="55"/>
        <v>#N/A</v>
      </c>
      <c r="BB81" s="183"/>
      <c r="BC81" s="180" t="e">
        <f>VLOOKUP($A81,LIBRES!$AK$7:$AL$250,2,0)</f>
        <v>#N/A</v>
      </c>
      <c r="BD81" s="180" t="e">
        <f>VLOOKUP($A81,LIBRES!$AN$7:$AO$2000,2,0)</f>
        <v>#N/A</v>
      </c>
      <c r="BE81" s="180" t="e">
        <f t="shared" si="56"/>
        <v>#N/A</v>
      </c>
      <c r="BF81" s="182"/>
      <c r="BG81" s="184">
        <f t="shared" si="57"/>
        <v>256</v>
      </c>
      <c r="BH81" s="184" t="str">
        <f t="shared" si="58"/>
        <v>MANUEL FRANCISCO</v>
      </c>
      <c r="BI81" s="184" t="str">
        <f t="shared" si="59"/>
        <v>FLORES GARCIA</v>
      </c>
      <c r="BJ81" s="184" t="str">
        <f t="shared" si="60"/>
        <v>B</v>
      </c>
      <c r="BK81" s="184">
        <f t="shared" si="61"/>
        <v>0</v>
      </c>
      <c r="BL81" s="185"/>
      <c r="BM81" s="186">
        <v>0</v>
      </c>
      <c r="BN81" s="186">
        <f t="shared" si="62"/>
        <v>6.377314814814794E-3</v>
      </c>
      <c r="BO81" s="186" t="e">
        <f t="shared" si="63"/>
        <v>#N/A</v>
      </c>
      <c r="BP81" s="186" t="e">
        <f t="shared" si="64"/>
        <v>#N/A</v>
      </c>
      <c r="BQ81" s="186" t="e">
        <f t="shared" si="65"/>
        <v>#N/A</v>
      </c>
      <c r="BR81" s="186" t="e">
        <f t="shared" si="66"/>
        <v>#N/A</v>
      </c>
      <c r="BS81" s="186" t="e">
        <f t="shared" si="67"/>
        <v>#N/A</v>
      </c>
      <c r="BT81" s="186" t="e">
        <f t="shared" si="68"/>
        <v>#N/A</v>
      </c>
      <c r="BU81" s="187"/>
      <c r="BV81" s="188" t="e">
        <f t="shared" si="69"/>
        <v>#N/A</v>
      </c>
      <c r="BW81" s="189" t="e">
        <f t="shared" si="70"/>
        <v>#N/A</v>
      </c>
      <c r="BX81" s="185">
        <v>0</v>
      </c>
      <c r="BY81" s="185" t="e">
        <f t="shared" si="71"/>
        <v>#N/A</v>
      </c>
      <c r="BZ81" s="96" t="s">
        <v>424</v>
      </c>
    </row>
    <row r="82" spans="1:81" s="97" customFormat="1" ht="15" customHeight="1" x14ac:dyDescent="0.25">
      <c r="A82" s="174">
        <v>257</v>
      </c>
      <c r="B82" s="175" t="str">
        <f>VLOOKUP($A82,LISTADO!$C$4:$I$264,2,0)</f>
        <v>MARLON</v>
      </c>
      <c r="C82" s="175" t="str">
        <f>VLOOKUP($A82,LISTADO!$C$4:$I$264,3,0)</f>
        <v>ZETINA</v>
      </c>
      <c r="D82" s="175" t="str">
        <f>VLOOKUP($A82,LISTADO!$C$4:$I$264,4,0)</f>
        <v>B</v>
      </c>
      <c r="E82" s="175">
        <f>VLOOKUP($A82,LISTADO!$C$4:$I$264,5,0)</f>
        <v>0</v>
      </c>
      <c r="F82" s="175">
        <f>VLOOKUP($A82,LISTADO!$C$4:$I$264,6,0)</f>
        <v>0</v>
      </c>
      <c r="G82" s="176">
        <f>VLOOKUP($A82,LISTADO!$C$4:$I$270,7,0)</f>
        <v>0.38958333333333323</v>
      </c>
      <c r="H82" s="177">
        <f t="shared" si="72"/>
        <v>0.38958333333333323</v>
      </c>
      <c r="I82" s="177">
        <f t="shared" si="72"/>
        <v>0.38958333333333323</v>
      </c>
      <c r="J82" s="177">
        <f t="shared" si="37"/>
        <v>0</v>
      </c>
      <c r="K82" s="177"/>
      <c r="L82" s="178">
        <f t="shared" si="38"/>
        <v>0.45902777777777765</v>
      </c>
      <c r="M82" s="178" t="e">
        <f>VLOOKUP($A82,Checks!$B$5:$C$250,2,0)</f>
        <v>#N/A</v>
      </c>
      <c r="N82" s="178" t="e">
        <f t="shared" si="39"/>
        <v>#N/A</v>
      </c>
      <c r="O82" s="177" t="e">
        <f t="shared" si="40"/>
        <v>#N/A</v>
      </c>
      <c r="P82" s="179"/>
      <c r="Q82" s="178" t="e">
        <f t="shared" si="41"/>
        <v>#N/A</v>
      </c>
      <c r="R82" s="178" t="e">
        <f>VLOOKUP($A82,Checks!$E$5:$F$250,2,0)</f>
        <v>#N/A</v>
      </c>
      <c r="S82" s="178" t="e">
        <f t="shared" si="42"/>
        <v>#N/A</v>
      </c>
      <c r="T82" s="177" t="e">
        <f t="shared" si="43"/>
        <v>#N/A</v>
      </c>
      <c r="U82" s="179"/>
      <c r="V82" s="178" t="e">
        <f t="shared" si="44"/>
        <v>#N/A</v>
      </c>
      <c r="W82" s="178" t="e">
        <f>VLOOKUP($A82,Checks!$H$5:$I$250,2,0)</f>
        <v>#N/A</v>
      </c>
      <c r="X82" s="178" t="e">
        <f t="shared" si="45"/>
        <v>#N/A</v>
      </c>
      <c r="Y82" s="177" t="e">
        <f t="shared" si="46"/>
        <v>#N/A</v>
      </c>
      <c r="Z82" s="179"/>
      <c r="AA82" s="177" t="e">
        <f t="shared" si="47"/>
        <v>#N/A</v>
      </c>
      <c r="AB82" s="180" t="e">
        <f t="shared" si="48"/>
        <v>#N/A</v>
      </c>
      <c r="AC82" s="179" t="e">
        <f t="shared" si="49"/>
        <v>#N/A</v>
      </c>
      <c r="AD82" s="179"/>
      <c r="AE82" s="180">
        <f>VLOOKUP($A82,LIBRES!$A$7:$B$250,2,0)</f>
        <v>0.3903935185185185</v>
      </c>
      <c r="AF82" s="180">
        <f>VLOOKUP($A82,LIBRES!$D$7:$E$250,2,0)</f>
        <v>0.39365740740740746</v>
      </c>
      <c r="AG82" s="180">
        <f t="shared" si="50"/>
        <v>3.263888888888955E-3</v>
      </c>
      <c r="AH82" s="179"/>
      <c r="AI82" s="180">
        <f>VLOOKUP($A82,LIBRES!$G$7:$H$250,2,0)</f>
        <v>0.4001736111111111</v>
      </c>
      <c r="AJ82" s="180">
        <f>VLOOKUP($A82,LIBRES!J$7:$K$250,2,0)</f>
        <v>0.40615740740740741</v>
      </c>
      <c r="AK82" s="181">
        <f t="shared" si="51"/>
        <v>5.9837962962963065E-3</v>
      </c>
      <c r="AL82" s="179"/>
      <c r="AM82" s="180" t="e">
        <f>VLOOKUP($A82,LIBRES!$M$7:$N$250,2,0)</f>
        <v>#N/A</v>
      </c>
      <c r="AN82" s="180" t="e">
        <f>VLOOKUP($A82,LIBRES!$P$7:$Q$250,2,0)</f>
        <v>#N/A</v>
      </c>
      <c r="AO82" s="180" t="e">
        <f t="shared" si="52"/>
        <v>#N/A</v>
      </c>
      <c r="AP82" s="182"/>
      <c r="AQ82" s="180" t="e">
        <f>VLOOKUP($A82,LIBRES!$S$7:$T$250,2,0)</f>
        <v>#N/A</v>
      </c>
      <c r="AR82" s="180" t="e">
        <f>VLOOKUP($A82,LIBRES!$V$7:$W$250,2,0)</f>
        <v>#N/A</v>
      </c>
      <c r="AS82" s="180" t="e">
        <f t="shared" si="53"/>
        <v>#N/A</v>
      </c>
      <c r="AT82" s="182"/>
      <c r="AU82" s="180" t="e">
        <f>VLOOKUP($A82,LIBRES!$Y$7:$Z$250,2,0)</f>
        <v>#N/A</v>
      </c>
      <c r="AV82" s="180" t="e">
        <f>VLOOKUP($A82,LIBRES!$AB$7:$AC$2000,2,0)</f>
        <v>#N/A</v>
      </c>
      <c r="AW82" s="180" t="e">
        <f t="shared" si="54"/>
        <v>#N/A</v>
      </c>
      <c r="AX82" s="182"/>
      <c r="AY82" s="180" t="e">
        <f>VLOOKUP($A82,LIBRES!$AE$7:$AF$250,2,0)</f>
        <v>#N/A</v>
      </c>
      <c r="AZ82" s="180" t="e">
        <f>VLOOKUP($A82,LIBRES!$AH$7:$AI$2000,2,0)</f>
        <v>#N/A</v>
      </c>
      <c r="BA82" s="180" t="e">
        <f t="shared" si="55"/>
        <v>#N/A</v>
      </c>
      <c r="BB82" s="183"/>
      <c r="BC82" s="180" t="e">
        <f>VLOOKUP($A82,LIBRES!$AK$7:$AL$250,2,0)</f>
        <v>#N/A</v>
      </c>
      <c r="BD82" s="180" t="e">
        <f>VLOOKUP($A82,LIBRES!$AN$7:$AO$2000,2,0)</f>
        <v>#N/A</v>
      </c>
      <c r="BE82" s="180" t="e">
        <f t="shared" si="56"/>
        <v>#N/A</v>
      </c>
      <c r="BF82" s="182"/>
      <c r="BG82" s="184">
        <f t="shared" si="57"/>
        <v>257</v>
      </c>
      <c r="BH82" s="184" t="str">
        <f t="shared" si="58"/>
        <v>MARLON</v>
      </c>
      <c r="BI82" s="184" t="str">
        <f t="shared" si="59"/>
        <v>ZETINA</v>
      </c>
      <c r="BJ82" s="184" t="str">
        <f t="shared" si="60"/>
        <v>B</v>
      </c>
      <c r="BK82" s="184">
        <f t="shared" si="61"/>
        <v>0</v>
      </c>
      <c r="BL82" s="185"/>
      <c r="BM82" s="186">
        <v>0</v>
      </c>
      <c r="BN82" s="186">
        <f t="shared" si="62"/>
        <v>5.9837962962963065E-3</v>
      </c>
      <c r="BO82" s="186" t="e">
        <f t="shared" si="63"/>
        <v>#N/A</v>
      </c>
      <c r="BP82" s="186" t="e">
        <f t="shared" si="64"/>
        <v>#N/A</v>
      </c>
      <c r="BQ82" s="186" t="e">
        <f t="shared" si="65"/>
        <v>#N/A</v>
      </c>
      <c r="BR82" s="186" t="e">
        <f t="shared" si="66"/>
        <v>#N/A</v>
      </c>
      <c r="BS82" s="186" t="e">
        <f t="shared" si="67"/>
        <v>#N/A</v>
      </c>
      <c r="BT82" s="186" t="e">
        <f t="shared" si="68"/>
        <v>#N/A</v>
      </c>
      <c r="BU82" s="187">
        <v>10</v>
      </c>
      <c r="BV82" s="188" t="e">
        <f t="shared" si="69"/>
        <v>#N/A</v>
      </c>
      <c r="BW82" s="189" t="e">
        <f t="shared" si="70"/>
        <v>#N/A</v>
      </c>
      <c r="BX82" s="185">
        <v>0</v>
      </c>
      <c r="BY82" s="185" t="e">
        <f t="shared" si="71"/>
        <v>#N/A</v>
      </c>
      <c r="BZ82" s="96" t="s">
        <v>424</v>
      </c>
      <c r="CA82" s="97" t="s">
        <v>424</v>
      </c>
    </row>
    <row r="83" spans="1:81" s="97" customFormat="1" ht="15" customHeight="1" x14ac:dyDescent="0.25">
      <c r="A83" s="191">
        <v>258</v>
      </c>
      <c r="B83" s="175" t="str">
        <f>VLOOKUP($A83,LISTADO!$C$4:$I$264,2,0)</f>
        <v>LORENZO ALBERTO</v>
      </c>
      <c r="C83" s="175" t="str">
        <f>VLOOKUP($A83,LISTADO!$C$4:$I$264,3,0)</f>
        <v>LOPEZ ESTRADA</v>
      </c>
      <c r="D83" s="175" t="str">
        <f>VLOOKUP($A83,LISTADO!$C$4:$I$264,4,0)</f>
        <v>B</v>
      </c>
      <c r="E83" s="175">
        <f>VLOOKUP($A83,LISTADO!$C$4:$I$264,5,0)</f>
        <v>0</v>
      </c>
      <c r="F83" s="175">
        <f>VLOOKUP($A83,LISTADO!$C$4:$I$264,6,0)</f>
        <v>0</v>
      </c>
      <c r="G83" s="176">
        <f>VLOOKUP($A83,LISTADO!$C$4:$I$270,7,0)</f>
        <v>0.39999999999999986</v>
      </c>
      <c r="H83" s="177">
        <f t="shared" ref="H83:I102" si="73">G83</f>
        <v>0.39999999999999986</v>
      </c>
      <c r="I83" s="177">
        <f t="shared" si="73"/>
        <v>0.39999999999999986</v>
      </c>
      <c r="J83" s="177">
        <f t="shared" si="37"/>
        <v>0</v>
      </c>
      <c r="K83" s="177"/>
      <c r="L83" s="178">
        <f t="shared" si="38"/>
        <v>0.46944444444444428</v>
      </c>
      <c r="M83" s="178">
        <f>VLOOKUP($A83,Checks!$B$5:$C$250,2,0)</f>
        <v>0.51527777777777783</v>
      </c>
      <c r="N83" s="178">
        <f t="shared" si="39"/>
        <v>0.11527777777777798</v>
      </c>
      <c r="O83" s="177">
        <f t="shared" si="40"/>
        <v>4.5833333333333559E-2</v>
      </c>
      <c r="P83" s="179"/>
      <c r="Q83" s="178">
        <f t="shared" si="41"/>
        <v>0.5986111111111112</v>
      </c>
      <c r="R83" s="178" t="e">
        <f>VLOOKUP($A83,Checks!$E$5:$F$250,2,0)</f>
        <v>#N/A</v>
      </c>
      <c r="S83" s="178" t="e">
        <f t="shared" si="42"/>
        <v>#N/A</v>
      </c>
      <c r="T83" s="177" t="e">
        <f t="shared" si="43"/>
        <v>#N/A</v>
      </c>
      <c r="U83" s="179"/>
      <c r="V83" s="178" t="e">
        <f t="shared" si="44"/>
        <v>#N/A</v>
      </c>
      <c r="W83" s="178" t="e">
        <f>VLOOKUP($A83,Checks!$H$5:$I$250,2,0)</f>
        <v>#N/A</v>
      </c>
      <c r="X83" s="178" t="e">
        <f t="shared" si="45"/>
        <v>#N/A</v>
      </c>
      <c r="Y83" s="177" t="e">
        <f t="shared" si="46"/>
        <v>#N/A</v>
      </c>
      <c r="Z83" s="179"/>
      <c r="AA83" s="177" t="e">
        <f t="shared" si="47"/>
        <v>#N/A</v>
      </c>
      <c r="AB83" s="180" t="e">
        <f t="shared" si="48"/>
        <v>#N/A</v>
      </c>
      <c r="AC83" s="179" t="e">
        <f t="shared" si="49"/>
        <v>#N/A</v>
      </c>
      <c r="AD83" s="179"/>
      <c r="AE83" s="180">
        <f>VLOOKUP($A83,LIBRES!$A$7:$B$250,2,0)</f>
        <v>0.40086805555555555</v>
      </c>
      <c r="AF83" s="180" t="e">
        <f>VLOOKUP($A83,LIBRES!$D$7:$E$250,2,0)</f>
        <v>#N/A</v>
      </c>
      <c r="AG83" s="180" t="e">
        <f t="shared" si="50"/>
        <v>#N/A</v>
      </c>
      <c r="AH83" s="179"/>
      <c r="AI83" s="180">
        <f>VLOOKUP($A83,LIBRES!$G$7:$H$250,2,0)</f>
        <v>0.41417824074074078</v>
      </c>
      <c r="AJ83" s="180">
        <f>VLOOKUP($A83,LIBRES!J$7:$K$250,2,0)</f>
        <v>0.4233912037037037</v>
      </c>
      <c r="AK83" s="181">
        <f t="shared" si="51"/>
        <v>9.2129629629629228E-3</v>
      </c>
      <c r="AL83" s="179"/>
      <c r="AM83" s="180">
        <f>VLOOKUP($A83,LIBRES!$M$7:$N$250,2,0)</f>
        <v>0.4772569444444445</v>
      </c>
      <c r="AN83" s="180">
        <f>VLOOKUP($A83,LIBRES!$P$7:$Q$250,2,0)</f>
        <v>0.5021296296296297</v>
      </c>
      <c r="AO83" s="180">
        <f t="shared" si="52"/>
        <v>2.4872685185185206E-2</v>
      </c>
      <c r="AP83" s="182"/>
      <c r="AQ83" s="180" t="e">
        <f>VLOOKUP($A83,LIBRES!$S$7:$T$250,2,0)</f>
        <v>#N/A</v>
      </c>
      <c r="AR83" s="180" t="e">
        <f>VLOOKUP($A83,LIBRES!$V$7:$W$250,2,0)</f>
        <v>#N/A</v>
      </c>
      <c r="AS83" s="180" t="e">
        <f t="shared" si="53"/>
        <v>#N/A</v>
      </c>
      <c r="AT83" s="182"/>
      <c r="AU83" s="180" t="e">
        <f>VLOOKUP($A83,LIBRES!$Y$7:$Z$250,2,0)</f>
        <v>#N/A</v>
      </c>
      <c r="AV83" s="180" t="e">
        <f>VLOOKUP($A83,LIBRES!$AB$7:$AC$2000,2,0)</f>
        <v>#N/A</v>
      </c>
      <c r="AW83" s="180" t="e">
        <f t="shared" si="54"/>
        <v>#N/A</v>
      </c>
      <c r="AX83" s="182"/>
      <c r="AY83" s="180" t="e">
        <f>VLOOKUP($A83,LIBRES!$AE$7:$AF$250,2,0)</f>
        <v>#N/A</v>
      </c>
      <c r="AZ83" s="180" t="e">
        <f>VLOOKUP($A83,LIBRES!$AH$7:$AI$2000,2,0)</f>
        <v>#N/A</v>
      </c>
      <c r="BA83" s="180" t="e">
        <f t="shared" si="55"/>
        <v>#N/A</v>
      </c>
      <c r="BB83" s="183"/>
      <c r="BC83" s="180" t="e">
        <f>VLOOKUP($A83,LIBRES!$AK$7:$AL$250,2,0)</f>
        <v>#N/A</v>
      </c>
      <c r="BD83" s="180" t="e">
        <f>VLOOKUP($A83,LIBRES!$AN$7:$AO$2000,2,0)</f>
        <v>#N/A</v>
      </c>
      <c r="BE83" s="180" t="e">
        <f t="shared" si="56"/>
        <v>#N/A</v>
      </c>
      <c r="BF83" s="182"/>
      <c r="BG83" s="184">
        <f t="shared" si="57"/>
        <v>258</v>
      </c>
      <c r="BH83" s="184" t="str">
        <f t="shared" si="58"/>
        <v>LORENZO ALBERTO</v>
      </c>
      <c r="BI83" s="184" t="str">
        <f t="shared" si="59"/>
        <v>LOPEZ ESTRADA</v>
      </c>
      <c r="BJ83" s="184" t="str">
        <f t="shared" si="60"/>
        <v>B</v>
      </c>
      <c r="BK83" s="184">
        <f t="shared" si="61"/>
        <v>0</v>
      </c>
      <c r="BL83" s="185"/>
      <c r="BM83" s="186">
        <v>0</v>
      </c>
      <c r="BN83" s="186">
        <f t="shared" si="62"/>
        <v>9.2129629629629228E-3</v>
      </c>
      <c r="BO83" s="186">
        <f t="shared" si="63"/>
        <v>2.4872685185185206E-2</v>
      </c>
      <c r="BP83" s="186" t="e">
        <f t="shared" si="64"/>
        <v>#N/A</v>
      </c>
      <c r="BQ83" s="186" t="e">
        <f t="shared" si="65"/>
        <v>#N/A</v>
      </c>
      <c r="BR83" s="186" t="e">
        <f t="shared" si="66"/>
        <v>#N/A</v>
      </c>
      <c r="BS83" s="186" t="e">
        <f t="shared" si="67"/>
        <v>#N/A</v>
      </c>
      <c r="BT83" s="186" t="e">
        <f t="shared" si="68"/>
        <v>#N/A</v>
      </c>
      <c r="BU83" s="187">
        <v>10</v>
      </c>
      <c r="BV83" s="188" t="e">
        <f t="shared" si="69"/>
        <v>#N/A</v>
      </c>
      <c r="BW83" s="189" t="e">
        <f t="shared" si="70"/>
        <v>#N/A</v>
      </c>
      <c r="BX83" s="185">
        <v>0</v>
      </c>
      <c r="BY83" s="185" t="e">
        <f t="shared" si="71"/>
        <v>#N/A</v>
      </c>
      <c r="BZ83" s="96" t="s">
        <v>424</v>
      </c>
      <c r="CA83" s="97" t="s">
        <v>424</v>
      </c>
    </row>
    <row r="84" spans="1:81" s="97" customFormat="1" ht="15" customHeight="1" x14ac:dyDescent="0.25">
      <c r="A84" s="191">
        <v>259</v>
      </c>
      <c r="B84" s="175" t="str">
        <f>VLOOKUP($A84,LISTADO!$C$4:$I$264,2,0)</f>
        <v>BRUNO</v>
      </c>
      <c r="C84" s="175" t="str">
        <f>VLOOKUP($A84,LISTADO!$C$4:$I$264,3,0)</f>
        <v>BUOGERIN</v>
      </c>
      <c r="D84" s="175" t="str">
        <f>VLOOKUP($A84,LISTADO!$C$4:$I$264,4,0)</f>
        <v>B</v>
      </c>
      <c r="E84" s="175">
        <f>VLOOKUP($A84,LISTADO!$C$4:$I$264,5,0)</f>
        <v>0</v>
      </c>
      <c r="F84" s="175">
        <f>VLOOKUP($A84,LISTADO!$C$4:$I$264,6,0)</f>
        <v>0</v>
      </c>
      <c r="G84" s="176">
        <f>VLOOKUP($A84,LISTADO!$C$4:$I$270,7,0)</f>
        <v>0.39236111111111099</v>
      </c>
      <c r="H84" s="177">
        <f t="shared" si="73"/>
        <v>0.39236111111111099</v>
      </c>
      <c r="I84" s="177">
        <f t="shared" si="73"/>
        <v>0.39236111111111099</v>
      </c>
      <c r="J84" s="177">
        <f t="shared" si="37"/>
        <v>0</v>
      </c>
      <c r="K84" s="177"/>
      <c r="L84" s="178">
        <f t="shared" si="38"/>
        <v>0.46180555555555541</v>
      </c>
      <c r="M84" s="178" t="e">
        <f>VLOOKUP($A84,Checks!$B$5:$C$250,2,0)</f>
        <v>#N/A</v>
      </c>
      <c r="N84" s="178" t="e">
        <f t="shared" si="39"/>
        <v>#N/A</v>
      </c>
      <c r="O84" s="177" t="e">
        <f t="shared" si="40"/>
        <v>#N/A</v>
      </c>
      <c r="P84" s="179"/>
      <c r="Q84" s="178" t="e">
        <f t="shared" si="41"/>
        <v>#N/A</v>
      </c>
      <c r="R84" s="178" t="e">
        <f>VLOOKUP($A84,Checks!$E$5:$F$250,2,0)</f>
        <v>#N/A</v>
      </c>
      <c r="S84" s="178" t="e">
        <f t="shared" si="42"/>
        <v>#N/A</v>
      </c>
      <c r="T84" s="177" t="e">
        <f t="shared" si="43"/>
        <v>#N/A</v>
      </c>
      <c r="U84" s="179"/>
      <c r="V84" s="178" t="e">
        <f t="shared" si="44"/>
        <v>#N/A</v>
      </c>
      <c r="W84" s="178" t="e">
        <f>VLOOKUP($A84,Checks!$H$5:$I$250,2,0)</f>
        <v>#N/A</v>
      </c>
      <c r="X84" s="178" t="e">
        <f t="shared" si="45"/>
        <v>#N/A</v>
      </c>
      <c r="Y84" s="177" t="e">
        <f t="shared" si="46"/>
        <v>#N/A</v>
      </c>
      <c r="Z84" s="179"/>
      <c r="AA84" s="177" t="e">
        <f t="shared" si="47"/>
        <v>#N/A</v>
      </c>
      <c r="AB84" s="180" t="e">
        <f t="shared" si="48"/>
        <v>#N/A</v>
      </c>
      <c r="AC84" s="179" t="e">
        <f t="shared" si="49"/>
        <v>#N/A</v>
      </c>
      <c r="AD84" s="179"/>
      <c r="AE84" s="180">
        <f>VLOOKUP($A84,LIBRES!$A$7:$B$250,2,0)</f>
        <v>0.39311342592592591</v>
      </c>
      <c r="AF84" s="180">
        <f>VLOOKUP($A84,LIBRES!$D$7:$E$250,2,0)</f>
        <v>0.39604166666666668</v>
      </c>
      <c r="AG84" s="180">
        <f t="shared" si="50"/>
        <v>2.9282407407407729E-3</v>
      </c>
      <c r="AH84" s="179"/>
      <c r="AI84" s="180">
        <f>VLOOKUP($A84,LIBRES!$G$7:$H$250,2,0)</f>
        <v>0.40457175925925926</v>
      </c>
      <c r="AJ84" s="180">
        <f>VLOOKUP($A84,LIBRES!J$7:$K$250,2,0)</f>
        <v>0.40787037037037038</v>
      </c>
      <c r="AK84" s="181">
        <f t="shared" si="51"/>
        <v>3.2986111111111271E-3</v>
      </c>
      <c r="AL84" s="179"/>
      <c r="AM84" s="180" t="e">
        <f>VLOOKUP($A84,LIBRES!$M$7:$N$250,2,0)</f>
        <v>#N/A</v>
      </c>
      <c r="AN84" s="180" t="e">
        <f>VLOOKUP($A84,LIBRES!$P$7:$Q$250,2,0)</f>
        <v>#N/A</v>
      </c>
      <c r="AO84" s="180" t="e">
        <f t="shared" si="52"/>
        <v>#N/A</v>
      </c>
      <c r="AP84" s="182"/>
      <c r="AQ84" s="180" t="e">
        <f>VLOOKUP($A84,LIBRES!$S$7:$T$250,2,0)</f>
        <v>#N/A</v>
      </c>
      <c r="AR84" s="180" t="e">
        <f>VLOOKUP($A84,LIBRES!$V$7:$W$250,2,0)</f>
        <v>#N/A</v>
      </c>
      <c r="AS84" s="180" t="e">
        <f t="shared" si="53"/>
        <v>#N/A</v>
      </c>
      <c r="AT84" s="182"/>
      <c r="AU84" s="180" t="e">
        <f>VLOOKUP($A84,LIBRES!$Y$7:$Z$250,2,0)</f>
        <v>#N/A</v>
      </c>
      <c r="AV84" s="180" t="e">
        <f>VLOOKUP($A84,LIBRES!$AB$7:$AC$2000,2,0)</f>
        <v>#N/A</v>
      </c>
      <c r="AW84" s="180" t="e">
        <f t="shared" si="54"/>
        <v>#N/A</v>
      </c>
      <c r="AX84" s="182"/>
      <c r="AY84" s="180" t="e">
        <f>VLOOKUP($A84,LIBRES!$AE$7:$AF$250,2,0)</f>
        <v>#N/A</v>
      </c>
      <c r="AZ84" s="180" t="e">
        <f>VLOOKUP($A84,LIBRES!$AH$7:$AI$2000,2,0)</f>
        <v>#N/A</v>
      </c>
      <c r="BA84" s="180" t="e">
        <f t="shared" si="55"/>
        <v>#N/A</v>
      </c>
      <c r="BB84" s="183"/>
      <c r="BC84" s="180" t="e">
        <f>VLOOKUP($A84,LIBRES!$AK$7:$AL$250,2,0)</f>
        <v>#N/A</v>
      </c>
      <c r="BD84" s="180" t="e">
        <f>VLOOKUP($A84,LIBRES!$AN$7:$AO$2000,2,0)</f>
        <v>#N/A</v>
      </c>
      <c r="BE84" s="180" t="e">
        <f t="shared" si="56"/>
        <v>#N/A</v>
      </c>
      <c r="BF84" s="182"/>
      <c r="BG84" s="184">
        <f t="shared" si="57"/>
        <v>259</v>
      </c>
      <c r="BH84" s="184" t="str">
        <f t="shared" si="58"/>
        <v>BRUNO</v>
      </c>
      <c r="BI84" s="184" t="str">
        <f t="shared" si="59"/>
        <v>BUOGERIN</v>
      </c>
      <c r="BJ84" s="184" t="str">
        <f t="shared" si="60"/>
        <v>B</v>
      </c>
      <c r="BK84" s="184">
        <f t="shared" si="61"/>
        <v>0</v>
      </c>
      <c r="BL84" s="185"/>
      <c r="BM84" s="186">
        <v>0</v>
      </c>
      <c r="BN84" s="186">
        <f t="shared" si="62"/>
        <v>3.2986111111111271E-3</v>
      </c>
      <c r="BO84" s="186" t="e">
        <f t="shared" si="63"/>
        <v>#N/A</v>
      </c>
      <c r="BP84" s="186" t="e">
        <f t="shared" si="64"/>
        <v>#N/A</v>
      </c>
      <c r="BQ84" s="186" t="e">
        <f t="shared" si="65"/>
        <v>#N/A</v>
      </c>
      <c r="BR84" s="186" t="e">
        <f t="shared" si="66"/>
        <v>#N/A</v>
      </c>
      <c r="BS84" s="186" t="e">
        <f t="shared" si="67"/>
        <v>#N/A</v>
      </c>
      <c r="BT84" s="186" t="e">
        <f t="shared" si="68"/>
        <v>#N/A</v>
      </c>
      <c r="BU84" s="187">
        <v>10</v>
      </c>
      <c r="BV84" s="188" t="e">
        <f t="shared" si="69"/>
        <v>#N/A</v>
      </c>
      <c r="BW84" s="189" t="e">
        <f t="shared" si="70"/>
        <v>#N/A</v>
      </c>
      <c r="BX84" s="185">
        <v>0</v>
      </c>
      <c r="BY84" s="185" t="e">
        <f t="shared" si="71"/>
        <v>#N/A</v>
      </c>
      <c r="BZ84" s="96" t="s">
        <v>424</v>
      </c>
    </row>
    <row r="85" spans="1:81" s="97" customFormat="1" ht="15" customHeight="1" x14ac:dyDescent="0.25">
      <c r="A85" s="197">
        <v>263</v>
      </c>
      <c r="B85" s="175" t="str">
        <f>VLOOKUP($A85,LISTADO!$C$4:$I$264,2,0)</f>
        <v>ALFONSO</v>
      </c>
      <c r="C85" s="175" t="str">
        <f>VLOOKUP($A85,LISTADO!$C$4:$I$264,3,0)</f>
        <v>AYALA</v>
      </c>
      <c r="D85" s="175" t="str">
        <f>VLOOKUP($A85,LISTADO!$C$4:$I$264,4,0)</f>
        <v>B</v>
      </c>
      <c r="E85" s="175">
        <f>VLOOKUP($A85,LISTADO!$C$4:$I$264,5,0)</f>
        <v>0</v>
      </c>
      <c r="F85" s="175">
        <f>VLOOKUP($A85,LISTADO!$C$4:$I$264,6,0)</f>
        <v>0</v>
      </c>
      <c r="G85" s="176">
        <f>VLOOKUP($A85,LISTADO!$C$4:$I$270,7,0)</f>
        <v>0.40555555555555539</v>
      </c>
      <c r="H85" s="177">
        <f t="shared" si="73"/>
        <v>0.40555555555555539</v>
      </c>
      <c r="I85" s="177">
        <f t="shared" si="73"/>
        <v>0.40555555555555539</v>
      </c>
      <c r="J85" s="177">
        <f t="shared" si="37"/>
        <v>0</v>
      </c>
      <c r="K85" s="177"/>
      <c r="L85" s="178">
        <f t="shared" si="38"/>
        <v>0.47499999999999981</v>
      </c>
      <c r="M85" s="178">
        <f>VLOOKUP($A85,Checks!$B$5:$C$250,2,0)</f>
        <v>0.48888888888888887</v>
      </c>
      <c r="N85" s="178">
        <f t="shared" si="39"/>
        <v>8.3333333333333481E-2</v>
      </c>
      <c r="O85" s="177">
        <f t="shared" si="40"/>
        <v>1.3888888888889062E-2</v>
      </c>
      <c r="P85" s="179"/>
      <c r="Q85" s="178">
        <f t="shared" si="41"/>
        <v>0.57222222222222219</v>
      </c>
      <c r="R85" s="178">
        <f>VLOOKUP($A85,Checks!$E$5:$F$250,2,0)</f>
        <v>0.56041666666666667</v>
      </c>
      <c r="S85" s="178">
        <f t="shared" si="42"/>
        <v>7.1527777777777801E-2</v>
      </c>
      <c r="T85" s="177">
        <f t="shared" si="43"/>
        <v>1.1805555555555514E-2</v>
      </c>
      <c r="U85" s="179"/>
      <c r="V85" s="178">
        <f t="shared" si="44"/>
        <v>0.62291666666666667</v>
      </c>
      <c r="W85" s="178" t="e">
        <f>VLOOKUP($A85,Checks!$H$5:$I$250,2,0)</f>
        <v>#N/A</v>
      </c>
      <c r="X85" s="178" t="e">
        <f t="shared" si="45"/>
        <v>#N/A</v>
      </c>
      <c r="Y85" s="177" t="e">
        <f t="shared" si="46"/>
        <v>#N/A</v>
      </c>
      <c r="Z85" s="179"/>
      <c r="AA85" s="177" t="e">
        <f t="shared" si="47"/>
        <v>#N/A</v>
      </c>
      <c r="AB85" s="180" t="e">
        <f t="shared" si="48"/>
        <v>#N/A</v>
      </c>
      <c r="AC85" s="179" t="e">
        <f t="shared" si="49"/>
        <v>#N/A</v>
      </c>
      <c r="AD85" s="179"/>
      <c r="AE85" s="180">
        <f>VLOOKUP($A85,LIBRES!$A$7:$B$250,2,0)</f>
        <v>0.40613425925925922</v>
      </c>
      <c r="AF85" s="180">
        <f>VLOOKUP($A85,LIBRES!$D$7:$E$250,2,0)</f>
        <v>0.41089120370370374</v>
      </c>
      <c r="AG85" s="180">
        <f t="shared" si="50"/>
        <v>4.7569444444445219E-3</v>
      </c>
      <c r="AH85" s="179"/>
      <c r="AI85" s="180">
        <f>VLOOKUP($A85,LIBRES!$G$7:$H$250,2,0)</f>
        <v>0.41793981481481479</v>
      </c>
      <c r="AJ85" s="180">
        <f>VLOOKUP($A85,LIBRES!J$7:$K$250,2,0)</f>
        <v>0.42318287037037039</v>
      </c>
      <c r="AK85" s="181">
        <f t="shared" si="51"/>
        <v>5.243055555555598E-3</v>
      </c>
      <c r="AL85" s="179"/>
      <c r="AM85" s="180">
        <f>VLOOKUP($A85,LIBRES!$M$7:$N$250,2,0)</f>
        <v>0.47210648148148149</v>
      </c>
      <c r="AN85" s="180">
        <f>VLOOKUP($A85,LIBRES!$P$7:$Q$250,2,0)</f>
        <v>0.47618055555555555</v>
      </c>
      <c r="AO85" s="180">
        <f t="shared" si="52"/>
        <v>4.0740740740740633E-3</v>
      </c>
      <c r="AP85" s="182"/>
      <c r="AQ85" s="180" t="e">
        <f>VLOOKUP($A85,LIBRES!$S$7:$T$250,2,0)</f>
        <v>#N/A</v>
      </c>
      <c r="AR85" s="180" t="e">
        <f>VLOOKUP($A85,LIBRES!$V$7:$W$250,2,0)</f>
        <v>#N/A</v>
      </c>
      <c r="AS85" s="180" t="e">
        <f t="shared" si="53"/>
        <v>#N/A</v>
      </c>
      <c r="AT85" s="182"/>
      <c r="AU85" s="180" t="e">
        <f>VLOOKUP($A85,LIBRES!$Y$7:$Z$250,2,0)</f>
        <v>#N/A</v>
      </c>
      <c r="AV85" s="180" t="e">
        <f>VLOOKUP($A85,LIBRES!$AB$7:$AC$2000,2,0)</f>
        <v>#N/A</v>
      </c>
      <c r="AW85" s="180" t="e">
        <f t="shared" si="54"/>
        <v>#N/A</v>
      </c>
      <c r="AX85" s="182"/>
      <c r="AY85" s="180" t="e">
        <f>VLOOKUP($A85,LIBRES!$AE$7:$AF$250,2,0)</f>
        <v>#N/A</v>
      </c>
      <c r="AZ85" s="180" t="e">
        <f>VLOOKUP($A85,LIBRES!$AH$7:$AI$2000,2,0)</f>
        <v>#N/A</v>
      </c>
      <c r="BA85" s="180" t="e">
        <f t="shared" si="55"/>
        <v>#N/A</v>
      </c>
      <c r="BB85" s="183"/>
      <c r="BC85" s="180" t="e">
        <f>VLOOKUP($A85,LIBRES!$AK$7:$AL$250,2,0)</f>
        <v>#N/A</v>
      </c>
      <c r="BD85" s="180" t="e">
        <f>VLOOKUP($A85,LIBRES!$AN$7:$AO$2000,2,0)</f>
        <v>#N/A</v>
      </c>
      <c r="BE85" s="180" t="e">
        <f t="shared" si="56"/>
        <v>#N/A</v>
      </c>
      <c r="BF85" s="182"/>
      <c r="BG85" s="184">
        <f t="shared" si="57"/>
        <v>263</v>
      </c>
      <c r="BH85" s="184" t="str">
        <f t="shared" si="58"/>
        <v>ALFONSO</v>
      </c>
      <c r="BI85" s="184" t="str">
        <f t="shared" si="59"/>
        <v>AYALA</v>
      </c>
      <c r="BJ85" s="184" t="str">
        <f t="shared" si="60"/>
        <v>B</v>
      </c>
      <c r="BK85" s="184">
        <f t="shared" si="61"/>
        <v>0</v>
      </c>
      <c r="BL85" s="185"/>
      <c r="BM85" s="186">
        <v>0</v>
      </c>
      <c r="BN85" s="186">
        <f t="shared" si="62"/>
        <v>5.243055555555598E-3</v>
      </c>
      <c r="BO85" s="186">
        <f t="shared" si="63"/>
        <v>4.0740740740740633E-3</v>
      </c>
      <c r="BP85" s="186" t="e">
        <f t="shared" si="64"/>
        <v>#N/A</v>
      </c>
      <c r="BQ85" s="186" t="e">
        <f t="shared" si="65"/>
        <v>#N/A</v>
      </c>
      <c r="BR85" s="186" t="e">
        <f t="shared" si="66"/>
        <v>#N/A</v>
      </c>
      <c r="BS85" s="186" t="e">
        <f t="shared" si="67"/>
        <v>#N/A</v>
      </c>
      <c r="BT85" s="186" t="e">
        <f t="shared" si="68"/>
        <v>#N/A</v>
      </c>
      <c r="BU85" s="187">
        <v>10</v>
      </c>
      <c r="BV85" s="188" t="e">
        <f t="shared" si="69"/>
        <v>#N/A</v>
      </c>
      <c r="BW85" s="189" t="e">
        <f t="shared" si="70"/>
        <v>#N/A</v>
      </c>
      <c r="BX85" s="185">
        <v>0</v>
      </c>
      <c r="BY85" s="185" t="e">
        <f t="shared" si="71"/>
        <v>#N/A</v>
      </c>
      <c r="BZ85" s="96" t="s">
        <v>424</v>
      </c>
      <c r="CA85" s="97" t="s">
        <v>425</v>
      </c>
    </row>
    <row r="86" spans="1:81" s="97" customFormat="1" ht="15" customHeight="1" x14ac:dyDescent="0.25">
      <c r="A86" s="191">
        <v>264</v>
      </c>
      <c r="B86" s="175" t="str">
        <f>VLOOKUP($A86,LISTADO!$C$4:$I$264,2,0)</f>
        <v>RAUL ARTURO</v>
      </c>
      <c r="C86" s="175" t="str">
        <f>VLOOKUP($A86,LISTADO!$C$4:$I$264,3,0)</f>
        <v>ALFONZO GARCIA</v>
      </c>
      <c r="D86" s="175" t="str">
        <f>VLOOKUP($A86,LISTADO!$C$4:$I$264,4,0)</f>
        <v>A</v>
      </c>
      <c r="E86" s="175">
        <f>VLOOKUP($A86,LISTADO!$C$4:$I$264,5,0)</f>
        <v>0</v>
      </c>
      <c r="F86" s="175">
        <f>VLOOKUP($A86,LISTADO!$C$4:$I$264,6,0)</f>
        <v>0</v>
      </c>
      <c r="G86" s="176">
        <f>VLOOKUP($A86,LISTADO!$C$4:$I$270,7,0)</f>
        <v>0.39999999999999986</v>
      </c>
      <c r="H86" s="177">
        <f t="shared" si="73"/>
        <v>0.39999999999999986</v>
      </c>
      <c r="I86" s="177">
        <f t="shared" si="73"/>
        <v>0.39999999999999986</v>
      </c>
      <c r="J86" s="177">
        <f t="shared" si="37"/>
        <v>0</v>
      </c>
      <c r="K86" s="177"/>
      <c r="L86" s="178">
        <f t="shared" si="38"/>
        <v>0.46944444444444428</v>
      </c>
      <c r="M86" s="178" t="e">
        <f>VLOOKUP($A86,Checks!$B$5:$C$250,2,0)</f>
        <v>#N/A</v>
      </c>
      <c r="N86" s="178" t="e">
        <f t="shared" si="39"/>
        <v>#N/A</v>
      </c>
      <c r="O86" s="177" t="e">
        <f t="shared" si="40"/>
        <v>#N/A</v>
      </c>
      <c r="P86" s="179"/>
      <c r="Q86" s="178" t="e">
        <f t="shared" si="41"/>
        <v>#N/A</v>
      </c>
      <c r="R86" s="178" t="e">
        <f>VLOOKUP($A86,Checks!$E$5:$F$250,2,0)</f>
        <v>#N/A</v>
      </c>
      <c r="S86" s="178" t="e">
        <f t="shared" si="42"/>
        <v>#N/A</v>
      </c>
      <c r="T86" s="177" t="e">
        <f t="shared" si="43"/>
        <v>#N/A</v>
      </c>
      <c r="U86" s="179"/>
      <c r="V86" s="178" t="e">
        <f t="shared" si="44"/>
        <v>#N/A</v>
      </c>
      <c r="W86" s="178" t="e">
        <f>VLOOKUP($A86,Checks!$H$5:$I$250,2,0)</f>
        <v>#N/A</v>
      </c>
      <c r="X86" s="178" t="e">
        <f t="shared" si="45"/>
        <v>#N/A</v>
      </c>
      <c r="Y86" s="177" t="e">
        <f t="shared" si="46"/>
        <v>#N/A</v>
      </c>
      <c r="Z86" s="179"/>
      <c r="AA86" s="177" t="e">
        <f t="shared" si="47"/>
        <v>#N/A</v>
      </c>
      <c r="AB86" s="180" t="e">
        <f t="shared" si="48"/>
        <v>#N/A</v>
      </c>
      <c r="AC86" s="179" t="e">
        <f t="shared" si="49"/>
        <v>#N/A</v>
      </c>
      <c r="AD86" s="179"/>
      <c r="AE86" s="180">
        <f>VLOOKUP($A86,LIBRES!$A$7:$B$250,2,0)</f>
        <v>0.40133101851851855</v>
      </c>
      <c r="AF86" s="180">
        <f>VLOOKUP($A86,LIBRES!$D$7:$E$250,2,0)</f>
        <v>0.40493055555555557</v>
      </c>
      <c r="AG86" s="180">
        <f t="shared" si="50"/>
        <v>3.5995370370370261E-3</v>
      </c>
      <c r="AH86" s="179"/>
      <c r="AI86" s="180">
        <f>VLOOKUP($A86,LIBRES!$G$7:$H$250,2,0)</f>
        <v>0.41105324074074073</v>
      </c>
      <c r="AJ86" s="180">
        <f>VLOOKUP($A86,LIBRES!J$7:$K$250,2,0)</f>
        <v>0.41516203703703702</v>
      </c>
      <c r="AK86" s="181">
        <f t="shared" si="51"/>
        <v>4.108796296296291E-3</v>
      </c>
      <c r="AL86" s="179"/>
      <c r="AM86" s="180">
        <f>VLOOKUP($A86,LIBRES!$M$7:$N$250,2,0)</f>
        <v>0.45104166666666662</v>
      </c>
      <c r="AN86" s="180">
        <f>VLOOKUP($A86,LIBRES!$P$7:$Q$250,2,0)</f>
        <v>0.45388888888888884</v>
      </c>
      <c r="AO86" s="180">
        <f t="shared" si="52"/>
        <v>2.8472222222222232E-3</v>
      </c>
      <c r="AP86" s="182"/>
      <c r="AQ86" s="180">
        <f>VLOOKUP($A86,LIBRES!$S$7:$T$250,2,0)</f>
        <v>0.52187499999999998</v>
      </c>
      <c r="AR86" s="180">
        <f>VLOOKUP($A86,LIBRES!$V$7:$W$250,2,0)</f>
        <v>0.52486111111111111</v>
      </c>
      <c r="AS86" s="180">
        <f t="shared" si="53"/>
        <v>2.9861111111111338E-3</v>
      </c>
      <c r="AT86" s="182"/>
      <c r="AU86" s="180">
        <f>VLOOKUP($A86,LIBRES!$Y$7:$Z$250,2,0)</f>
        <v>0.55052083333333335</v>
      </c>
      <c r="AV86" s="180">
        <f>VLOOKUP($A86,LIBRES!$AB$7:$AC$2000,2,0)</f>
        <v>0.55472222222222223</v>
      </c>
      <c r="AW86" s="180">
        <f t="shared" si="54"/>
        <v>4.2013888888888795E-3</v>
      </c>
      <c r="AX86" s="182"/>
      <c r="AY86" s="180">
        <f>VLOOKUP($A86,LIBRES!$AE$7:$AF$250,2,0)</f>
        <v>0.61302083333333335</v>
      </c>
      <c r="AZ86" s="180">
        <f>VLOOKUP($A86,LIBRES!$AH$7:$AI$2000,2,0)</f>
        <v>0.61577546296296293</v>
      </c>
      <c r="BA86" s="180">
        <f t="shared" si="55"/>
        <v>2.7546296296295791E-3</v>
      </c>
      <c r="BB86" s="183"/>
      <c r="BC86" s="180" t="e">
        <f>VLOOKUP($A86,LIBRES!$AK$7:$AL$250,2,0)</f>
        <v>#N/A</v>
      </c>
      <c r="BD86" s="180" t="e">
        <f>VLOOKUP($A86,LIBRES!$AN$7:$AO$2000,2,0)</f>
        <v>#N/A</v>
      </c>
      <c r="BE86" s="180" t="e">
        <f t="shared" si="56"/>
        <v>#N/A</v>
      </c>
      <c r="BF86" s="182"/>
      <c r="BG86" s="184">
        <f t="shared" si="57"/>
        <v>264</v>
      </c>
      <c r="BH86" s="184" t="str">
        <f t="shared" si="58"/>
        <v>RAUL ARTURO</v>
      </c>
      <c r="BI86" s="184" t="str">
        <f t="shared" si="59"/>
        <v>ALFONZO GARCIA</v>
      </c>
      <c r="BJ86" s="184" t="str">
        <f t="shared" si="60"/>
        <v>A</v>
      </c>
      <c r="BK86" s="184">
        <f t="shared" si="61"/>
        <v>0</v>
      </c>
      <c r="BL86" s="185"/>
      <c r="BM86" s="186">
        <v>0</v>
      </c>
      <c r="BN86" s="186">
        <f t="shared" si="62"/>
        <v>4.108796296296291E-3</v>
      </c>
      <c r="BO86" s="186">
        <f t="shared" si="63"/>
        <v>2.8472222222222232E-3</v>
      </c>
      <c r="BP86" s="186">
        <f t="shared" si="64"/>
        <v>2.9861111111111338E-3</v>
      </c>
      <c r="BQ86" s="186">
        <f t="shared" si="65"/>
        <v>4.2013888888888795E-3</v>
      </c>
      <c r="BR86" s="186">
        <f t="shared" si="66"/>
        <v>2.7546296296295791E-3</v>
      </c>
      <c r="BS86" s="186" t="e">
        <f t="shared" si="67"/>
        <v>#N/A</v>
      </c>
      <c r="BT86" s="186" t="e">
        <f t="shared" si="68"/>
        <v>#N/A</v>
      </c>
      <c r="BU86" s="187">
        <v>10</v>
      </c>
      <c r="BV86" s="188" t="e">
        <f t="shared" si="69"/>
        <v>#N/A</v>
      </c>
      <c r="BW86" s="189" t="e">
        <f t="shared" si="70"/>
        <v>#N/A</v>
      </c>
      <c r="BX86" s="185">
        <v>0</v>
      </c>
      <c r="BY86" s="185" t="e">
        <f t="shared" si="71"/>
        <v>#N/A</v>
      </c>
      <c r="BZ86" s="96" t="s">
        <v>424</v>
      </c>
      <c r="CA86" s="97" t="s">
        <v>424</v>
      </c>
      <c r="CB86" s="97" t="s">
        <v>424</v>
      </c>
      <c r="CC86" s="97" t="s">
        <v>424</v>
      </c>
    </row>
    <row r="87" spans="1:81" s="97" customFormat="1" ht="15" customHeight="1" x14ac:dyDescent="0.25">
      <c r="A87" s="197">
        <v>266</v>
      </c>
      <c r="B87" s="175" t="str">
        <f>VLOOKUP($A87,LISTADO!$C$4:$I$264,2,0)</f>
        <v>REMBER</v>
      </c>
      <c r="C87" s="175" t="str">
        <f>VLOOKUP($A87,LISTADO!$C$4:$I$264,3,0)</f>
        <v>CASTILLO</v>
      </c>
      <c r="D87" s="175" t="str">
        <f>VLOOKUP($A87,LISTADO!$C$4:$I$264,4,0)</f>
        <v>B</v>
      </c>
      <c r="E87" s="175">
        <f>VLOOKUP($A87,LISTADO!$C$4:$I$264,5,0)</f>
        <v>0</v>
      </c>
      <c r="F87" s="175">
        <f>VLOOKUP($A87,LISTADO!$C$4:$I$264,6,0)</f>
        <v>0</v>
      </c>
      <c r="G87" s="176">
        <f>VLOOKUP($A87,LISTADO!$C$4:$I$270,7,0)</f>
        <v>0.40624999999999983</v>
      </c>
      <c r="H87" s="177">
        <f t="shared" si="73"/>
        <v>0.40624999999999983</v>
      </c>
      <c r="I87" s="177">
        <f t="shared" si="73"/>
        <v>0.40624999999999983</v>
      </c>
      <c r="J87" s="177">
        <f t="shared" ref="J87:J118" si="74">ABS(I87-H87)</f>
        <v>0</v>
      </c>
      <c r="K87" s="177"/>
      <c r="L87" s="178">
        <f t="shared" ref="L87:L92" si="75">I87+$M$20</f>
        <v>0.47569444444444425</v>
      </c>
      <c r="M87" s="178" t="e">
        <f>VLOOKUP($A87,Checks!$B$5:$C$250,2,0)</f>
        <v>#N/A</v>
      </c>
      <c r="N87" s="178" t="e">
        <f t="shared" ref="N87:N118" si="76">M87-I87</f>
        <v>#N/A</v>
      </c>
      <c r="O87" s="177" t="e">
        <f t="shared" ref="O87:O92" si="77">ABS(M87-L87)</f>
        <v>#N/A</v>
      </c>
      <c r="P87" s="179"/>
      <c r="Q87" s="178" t="e">
        <f t="shared" ref="Q87:Q92" si="78">M87+$R$20</f>
        <v>#N/A</v>
      </c>
      <c r="R87" s="178">
        <f>VLOOKUP($A87,Checks!$E$5:$F$250,2,0)</f>
        <v>0.55902777777777779</v>
      </c>
      <c r="S87" s="178" t="e">
        <f t="shared" ref="S87:S118" si="79">R87-M87</f>
        <v>#N/A</v>
      </c>
      <c r="T87" s="177" t="e">
        <f t="shared" ref="T87:T92" si="80">ABS(R87-Q87)</f>
        <v>#N/A</v>
      </c>
      <c r="U87" s="179"/>
      <c r="V87" s="178">
        <f t="shared" ref="V87:V92" si="81">R87+$W$20</f>
        <v>0.62152777777777779</v>
      </c>
      <c r="W87" s="178" t="e">
        <f>VLOOKUP($A87,Checks!$H$5:$I$250,2,0)</f>
        <v>#N/A</v>
      </c>
      <c r="X87" s="178" t="e">
        <f t="shared" ref="X87:X118" si="82">W87-R87</f>
        <v>#N/A</v>
      </c>
      <c r="Y87" s="177" t="e">
        <f t="shared" ref="Y87:Y92" si="83">ABS(W87-V87)</f>
        <v>#N/A</v>
      </c>
      <c r="Z87" s="179"/>
      <c r="AA87" s="177" t="e">
        <f t="shared" ref="AA87:AA92" si="84">W87+$AB$20</f>
        <v>#N/A</v>
      </c>
      <c r="AB87" s="180">
        <f t="shared" ref="AB87:AB92" si="85">BD87</f>
        <v>0.69146990740740744</v>
      </c>
      <c r="AC87" s="179" t="e">
        <f t="shared" ref="AC87:AC118" si="86">IF(AB87&lt;AA87,0,(ABS(AB87-AA87)*86400))</f>
        <v>#N/A</v>
      </c>
      <c r="AD87" s="179"/>
      <c r="AE87" s="180">
        <f>VLOOKUP($A87,LIBRES!$A$7:$B$250,2,0)</f>
        <v>0.40682870370370372</v>
      </c>
      <c r="AF87" s="180">
        <f>VLOOKUP($A87,LIBRES!$D$7:$E$250,2,0)</f>
        <v>0.41037037037037033</v>
      </c>
      <c r="AG87" s="180">
        <f t="shared" ref="AG87:AG118" si="87">AF87-AE87</f>
        <v>3.5416666666666097E-3</v>
      </c>
      <c r="AH87" s="179"/>
      <c r="AI87" s="180">
        <f>VLOOKUP($A87,LIBRES!$G$7:$H$250,2,0)</f>
        <v>0.41660879629629632</v>
      </c>
      <c r="AJ87" s="180">
        <f>VLOOKUP($A87,LIBRES!J$7:$K$250,2,0)</f>
        <v>0.4213425925925926</v>
      </c>
      <c r="AK87" s="181">
        <f t="shared" ref="AK87:AK118" si="88">AJ87-AI87</f>
        <v>4.7337962962962776E-3</v>
      </c>
      <c r="AL87" s="179"/>
      <c r="AM87" s="180">
        <f>VLOOKUP($A87,LIBRES!$M$7:$N$250,2,0)</f>
        <v>0.45503472222222219</v>
      </c>
      <c r="AN87" s="180">
        <f>VLOOKUP($A87,LIBRES!$P$7:$Q$250,2,0)</f>
        <v>0.45792824074074073</v>
      </c>
      <c r="AO87" s="180">
        <f t="shared" ref="AO87:AO118" si="89">AN87-AM87</f>
        <v>2.8935185185185452E-3</v>
      </c>
      <c r="AP87" s="182"/>
      <c r="AQ87" s="180">
        <f>VLOOKUP($A87,LIBRES!$S$7:$T$250,2,0)</f>
        <v>0.53298611111111105</v>
      </c>
      <c r="AR87" s="180">
        <f>VLOOKUP($A87,LIBRES!$V$7:$W$250,2,0)</f>
        <v>0.53634259259259254</v>
      </c>
      <c r="AS87" s="180">
        <f t="shared" ref="AS87:AS118" si="90">AR87-AQ87</f>
        <v>3.3564814814814881E-3</v>
      </c>
      <c r="AT87" s="182"/>
      <c r="AU87" s="180">
        <f>VLOOKUP($A87,LIBRES!$Y$7:$Z$250,2,0)</f>
        <v>0.56527777777777777</v>
      </c>
      <c r="AV87" s="180">
        <f>VLOOKUP($A87,LIBRES!$AB$7:$AC$2000,2,0)</f>
        <v>0.57005787037037037</v>
      </c>
      <c r="AW87" s="180">
        <f t="shared" ref="AW87:AW118" si="91">AV87-AU87</f>
        <v>4.7800925925925997E-3</v>
      </c>
      <c r="AX87" s="182"/>
      <c r="AY87" s="180">
        <f>VLOOKUP($A87,LIBRES!$AE$7:$AF$250,2,0)</f>
        <v>0.60954861111111114</v>
      </c>
      <c r="AZ87" s="180">
        <f>VLOOKUP($A87,LIBRES!$AH$7:$AI$2000,2,0)</f>
        <v>0.61364583333333333</v>
      </c>
      <c r="BA87" s="180">
        <f t="shared" ref="BA87:BA118" si="92">AZ87-AY87</f>
        <v>4.0972222222221966E-3</v>
      </c>
      <c r="BB87" s="183"/>
      <c r="BC87" s="180">
        <f>VLOOKUP($A87,LIBRES!$AK$7:$AL$250,2,0)</f>
        <v>0.68807870370370372</v>
      </c>
      <c r="BD87" s="180">
        <f>VLOOKUP($A87,LIBRES!$AN$7:$AO$2000,2,0)</f>
        <v>0.69146990740740744</v>
      </c>
      <c r="BE87" s="180">
        <f t="shared" ref="BE87:BE118" si="93">BD87-BC87</f>
        <v>3.3912037037037157E-3</v>
      </c>
      <c r="BF87" s="182"/>
      <c r="BG87" s="184">
        <f t="shared" ref="BG87:BG92" si="94">A87</f>
        <v>266</v>
      </c>
      <c r="BH87" s="184" t="str">
        <f t="shared" ref="BH87:BH92" si="95">B87</f>
        <v>REMBER</v>
      </c>
      <c r="BI87" s="184" t="str">
        <f t="shared" ref="BI87:BI92" si="96">C87</f>
        <v>CASTILLO</v>
      </c>
      <c r="BJ87" s="184" t="str">
        <f t="shared" ref="BJ87:BJ92" si="97">D87</f>
        <v>B</v>
      </c>
      <c r="BK87" s="184">
        <f t="shared" ref="BK87:BK92" si="98">E87</f>
        <v>0</v>
      </c>
      <c r="BL87" s="185"/>
      <c r="BM87" s="186">
        <v>0</v>
      </c>
      <c r="BN87" s="186">
        <f t="shared" ref="BN87:BN92" si="99">AK87</f>
        <v>4.7337962962962776E-3</v>
      </c>
      <c r="BO87" s="186">
        <f t="shared" ref="BO87:BO92" si="100">AO87</f>
        <v>2.8935185185185452E-3</v>
      </c>
      <c r="BP87" s="186">
        <f t="shared" ref="BP87:BP92" si="101">AS87</f>
        <v>3.3564814814814881E-3</v>
      </c>
      <c r="BQ87" s="186">
        <f t="shared" ref="BQ87:BQ92" si="102">AW87</f>
        <v>4.7800925925925997E-3</v>
      </c>
      <c r="BR87" s="186">
        <f t="shared" ref="BR87:BR92" si="103">BA87</f>
        <v>4.0972222222221966E-3</v>
      </c>
      <c r="BS87" s="186">
        <f t="shared" ref="BS87:BS92" si="104">BE87</f>
        <v>3.3912037037037157E-3</v>
      </c>
      <c r="BT87" s="186">
        <f t="shared" ref="BT87:BT118" si="105">SUM(BM87:BS87)</f>
        <v>2.3252314814814823E-2</v>
      </c>
      <c r="BU87" s="187">
        <v>10</v>
      </c>
      <c r="BV87" s="188">
        <f t="shared" ref="BV87:BV92" si="106">BT87*86400</f>
        <v>2009.0000000000007</v>
      </c>
      <c r="BW87" s="189" t="e">
        <f t="shared" ref="BW87:BW92" si="107">(( J87+O87+T87+Y87)*86400)+AC87</f>
        <v>#N/A</v>
      </c>
      <c r="BX87" s="185">
        <v>0</v>
      </c>
      <c r="BY87" s="185" t="e">
        <f t="shared" ref="BY87:BY118" si="108">BX87+BW87+BV87+BU87</f>
        <v>#N/A</v>
      </c>
      <c r="BZ87" s="96" t="s">
        <v>424</v>
      </c>
      <c r="CA87" s="97" t="s">
        <v>424</v>
      </c>
      <c r="CB87" s="97" t="s">
        <v>424</v>
      </c>
      <c r="CC87" s="97" t="s">
        <v>424</v>
      </c>
    </row>
    <row r="88" spans="1:81" s="97" customFormat="1" ht="15" customHeight="1" x14ac:dyDescent="0.25">
      <c r="A88" s="191">
        <v>268</v>
      </c>
      <c r="B88" s="175" t="str">
        <f>VLOOKUP($A88,LISTADO!$C$4:$I$264,2,0)</f>
        <v>JUAN MANUEL</v>
      </c>
      <c r="C88" s="175" t="str">
        <f>VLOOKUP($A88,LISTADO!$C$4:$I$264,3,0)</f>
        <v>DOMINGUEZ BORRAYO</v>
      </c>
      <c r="D88" s="175" t="str">
        <f>VLOOKUP($A88,LISTADO!$C$4:$I$264,4,0)</f>
        <v>C</v>
      </c>
      <c r="E88" s="175">
        <f>VLOOKUP($A88,LISTADO!$C$4:$I$264,5,0)</f>
        <v>0</v>
      </c>
      <c r="F88" s="175">
        <f>VLOOKUP($A88,LISTADO!$C$4:$I$264,6,0)</f>
        <v>0</v>
      </c>
      <c r="G88" s="176">
        <f>VLOOKUP($A88,LISTADO!$C$4:$I$270,7,0)</f>
        <v>0.40138888888888874</v>
      </c>
      <c r="H88" s="177">
        <f t="shared" si="73"/>
        <v>0.40138888888888874</v>
      </c>
      <c r="I88" s="177">
        <f t="shared" si="73"/>
        <v>0.40138888888888874</v>
      </c>
      <c r="J88" s="177">
        <f t="shared" si="74"/>
        <v>0</v>
      </c>
      <c r="K88" s="177"/>
      <c r="L88" s="178">
        <f t="shared" si="75"/>
        <v>0.47083333333333316</v>
      </c>
      <c r="M88" s="178" t="e">
        <f>VLOOKUP($A88,Checks!$B$5:$C$250,2,0)</f>
        <v>#N/A</v>
      </c>
      <c r="N88" s="178" t="e">
        <f t="shared" si="76"/>
        <v>#N/A</v>
      </c>
      <c r="O88" s="177" t="e">
        <f t="shared" si="77"/>
        <v>#N/A</v>
      </c>
      <c r="P88" s="179"/>
      <c r="Q88" s="178" t="e">
        <f t="shared" si="78"/>
        <v>#N/A</v>
      </c>
      <c r="R88" s="178" t="e">
        <f>VLOOKUP($A88,Checks!$E$5:$F$250,2,0)</f>
        <v>#N/A</v>
      </c>
      <c r="S88" s="178" t="e">
        <f t="shared" si="79"/>
        <v>#N/A</v>
      </c>
      <c r="T88" s="177" t="e">
        <f t="shared" si="80"/>
        <v>#N/A</v>
      </c>
      <c r="U88" s="179"/>
      <c r="V88" s="178" t="e">
        <f t="shared" si="81"/>
        <v>#N/A</v>
      </c>
      <c r="W88" s="178" t="e">
        <f>VLOOKUP($A88,Checks!$H$5:$I$250,2,0)</f>
        <v>#N/A</v>
      </c>
      <c r="X88" s="178" t="e">
        <f t="shared" si="82"/>
        <v>#N/A</v>
      </c>
      <c r="Y88" s="177" t="e">
        <f t="shared" si="83"/>
        <v>#N/A</v>
      </c>
      <c r="Z88" s="179"/>
      <c r="AA88" s="177" t="e">
        <f t="shared" si="84"/>
        <v>#N/A</v>
      </c>
      <c r="AB88" s="180" t="e">
        <f t="shared" si="85"/>
        <v>#N/A</v>
      </c>
      <c r="AC88" s="179" t="e">
        <f t="shared" si="86"/>
        <v>#N/A</v>
      </c>
      <c r="AD88" s="179"/>
      <c r="AE88" s="180">
        <f>VLOOKUP($A88,LIBRES!$A$7:$B$250,2,0)</f>
        <v>0.40219907407407413</v>
      </c>
      <c r="AF88" s="180">
        <f>VLOOKUP($A88,LIBRES!$D$7:$E$250,2,0)</f>
        <v>0.40645833333333337</v>
      </c>
      <c r="AG88" s="180">
        <f t="shared" si="87"/>
        <v>4.2592592592592404E-3</v>
      </c>
      <c r="AH88" s="179"/>
      <c r="AI88" s="180">
        <f>VLOOKUP($A88,LIBRES!$G$7:$H$250,2,0)</f>
        <v>0.41261574074074076</v>
      </c>
      <c r="AJ88" s="180">
        <f>VLOOKUP($A88,LIBRES!J$7:$K$250,2,0)</f>
        <v>0.43054398148148149</v>
      </c>
      <c r="AK88" s="181">
        <f t="shared" si="88"/>
        <v>1.7928240740740731E-2</v>
      </c>
      <c r="AL88" s="179"/>
      <c r="AM88" s="180" t="e">
        <f>VLOOKUP($A88,LIBRES!$M$7:$N$250,2,0)</f>
        <v>#N/A</v>
      </c>
      <c r="AN88" s="180" t="e">
        <f>VLOOKUP($A88,LIBRES!$P$7:$Q$250,2,0)</f>
        <v>#N/A</v>
      </c>
      <c r="AO88" s="180" t="e">
        <f t="shared" si="89"/>
        <v>#N/A</v>
      </c>
      <c r="AP88" s="182"/>
      <c r="AQ88" s="180" t="e">
        <f>VLOOKUP($A88,LIBRES!$S$7:$T$250,2,0)</f>
        <v>#N/A</v>
      </c>
      <c r="AR88" s="180" t="e">
        <f>VLOOKUP($A88,LIBRES!$V$7:$W$250,2,0)</f>
        <v>#N/A</v>
      </c>
      <c r="AS88" s="180" t="e">
        <f t="shared" si="90"/>
        <v>#N/A</v>
      </c>
      <c r="AT88" s="182"/>
      <c r="AU88" s="180" t="e">
        <f>VLOOKUP($A88,LIBRES!$Y$7:$Z$250,2,0)</f>
        <v>#N/A</v>
      </c>
      <c r="AV88" s="180" t="e">
        <f>VLOOKUP($A88,LIBRES!$AB$7:$AC$2000,2,0)</f>
        <v>#N/A</v>
      </c>
      <c r="AW88" s="180" t="e">
        <f t="shared" si="91"/>
        <v>#N/A</v>
      </c>
      <c r="AX88" s="182"/>
      <c r="AY88" s="180" t="e">
        <f>VLOOKUP($A88,LIBRES!$AE$7:$AF$250,2,0)</f>
        <v>#N/A</v>
      </c>
      <c r="AZ88" s="180" t="e">
        <f>VLOOKUP($A88,LIBRES!$AH$7:$AI$2000,2,0)</f>
        <v>#N/A</v>
      </c>
      <c r="BA88" s="180" t="e">
        <f t="shared" si="92"/>
        <v>#N/A</v>
      </c>
      <c r="BB88" s="183"/>
      <c r="BC88" s="180" t="e">
        <f>VLOOKUP($A88,LIBRES!$AK$7:$AL$250,2,0)</f>
        <v>#N/A</v>
      </c>
      <c r="BD88" s="180" t="e">
        <f>VLOOKUP($A88,LIBRES!$AN$7:$AO$2000,2,0)</f>
        <v>#N/A</v>
      </c>
      <c r="BE88" s="180" t="e">
        <f t="shared" si="93"/>
        <v>#N/A</v>
      </c>
      <c r="BF88" s="182"/>
      <c r="BG88" s="184">
        <f t="shared" si="94"/>
        <v>268</v>
      </c>
      <c r="BH88" s="184" t="str">
        <f t="shared" si="95"/>
        <v>JUAN MANUEL</v>
      </c>
      <c r="BI88" s="184" t="str">
        <f t="shared" si="96"/>
        <v>DOMINGUEZ BORRAYO</v>
      </c>
      <c r="BJ88" s="184" t="str">
        <f t="shared" si="97"/>
        <v>C</v>
      </c>
      <c r="BK88" s="184">
        <f t="shared" si="98"/>
        <v>0</v>
      </c>
      <c r="BL88" s="185"/>
      <c r="BM88" s="186">
        <v>0</v>
      </c>
      <c r="BN88" s="186">
        <f t="shared" si="99"/>
        <v>1.7928240740740731E-2</v>
      </c>
      <c r="BO88" s="186" t="e">
        <f t="shared" si="100"/>
        <v>#N/A</v>
      </c>
      <c r="BP88" s="186" t="e">
        <f t="shared" si="101"/>
        <v>#N/A</v>
      </c>
      <c r="BQ88" s="186" t="e">
        <f t="shared" si="102"/>
        <v>#N/A</v>
      </c>
      <c r="BR88" s="186" t="e">
        <f t="shared" si="103"/>
        <v>#N/A</v>
      </c>
      <c r="BS88" s="186" t="e">
        <f t="shared" si="104"/>
        <v>#N/A</v>
      </c>
      <c r="BT88" s="186" t="e">
        <f t="shared" si="105"/>
        <v>#N/A</v>
      </c>
      <c r="BU88" s="187"/>
      <c r="BV88" s="188" t="e">
        <f t="shared" si="106"/>
        <v>#N/A</v>
      </c>
      <c r="BW88" s="189" t="e">
        <f t="shared" si="107"/>
        <v>#N/A</v>
      </c>
      <c r="BX88" s="185">
        <v>0</v>
      </c>
      <c r="BY88" s="185" t="e">
        <f t="shared" si="108"/>
        <v>#N/A</v>
      </c>
      <c r="BZ88" s="96" t="s">
        <v>424</v>
      </c>
    </row>
    <row r="89" spans="1:81" s="97" customFormat="1" ht="15" customHeight="1" x14ac:dyDescent="0.25">
      <c r="A89" s="190">
        <v>269</v>
      </c>
      <c r="B89" s="175" t="str">
        <f>VLOOKUP($A89,LISTADO!$C$4:$I$264,2,0)</f>
        <v>RODOLFO</v>
      </c>
      <c r="C89" s="175" t="str">
        <f>VLOOKUP($A89,LISTADO!$C$4:$I$264,3,0)</f>
        <v>MONTENEGRO</v>
      </c>
      <c r="D89" s="175" t="str">
        <f>VLOOKUP($A89,LISTADO!$C$4:$I$264,4,0)</f>
        <v>B</v>
      </c>
      <c r="E89" s="175">
        <f>VLOOKUP($A89,LISTADO!$C$4:$I$264,5,0)</f>
        <v>0</v>
      </c>
      <c r="F89" s="175">
        <f>VLOOKUP($A89,LISTADO!$C$4:$I$264,6,0)</f>
        <v>0</v>
      </c>
      <c r="G89" s="176">
        <f>VLOOKUP($A89,LISTADO!$C$4:$I$270,7,0)</f>
        <v>0.40624999999999983</v>
      </c>
      <c r="H89" s="177">
        <f t="shared" si="73"/>
        <v>0.40624999999999983</v>
      </c>
      <c r="I89" s="177">
        <f t="shared" si="73"/>
        <v>0.40624999999999983</v>
      </c>
      <c r="J89" s="177">
        <f t="shared" si="74"/>
        <v>0</v>
      </c>
      <c r="K89" s="177"/>
      <c r="L89" s="178">
        <f t="shared" si="75"/>
        <v>0.47569444444444425</v>
      </c>
      <c r="M89" s="178">
        <f>VLOOKUP($A89,Checks!$B$5:$C$250,2,0)</f>
        <v>0.49652777777777773</v>
      </c>
      <c r="N89" s="178">
        <f t="shared" si="76"/>
        <v>9.0277777777777901E-2</v>
      </c>
      <c r="O89" s="177">
        <f t="shared" si="77"/>
        <v>2.0833333333333481E-2</v>
      </c>
      <c r="P89" s="179"/>
      <c r="Q89" s="178">
        <f t="shared" si="78"/>
        <v>0.57986111111111105</v>
      </c>
      <c r="R89" s="178">
        <f>VLOOKUP($A89,Checks!$E$5:$F$250,2,0)</f>
        <v>0.60416666666666663</v>
      </c>
      <c r="S89" s="178">
        <f t="shared" si="79"/>
        <v>0.1076388888888889</v>
      </c>
      <c r="T89" s="177">
        <f t="shared" si="80"/>
        <v>2.430555555555558E-2</v>
      </c>
      <c r="U89" s="179"/>
      <c r="V89" s="178">
        <f t="shared" si="81"/>
        <v>0.66666666666666663</v>
      </c>
      <c r="W89" s="178" t="e">
        <f>VLOOKUP($A89,Checks!$H$5:$I$250,2,0)</f>
        <v>#N/A</v>
      </c>
      <c r="X89" s="178" t="e">
        <f t="shared" si="82"/>
        <v>#N/A</v>
      </c>
      <c r="Y89" s="177" t="e">
        <f t="shared" si="83"/>
        <v>#N/A</v>
      </c>
      <c r="Z89" s="179"/>
      <c r="AA89" s="177" t="e">
        <f t="shared" si="84"/>
        <v>#N/A</v>
      </c>
      <c r="AB89" s="180" t="e">
        <f t="shared" si="85"/>
        <v>#N/A</v>
      </c>
      <c r="AC89" s="179" t="e">
        <f t="shared" si="86"/>
        <v>#N/A</v>
      </c>
      <c r="AD89" s="179"/>
      <c r="AE89" s="180">
        <f>VLOOKUP($A89,LIBRES!$A$7:$B$250,2,0)</f>
        <v>0.40706018518518516</v>
      </c>
      <c r="AF89" s="180">
        <f>VLOOKUP($A89,LIBRES!$D$7:$E$250,2,0)</f>
        <v>0.41068287037037038</v>
      </c>
      <c r="AG89" s="180">
        <f t="shared" si="87"/>
        <v>3.6226851851852149E-3</v>
      </c>
      <c r="AH89" s="179"/>
      <c r="AI89" s="180">
        <f>VLOOKUP($A89,LIBRES!$G$7:$H$250,2,0)</f>
        <v>0.41689814814814818</v>
      </c>
      <c r="AJ89" s="180">
        <f>VLOOKUP($A89,LIBRES!J$7:$K$250,2,0)</f>
        <v>0.42298611111111112</v>
      </c>
      <c r="AK89" s="181">
        <f t="shared" si="88"/>
        <v>6.0879629629629339E-3</v>
      </c>
      <c r="AL89" s="179"/>
      <c r="AM89" s="180">
        <f>VLOOKUP($A89,LIBRES!$M$7:$N$250,2,0)</f>
        <v>0.47170138888888885</v>
      </c>
      <c r="AN89" s="180">
        <f>VLOOKUP($A89,LIBRES!$P$7:$Q$250,2,0)</f>
        <v>0.48449074074074078</v>
      </c>
      <c r="AO89" s="180">
        <f t="shared" si="89"/>
        <v>1.2789351851851927E-2</v>
      </c>
      <c r="AP89" s="182"/>
      <c r="AQ89" s="180">
        <f>VLOOKUP($A89,LIBRES!$S$7:$T$250,2,0)</f>
        <v>0.59722222222222221</v>
      </c>
      <c r="AR89" s="180">
        <f>VLOOKUP($A89,LIBRES!$V$7:$W$250,2,0)</f>
        <v>0.60071759259259261</v>
      </c>
      <c r="AS89" s="180">
        <f t="shared" si="90"/>
        <v>3.4953703703703987E-3</v>
      </c>
      <c r="AT89" s="182"/>
      <c r="AU89" s="180" t="e">
        <f>VLOOKUP($A89,LIBRES!$Y$7:$Z$250,2,0)</f>
        <v>#N/A</v>
      </c>
      <c r="AV89" s="180" t="e">
        <f>VLOOKUP($A89,LIBRES!$AB$7:$AC$2000,2,0)</f>
        <v>#N/A</v>
      </c>
      <c r="AW89" s="180" t="e">
        <f t="shared" si="91"/>
        <v>#N/A</v>
      </c>
      <c r="AX89" s="182"/>
      <c r="AY89" s="180" t="e">
        <f>VLOOKUP($A89,LIBRES!$AE$7:$AF$250,2,0)</f>
        <v>#N/A</v>
      </c>
      <c r="AZ89" s="180" t="e">
        <f>VLOOKUP($A89,LIBRES!$AH$7:$AI$2000,2,0)</f>
        <v>#N/A</v>
      </c>
      <c r="BA89" s="180" t="e">
        <f t="shared" si="92"/>
        <v>#N/A</v>
      </c>
      <c r="BB89" s="183"/>
      <c r="BC89" s="180" t="e">
        <f>VLOOKUP($A89,LIBRES!$AK$7:$AL$250,2,0)</f>
        <v>#N/A</v>
      </c>
      <c r="BD89" s="180" t="e">
        <f>VLOOKUP($A89,LIBRES!$AN$7:$AO$2000,2,0)</f>
        <v>#N/A</v>
      </c>
      <c r="BE89" s="180" t="e">
        <f t="shared" si="93"/>
        <v>#N/A</v>
      </c>
      <c r="BF89" s="182"/>
      <c r="BG89" s="184">
        <f t="shared" si="94"/>
        <v>269</v>
      </c>
      <c r="BH89" s="184" t="str">
        <f t="shared" si="95"/>
        <v>RODOLFO</v>
      </c>
      <c r="BI89" s="184" t="str">
        <f t="shared" si="96"/>
        <v>MONTENEGRO</v>
      </c>
      <c r="BJ89" s="184" t="str">
        <f t="shared" si="97"/>
        <v>B</v>
      </c>
      <c r="BK89" s="184">
        <f t="shared" si="98"/>
        <v>0</v>
      </c>
      <c r="BL89" s="185"/>
      <c r="BM89" s="186">
        <v>0</v>
      </c>
      <c r="BN89" s="186">
        <f t="shared" si="99"/>
        <v>6.0879629629629339E-3</v>
      </c>
      <c r="BO89" s="186">
        <f t="shared" si="100"/>
        <v>1.2789351851851927E-2</v>
      </c>
      <c r="BP89" s="186">
        <f t="shared" si="101"/>
        <v>3.4953703703703987E-3</v>
      </c>
      <c r="BQ89" s="186" t="e">
        <f t="shared" si="102"/>
        <v>#N/A</v>
      </c>
      <c r="BR89" s="186" t="e">
        <f t="shared" si="103"/>
        <v>#N/A</v>
      </c>
      <c r="BS89" s="186" t="e">
        <f t="shared" si="104"/>
        <v>#N/A</v>
      </c>
      <c r="BT89" s="186" t="e">
        <f t="shared" si="105"/>
        <v>#N/A</v>
      </c>
      <c r="BU89" s="187">
        <v>10</v>
      </c>
      <c r="BV89" s="188" t="e">
        <f t="shared" si="106"/>
        <v>#N/A</v>
      </c>
      <c r="BW89" s="189" t="e">
        <f t="shared" si="107"/>
        <v>#N/A</v>
      </c>
      <c r="BX89" s="185">
        <v>0</v>
      </c>
      <c r="BY89" s="185" t="e">
        <f t="shared" si="108"/>
        <v>#N/A</v>
      </c>
      <c r="BZ89" s="96" t="s">
        <v>424</v>
      </c>
      <c r="CA89" s="97" t="s">
        <v>424</v>
      </c>
    </row>
    <row r="90" spans="1:81" s="97" customFormat="1" ht="15" customHeight="1" x14ac:dyDescent="0.25">
      <c r="A90" s="191">
        <v>270</v>
      </c>
      <c r="B90" s="175" t="str">
        <f>VLOOKUP($A90,LISTADO!$C$4:$I$264,2,0)</f>
        <v>YEIKSON MAKEY</v>
      </c>
      <c r="C90" s="175" t="str">
        <f>VLOOKUP($A90,LISTADO!$C$4:$I$264,3,0)</f>
        <v>ZELADA CIFUENTES</v>
      </c>
      <c r="D90" s="175" t="str">
        <f>VLOOKUP($A90,LISTADO!$C$4:$I$264,4,0)</f>
        <v>A</v>
      </c>
      <c r="E90" s="175">
        <f>VLOOKUP($A90,LISTADO!$C$4:$I$264,5,0)</f>
        <v>0</v>
      </c>
      <c r="F90" s="175">
        <f>VLOOKUP($A90,LISTADO!$C$4:$I$264,6,0)</f>
        <v>0</v>
      </c>
      <c r="G90" s="176">
        <f>VLOOKUP($A90,LISTADO!$C$4:$I$270,7,0)</f>
        <v>0.39097222222222211</v>
      </c>
      <c r="H90" s="177">
        <f t="shared" si="73"/>
        <v>0.39097222222222211</v>
      </c>
      <c r="I90" s="177">
        <f t="shared" si="73"/>
        <v>0.39097222222222211</v>
      </c>
      <c r="J90" s="177">
        <f t="shared" si="74"/>
        <v>0</v>
      </c>
      <c r="K90" s="177"/>
      <c r="L90" s="178">
        <f t="shared" si="75"/>
        <v>0.46041666666666653</v>
      </c>
      <c r="M90" s="178">
        <f>VLOOKUP($A90,Checks!$B$5:$C$250,2,0)</f>
        <v>0.46597222222222223</v>
      </c>
      <c r="N90" s="178">
        <f t="shared" si="76"/>
        <v>7.5000000000000122E-2</v>
      </c>
      <c r="O90" s="177">
        <f t="shared" si="77"/>
        <v>5.5555555555557024E-3</v>
      </c>
      <c r="P90" s="179"/>
      <c r="Q90" s="178">
        <f t="shared" si="78"/>
        <v>0.5493055555555556</v>
      </c>
      <c r="R90" s="178" t="e">
        <f>VLOOKUP($A90,Checks!$E$5:$F$250,2,0)</f>
        <v>#N/A</v>
      </c>
      <c r="S90" s="178" t="e">
        <f t="shared" si="79"/>
        <v>#N/A</v>
      </c>
      <c r="T90" s="177" t="e">
        <f t="shared" si="80"/>
        <v>#N/A</v>
      </c>
      <c r="U90" s="179"/>
      <c r="V90" s="178" t="e">
        <f t="shared" si="81"/>
        <v>#N/A</v>
      </c>
      <c r="W90" s="178" t="e">
        <f>VLOOKUP($A90,Checks!$H$5:$I$250,2,0)</f>
        <v>#N/A</v>
      </c>
      <c r="X90" s="178" t="e">
        <f t="shared" si="82"/>
        <v>#N/A</v>
      </c>
      <c r="Y90" s="177" t="e">
        <f t="shared" si="83"/>
        <v>#N/A</v>
      </c>
      <c r="Z90" s="179"/>
      <c r="AA90" s="177" t="e">
        <f t="shared" si="84"/>
        <v>#N/A</v>
      </c>
      <c r="AB90" s="180" t="e">
        <f t="shared" si="85"/>
        <v>#N/A</v>
      </c>
      <c r="AC90" s="179" t="e">
        <f t="shared" si="86"/>
        <v>#N/A</v>
      </c>
      <c r="AD90" s="179"/>
      <c r="AE90" s="180">
        <f>VLOOKUP($A90,LIBRES!$A$7:$B$250,2,0)</f>
        <v>0.39178240740740744</v>
      </c>
      <c r="AF90" s="180">
        <f>VLOOKUP($A90,LIBRES!$D$7:$E$250,2,0)</f>
        <v>0.39600694444444445</v>
      </c>
      <c r="AG90" s="180">
        <f t="shared" si="87"/>
        <v>4.2245370370370128E-3</v>
      </c>
      <c r="AH90" s="179"/>
      <c r="AI90" s="180">
        <f>VLOOKUP($A90,LIBRES!$G$7:$H$250,2,0)</f>
        <v>0.40289351851851851</v>
      </c>
      <c r="AJ90" s="180">
        <f>VLOOKUP($A90,LIBRES!J$7:$K$250,2,0)</f>
        <v>0.40789351851851857</v>
      </c>
      <c r="AK90" s="181">
        <f t="shared" si="88"/>
        <v>5.00000000000006E-3</v>
      </c>
      <c r="AL90" s="179"/>
      <c r="AM90" s="180">
        <f>VLOOKUP($A90,LIBRES!$M$7:$N$250,2,0)</f>
        <v>0.4458333333333333</v>
      </c>
      <c r="AN90" s="180">
        <f>VLOOKUP($A90,LIBRES!$P$7:$Q$250,2,0)</f>
        <v>0.45130787037037035</v>
      </c>
      <c r="AO90" s="180">
        <f t="shared" si="89"/>
        <v>5.4745370370370416E-3</v>
      </c>
      <c r="AP90" s="182"/>
      <c r="AQ90" s="180" t="e">
        <f>VLOOKUP($A90,LIBRES!$S$7:$T$250,2,0)</f>
        <v>#N/A</v>
      </c>
      <c r="AR90" s="180" t="e">
        <f>VLOOKUP($A90,LIBRES!$V$7:$W$250,2,0)</f>
        <v>#N/A</v>
      </c>
      <c r="AS90" s="180" t="e">
        <f t="shared" si="90"/>
        <v>#N/A</v>
      </c>
      <c r="AT90" s="182"/>
      <c r="AU90" s="180" t="e">
        <f>VLOOKUP($A90,LIBRES!$Y$7:$Z$250,2,0)</f>
        <v>#N/A</v>
      </c>
      <c r="AV90" s="180" t="e">
        <f>VLOOKUP($A90,LIBRES!$AB$7:$AC$2000,2,0)</f>
        <v>#N/A</v>
      </c>
      <c r="AW90" s="180" t="e">
        <f t="shared" si="91"/>
        <v>#N/A</v>
      </c>
      <c r="AX90" s="182"/>
      <c r="AY90" s="180" t="e">
        <f>VLOOKUP($A90,LIBRES!$AE$7:$AF$250,2,0)</f>
        <v>#N/A</v>
      </c>
      <c r="AZ90" s="180" t="e">
        <f>VLOOKUP($A90,LIBRES!$AH$7:$AI$2000,2,0)</f>
        <v>#N/A</v>
      </c>
      <c r="BA90" s="180" t="e">
        <f t="shared" si="92"/>
        <v>#N/A</v>
      </c>
      <c r="BB90" s="183"/>
      <c r="BC90" s="180" t="e">
        <f>VLOOKUP($A90,LIBRES!$AK$7:$AL$250,2,0)</f>
        <v>#N/A</v>
      </c>
      <c r="BD90" s="180" t="e">
        <f>VLOOKUP($A90,LIBRES!$AN$7:$AO$2000,2,0)</f>
        <v>#N/A</v>
      </c>
      <c r="BE90" s="180" t="e">
        <f t="shared" si="93"/>
        <v>#N/A</v>
      </c>
      <c r="BF90" s="182"/>
      <c r="BG90" s="184">
        <f t="shared" si="94"/>
        <v>270</v>
      </c>
      <c r="BH90" s="184" t="str">
        <f t="shared" si="95"/>
        <v>YEIKSON MAKEY</v>
      </c>
      <c r="BI90" s="184" t="str">
        <f t="shared" si="96"/>
        <v>ZELADA CIFUENTES</v>
      </c>
      <c r="BJ90" s="184" t="str">
        <f t="shared" si="97"/>
        <v>A</v>
      </c>
      <c r="BK90" s="184">
        <f t="shared" si="98"/>
        <v>0</v>
      </c>
      <c r="BL90" s="185"/>
      <c r="BM90" s="186">
        <v>0</v>
      </c>
      <c r="BN90" s="186">
        <f t="shared" si="99"/>
        <v>5.00000000000006E-3</v>
      </c>
      <c r="BO90" s="186">
        <f t="shared" si="100"/>
        <v>5.4745370370370416E-3</v>
      </c>
      <c r="BP90" s="186" t="e">
        <f t="shared" si="101"/>
        <v>#N/A</v>
      </c>
      <c r="BQ90" s="186" t="e">
        <f t="shared" si="102"/>
        <v>#N/A</v>
      </c>
      <c r="BR90" s="186" t="e">
        <f t="shared" si="103"/>
        <v>#N/A</v>
      </c>
      <c r="BS90" s="186" t="e">
        <f t="shared" si="104"/>
        <v>#N/A</v>
      </c>
      <c r="BT90" s="186" t="e">
        <f t="shared" si="105"/>
        <v>#N/A</v>
      </c>
      <c r="BU90" s="187"/>
      <c r="BV90" s="188" t="e">
        <f t="shared" si="106"/>
        <v>#N/A</v>
      </c>
      <c r="BW90" s="189" t="e">
        <f t="shared" si="107"/>
        <v>#N/A</v>
      </c>
      <c r="BX90" s="185">
        <v>0</v>
      </c>
      <c r="BY90" s="185" t="e">
        <f t="shared" si="108"/>
        <v>#N/A</v>
      </c>
      <c r="BZ90" s="96" t="s">
        <v>424</v>
      </c>
      <c r="CA90" s="97" t="s">
        <v>424</v>
      </c>
    </row>
    <row r="91" spans="1:81" s="97" customFormat="1" ht="15" customHeight="1" x14ac:dyDescent="0.25">
      <c r="A91" s="190">
        <v>273</v>
      </c>
      <c r="B91" s="175" t="str">
        <f>VLOOKUP($A91,LISTADO!$C$4:$I$264,2,0)</f>
        <v>JASSON</v>
      </c>
      <c r="C91" s="175" t="str">
        <f>VLOOKUP($A91,LISTADO!$C$4:$I$264,3,0)</f>
        <v>GIRON</v>
      </c>
      <c r="D91" s="175" t="str">
        <f>VLOOKUP($A91,LISTADO!$C$4:$I$264,4,0)</f>
        <v>A</v>
      </c>
      <c r="E91" s="175">
        <f>VLOOKUP($A91,LISTADO!$C$4:$I$264,5,0)</f>
        <v>0</v>
      </c>
      <c r="F91" s="175">
        <f>VLOOKUP($A91,LISTADO!$C$4:$I$264,6,0)</f>
        <v>0</v>
      </c>
      <c r="G91" s="176">
        <f>VLOOKUP($A91,LISTADO!$C$4:$I$270,7,0)</f>
        <v>0.40694444444444428</v>
      </c>
      <c r="H91" s="177">
        <f t="shared" si="73"/>
        <v>0.40694444444444428</v>
      </c>
      <c r="I91" s="177">
        <f t="shared" si="73"/>
        <v>0.40694444444444428</v>
      </c>
      <c r="J91" s="177">
        <f t="shared" si="74"/>
        <v>0</v>
      </c>
      <c r="K91" s="177"/>
      <c r="L91" s="178">
        <f t="shared" si="75"/>
        <v>0.4763888888888887</v>
      </c>
      <c r="M91" s="178">
        <f>VLOOKUP($A91,Checks!$B$5:$C$250,2,0)</f>
        <v>0.4770833333333333</v>
      </c>
      <c r="N91" s="178">
        <f t="shared" si="76"/>
        <v>7.0138888888889028E-2</v>
      </c>
      <c r="O91" s="177">
        <f t="shared" si="77"/>
        <v>6.9444444444460851E-4</v>
      </c>
      <c r="P91" s="179"/>
      <c r="Q91" s="178">
        <f t="shared" si="78"/>
        <v>0.56041666666666667</v>
      </c>
      <c r="R91" s="178">
        <f>VLOOKUP($A91,Checks!$E$5:$F$250,2,0)</f>
        <v>0.56041666666666667</v>
      </c>
      <c r="S91" s="178">
        <f t="shared" si="79"/>
        <v>8.333333333333337E-2</v>
      </c>
      <c r="T91" s="177">
        <f t="shared" si="80"/>
        <v>0</v>
      </c>
      <c r="U91" s="179"/>
      <c r="V91" s="178">
        <f t="shared" si="81"/>
        <v>0.62291666666666667</v>
      </c>
      <c r="W91" s="178">
        <f>VLOOKUP($A91,Checks!$H$5:$I$250,2,0)</f>
        <v>0.625</v>
      </c>
      <c r="X91" s="178">
        <f t="shared" si="82"/>
        <v>6.4583333333333326E-2</v>
      </c>
      <c r="Y91" s="177">
        <f t="shared" si="83"/>
        <v>2.0833333333333259E-3</v>
      </c>
      <c r="Z91" s="179"/>
      <c r="AA91" s="177">
        <f t="shared" si="84"/>
        <v>0.70138888888888884</v>
      </c>
      <c r="AB91" s="180">
        <f t="shared" si="85"/>
        <v>0.68863425925925925</v>
      </c>
      <c r="AC91" s="179">
        <f t="shared" si="86"/>
        <v>0</v>
      </c>
      <c r="AD91" s="179"/>
      <c r="AE91" s="180">
        <f>VLOOKUP($A91,LIBRES!$A$7:$B$250,2,0)</f>
        <v>0.40752314814814811</v>
      </c>
      <c r="AF91" s="180">
        <f>VLOOKUP($A91,LIBRES!$D$7:$E$250,2,0)</f>
        <v>0.41060185185185188</v>
      </c>
      <c r="AG91" s="180">
        <f t="shared" si="87"/>
        <v>3.0787037037037779E-3</v>
      </c>
      <c r="AH91" s="179"/>
      <c r="AI91" s="180">
        <f>VLOOKUP($A91,LIBRES!$G$7:$H$250,2,0)</f>
        <v>0.41637731481481483</v>
      </c>
      <c r="AJ91" s="180">
        <f>VLOOKUP($A91,LIBRES!J$7:$K$250,2,0)</f>
        <v>0.42077546296296298</v>
      </c>
      <c r="AK91" s="181">
        <f t="shared" si="88"/>
        <v>4.398148148148151E-3</v>
      </c>
      <c r="AL91" s="179"/>
      <c r="AM91" s="180">
        <f>VLOOKUP($A91,LIBRES!$M$7:$N$250,2,0)</f>
        <v>0.45746527777777773</v>
      </c>
      <c r="AN91" s="180">
        <f>VLOOKUP($A91,LIBRES!$P$7:$Q$250,2,0)</f>
        <v>0.4604861111111111</v>
      </c>
      <c r="AO91" s="180">
        <f t="shared" si="89"/>
        <v>3.0208333333333615E-3</v>
      </c>
      <c r="AP91" s="182"/>
      <c r="AQ91" s="180" t="e">
        <f>VLOOKUP($A91,LIBRES!$S$7:$T$250,2,0)</f>
        <v>#N/A</v>
      </c>
      <c r="AR91" s="180" t="e">
        <f>VLOOKUP($A91,LIBRES!$V$7:$W$250,2,0)</f>
        <v>#N/A</v>
      </c>
      <c r="AS91" s="180" t="e">
        <f t="shared" si="90"/>
        <v>#N/A</v>
      </c>
      <c r="AT91" s="182"/>
      <c r="AU91" s="180">
        <f>VLOOKUP($A91,LIBRES!$Y$7:$Z$250,2,0)</f>
        <v>0.56736111111111109</v>
      </c>
      <c r="AV91" s="180">
        <f>VLOOKUP($A91,LIBRES!$AB$7:$AC$2000,2,0)</f>
        <v>0.57209490740740743</v>
      </c>
      <c r="AW91" s="180">
        <f t="shared" si="91"/>
        <v>4.7337962962963331E-3</v>
      </c>
      <c r="AX91" s="182"/>
      <c r="AY91" s="180">
        <f>VLOOKUP($A91,LIBRES!$AE$7:$AF$250,2,0)</f>
        <v>0.60850694444444442</v>
      </c>
      <c r="AZ91" s="180">
        <f>VLOOKUP($A91,LIBRES!$AH$7:$AI$2000,2,0)</f>
        <v>0.61388888888888882</v>
      </c>
      <c r="BA91" s="180">
        <f t="shared" si="92"/>
        <v>5.3819444444443976E-3</v>
      </c>
      <c r="BB91" s="183"/>
      <c r="BC91" s="180">
        <f>VLOOKUP($A91,LIBRES!$AK$7:$AL$250,2,0)</f>
        <v>0.68576388888888884</v>
      </c>
      <c r="BD91" s="180">
        <f>VLOOKUP($A91,LIBRES!$AN$7:$AO$2000,2,0)</f>
        <v>0.68863425925925925</v>
      </c>
      <c r="BE91" s="180">
        <f t="shared" si="93"/>
        <v>2.870370370370412E-3</v>
      </c>
      <c r="BF91" s="182"/>
      <c r="BG91" s="184">
        <f t="shared" si="94"/>
        <v>273</v>
      </c>
      <c r="BH91" s="184" t="str">
        <f t="shared" si="95"/>
        <v>JASSON</v>
      </c>
      <c r="BI91" s="184" t="str">
        <f t="shared" si="96"/>
        <v>GIRON</v>
      </c>
      <c r="BJ91" s="184" t="str">
        <f t="shared" si="97"/>
        <v>A</v>
      </c>
      <c r="BK91" s="184">
        <f t="shared" si="98"/>
        <v>0</v>
      </c>
      <c r="BL91" s="185"/>
      <c r="BM91" s="186">
        <v>0</v>
      </c>
      <c r="BN91" s="186">
        <f t="shared" si="99"/>
        <v>4.398148148148151E-3</v>
      </c>
      <c r="BO91" s="186">
        <f t="shared" si="100"/>
        <v>3.0208333333333615E-3</v>
      </c>
      <c r="BP91" s="186" t="e">
        <f t="shared" si="101"/>
        <v>#N/A</v>
      </c>
      <c r="BQ91" s="186">
        <f t="shared" si="102"/>
        <v>4.7337962962963331E-3</v>
      </c>
      <c r="BR91" s="186">
        <f t="shared" si="103"/>
        <v>5.3819444444443976E-3</v>
      </c>
      <c r="BS91" s="186">
        <f t="shared" si="104"/>
        <v>2.870370370370412E-3</v>
      </c>
      <c r="BT91" s="186" t="e">
        <f t="shared" si="105"/>
        <v>#N/A</v>
      </c>
      <c r="BU91" s="187">
        <v>10</v>
      </c>
      <c r="BV91" s="188" t="e">
        <f t="shared" si="106"/>
        <v>#N/A</v>
      </c>
      <c r="BW91" s="189">
        <f t="shared" si="107"/>
        <v>240.00000000001353</v>
      </c>
      <c r="BX91" s="185">
        <v>0</v>
      </c>
      <c r="BY91" s="185" t="e">
        <f t="shared" si="108"/>
        <v>#N/A</v>
      </c>
      <c r="BZ91" s="96" t="s">
        <v>424</v>
      </c>
      <c r="CA91" s="97" t="s">
        <v>424</v>
      </c>
      <c r="CB91" s="97" t="s">
        <v>424</v>
      </c>
      <c r="CC91" s="97" t="s">
        <v>424</v>
      </c>
    </row>
    <row r="92" spans="1:81" s="97" customFormat="1" ht="15" customHeight="1" x14ac:dyDescent="0.25">
      <c r="A92" s="191">
        <v>298</v>
      </c>
      <c r="B92" s="175" t="str">
        <f>VLOOKUP($A92,LISTADO!$C$4:$I$264,2,0)</f>
        <v>FRANZ</v>
      </c>
      <c r="C92" s="175" t="str">
        <f>VLOOKUP($A92,LISTADO!$C$4:$I$264,3,0)</f>
        <v>AGUIRRE</v>
      </c>
      <c r="D92" s="175" t="str">
        <f>VLOOKUP($A92,LISTADO!$C$4:$I$264,4,0)</f>
        <v>A</v>
      </c>
      <c r="E92" s="175">
        <f>VLOOKUP($A92,LISTADO!$C$4:$I$264,5,0)</f>
        <v>0</v>
      </c>
      <c r="F92" s="175">
        <f>VLOOKUP($A92,LISTADO!$C$4:$I$264,6,0)</f>
        <v>0</v>
      </c>
      <c r="G92" s="176">
        <f>VLOOKUP($A92,LISTADO!$C$4:$I$270,7,0)</f>
        <v>0.38472222222222213</v>
      </c>
      <c r="H92" s="177">
        <f t="shared" si="73"/>
        <v>0.38472222222222213</v>
      </c>
      <c r="I92" s="177">
        <f t="shared" si="73"/>
        <v>0.38472222222222213</v>
      </c>
      <c r="J92" s="177">
        <f t="shared" si="74"/>
        <v>0</v>
      </c>
      <c r="K92" s="177"/>
      <c r="L92" s="178">
        <f t="shared" si="75"/>
        <v>0.45416666666666655</v>
      </c>
      <c r="M92" s="178" t="e">
        <f>VLOOKUP($A92,Checks!$B$5:$C$250,2,0)</f>
        <v>#N/A</v>
      </c>
      <c r="N92" s="178" t="e">
        <f t="shared" si="76"/>
        <v>#N/A</v>
      </c>
      <c r="O92" s="177" t="e">
        <f t="shared" si="77"/>
        <v>#N/A</v>
      </c>
      <c r="P92" s="179"/>
      <c r="Q92" s="178" t="e">
        <f t="shared" si="78"/>
        <v>#N/A</v>
      </c>
      <c r="R92" s="178" t="e">
        <f>VLOOKUP($A92,Checks!$E$5:$F$250,2,0)</f>
        <v>#N/A</v>
      </c>
      <c r="S92" s="178" t="e">
        <f t="shared" si="79"/>
        <v>#N/A</v>
      </c>
      <c r="T92" s="177" t="e">
        <f t="shared" si="80"/>
        <v>#N/A</v>
      </c>
      <c r="U92" s="179"/>
      <c r="V92" s="178" t="e">
        <f t="shared" si="81"/>
        <v>#N/A</v>
      </c>
      <c r="W92" s="178" t="e">
        <f>VLOOKUP($A92,Checks!$H$5:$I$250,2,0)</f>
        <v>#N/A</v>
      </c>
      <c r="X92" s="178" t="e">
        <f t="shared" si="82"/>
        <v>#N/A</v>
      </c>
      <c r="Y92" s="177" t="e">
        <f t="shared" si="83"/>
        <v>#N/A</v>
      </c>
      <c r="Z92" s="179"/>
      <c r="AA92" s="177" t="e">
        <f t="shared" si="84"/>
        <v>#N/A</v>
      </c>
      <c r="AB92" s="180" t="e">
        <f t="shared" si="85"/>
        <v>#N/A</v>
      </c>
      <c r="AC92" s="179" t="e">
        <f t="shared" si="86"/>
        <v>#N/A</v>
      </c>
      <c r="AD92" s="179"/>
      <c r="AE92" s="180">
        <f>VLOOKUP($A92,LIBRES!$A$7:$B$250,2,0)</f>
        <v>0.38541666666666669</v>
      </c>
      <c r="AF92" s="180">
        <f>VLOOKUP($A92,LIBRES!$D$7:$E$250,2,0)</f>
        <v>0.38924768518518515</v>
      </c>
      <c r="AG92" s="180">
        <f t="shared" si="87"/>
        <v>3.8310185185184698E-3</v>
      </c>
      <c r="AH92" s="179"/>
      <c r="AI92" s="180">
        <f>VLOOKUP($A92,LIBRES!$G$7:$H$250,2,0)</f>
        <v>0.39728009259259256</v>
      </c>
      <c r="AJ92" s="180">
        <f>VLOOKUP($A92,LIBRES!J$7:$K$250,2,0)</f>
        <v>0.4027546296296296</v>
      </c>
      <c r="AK92" s="181">
        <f t="shared" si="88"/>
        <v>5.4745370370370416E-3</v>
      </c>
      <c r="AL92" s="179"/>
      <c r="AM92" s="180" t="e">
        <f>VLOOKUP($A92,LIBRES!$M$7:$N$250,2,0)</f>
        <v>#N/A</v>
      </c>
      <c r="AN92" s="180" t="e">
        <f>VLOOKUP($A92,LIBRES!$P$7:$Q$250,2,0)</f>
        <v>#N/A</v>
      </c>
      <c r="AO92" s="180" t="e">
        <f t="shared" si="89"/>
        <v>#N/A</v>
      </c>
      <c r="AP92" s="182"/>
      <c r="AQ92" s="180" t="e">
        <f>VLOOKUP($A92,LIBRES!$S$7:$T$250,2,0)</f>
        <v>#N/A</v>
      </c>
      <c r="AR92" s="180" t="e">
        <f>VLOOKUP($A92,LIBRES!$V$7:$W$250,2,0)</f>
        <v>#N/A</v>
      </c>
      <c r="AS92" s="180" t="e">
        <f t="shared" si="90"/>
        <v>#N/A</v>
      </c>
      <c r="AT92" s="182"/>
      <c r="AU92" s="180" t="e">
        <f>VLOOKUP($A92,LIBRES!$Y$7:$Z$250,2,0)</f>
        <v>#N/A</v>
      </c>
      <c r="AV92" s="180" t="e">
        <f>VLOOKUP($A92,LIBRES!$AB$7:$AC$2000,2,0)</f>
        <v>#N/A</v>
      </c>
      <c r="AW92" s="180" t="e">
        <f t="shared" si="91"/>
        <v>#N/A</v>
      </c>
      <c r="AX92" s="182"/>
      <c r="AY92" s="180" t="e">
        <f>VLOOKUP($A92,LIBRES!$AE$7:$AF$250,2,0)</f>
        <v>#N/A</v>
      </c>
      <c r="AZ92" s="180" t="e">
        <f>VLOOKUP($A92,LIBRES!$AH$7:$AI$2000,2,0)</f>
        <v>#N/A</v>
      </c>
      <c r="BA92" s="180" t="e">
        <f t="shared" si="92"/>
        <v>#N/A</v>
      </c>
      <c r="BB92" s="183"/>
      <c r="BC92" s="180" t="e">
        <f>VLOOKUP($A92,LIBRES!$AK$7:$AL$250,2,0)</f>
        <v>#N/A</v>
      </c>
      <c r="BD92" s="180" t="e">
        <f>VLOOKUP($A92,LIBRES!$AN$7:$AO$2000,2,0)</f>
        <v>#N/A</v>
      </c>
      <c r="BE92" s="180" t="e">
        <f t="shared" si="93"/>
        <v>#N/A</v>
      </c>
      <c r="BF92" s="182"/>
      <c r="BG92" s="184">
        <f t="shared" si="94"/>
        <v>298</v>
      </c>
      <c r="BH92" s="184" t="str">
        <f t="shared" si="95"/>
        <v>FRANZ</v>
      </c>
      <c r="BI92" s="184" t="str">
        <f t="shared" si="96"/>
        <v>AGUIRRE</v>
      </c>
      <c r="BJ92" s="184" t="str">
        <f t="shared" si="97"/>
        <v>A</v>
      </c>
      <c r="BK92" s="184">
        <f t="shared" si="98"/>
        <v>0</v>
      </c>
      <c r="BL92" s="185"/>
      <c r="BM92" s="186">
        <v>0</v>
      </c>
      <c r="BN92" s="186">
        <f t="shared" si="99"/>
        <v>5.4745370370370416E-3</v>
      </c>
      <c r="BO92" s="186" t="e">
        <f t="shared" si="100"/>
        <v>#N/A</v>
      </c>
      <c r="BP92" s="186" t="e">
        <f t="shared" si="101"/>
        <v>#N/A</v>
      </c>
      <c r="BQ92" s="186" t="e">
        <f t="shared" si="102"/>
        <v>#N/A</v>
      </c>
      <c r="BR92" s="186" t="e">
        <f t="shared" si="103"/>
        <v>#N/A</v>
      </c>
      <c r="BS92" s="186" t="e">
        <f t="shared" si="104"/>
        <v>#N/A</v>
      </c>
      <c r="BT92" s="186" t="e">
        <f t="shared" si="105"/>
        <v>#N/A</v>
      </c>
      <c r="BU92" s="187"/>
      <c r="BV92" s="188" t="e">
        <f t="shared" si="106"/>
        <v>#N/A</v>
      </c>
      <c r="BW92" s="189" t="e">
        <f t="shared" si="107"/>
        <v>#N/A</v>
      </c>
      <c r="BX92" s="185">
        <v>0</v>
      </c>
      <c r="BY92" s="185" t="e">
        <f t="shared" si="108"/>
        <v>#N/A</v>
      </c>
      <c r="BZ92" s="96"/>
    </row>
  </sheetData>
  <autoFilter ref="D22:D92"/>
  <sortState ref="A23:CC92">
    <sortCondition ref="BY23:BY92"/>
  </sortState>
  <pageMargins left="0.70866141732283472" right="0.70866141732283472" top="0.74803149606299213" bottom="0.74803149606299213" header="0.31496062992125984" footer="0.31496062992125984"/>
  <pageSetup scale="14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57"/>
  <sheetViews>
    <sheetView topLeftCell="A17" zoomScaleNormal="100" workbookViewId="0">
      <pane xSplit="5" ySplit="6" topLeftCell="AF23" activePane="bottomRight" state="frozen"/>
      <selection activeCell="A17" sqref="A17"/>
      <selection pane="topRight" activeCell="F17" sqref="F17"/>
      <selection pane="bottomLeft" activeCell="A23" sqref="A23"/>
      <selection pane="bottomRight" activeCell="B23" sqref="B23"/>
    </sheetView>
  </sheetViews>
  <sheetFormatPr defaultColWidth="11.5703125" defaultRowHeight="15" x14ac:dyDescent="0.25"/>
  <cols>
    <col min="1" max="1" width="9.42578125" customWidth="1"/>
    <col min="2" max="2" width="28.140625" customWidth="1"/>
    <col min="3" max="3" width="22.7109375" bestFit="1" customWidth="1"/>
    <col min="4" max="4" width="15.42578125" customWidth="1"/>
    <col min="5" max="5" width="14.42578125" bestFit="1" customWidth="1"/>
    <col min="6" max="6" width="11.5703125" customWidth="1"/>
    <col min="7" max="7" width="12.42578125" bestFit="1" customWidth="1"/>
    <col min="8" max="8" width="13" bestFit="1" customWidth="1"/>
    <col min="9" max="9" width="8.7109375" bestFit="1" customWidth="1"/>
    <col min="10" max="10" width="13.42578125" bestFit="1" customWidth="1"/>
    <col min="12" max="12" width="9.5703125" bestFit="1" customWidth="1"/>
    <col min="13" max="13" width="9.28515625" bestFit="1" customWidth="1"/>
    <col min="14" max="14" width="9" bestFit="1" customWidth="1"/>
    <col min="15" max="15" width="13.42578125" bestFit="1" customWidth="1"/>
    <col min="17" max="17" width="9.5703125" bestFit="1" customWidth="1"/>
    <col min="18" max="18" width="9.85546875" bestFit="1" customWidth="1"/>
    <col min="19" max="19" width="18.85546875" bestFit="1" customWidth="1"/>
    <col min="20" max="20" width="13.42578125" bestFit="1" customWidth="1"/>
    <col min="22" max="22" width="12.140625" bestFit="1" customWidth="1"/>
    <col min="23" max="23" width="12.42578125" bestFit="1" customWidth="1"/>
    <col min="24" max="24" width="13.42578125" style="100" bestFit="1" customWidth="1"/>
    <col min="26" max="28" width="12.42578125" bestFit="1" customWidth="1"/>
    <col min="30" max="31" width="12.42578125" bestFit="1" customWidth="1"/>
    <col min="32" max="32" width="8.7109375" bestFit="1" customWidth="1"/>
    <col min="34" max="36" width="12.42578125" bestFit="1" customWidth="1"/>
    <col min="38" max="40" width="12.42578125" bestFit="1" customWidth="1"/>
    <col min="42" max="42" width="7" bestFit="1" customWidth="1"/>
    <col min="43" max="43" width="17.85546875" bestFit="1" customWidth="1"/>
    <col min="44" max="44" width="19.5703125" bestFit="1" customWidth="1"/>
    <col min="45" max="45" width="29.140625" bestFit="1" customWidth="1"/>
    <col min="46" max="46" width="5.5703125" bestFit="1" customWidth="1"/>
    <col min="48" max="48" width="10.28515625" bestFit="1" customWidth="1"/>
    <col min="49" max="49" width="10" bestFit="1" customWidth="1"/>
    <col min="50" max="52" width="10.28515625" bestFit="1" customWidth="1"/>
    <col min="53" max="53" width="13.42578125" style="98" bestFit="1" customWidth="1"/>
    <col min="54" max="54" width="9.5703125" bestFit="1" customWidth="1"/>
    <col min="55" max="55" width="13.5703125" bestFit="1" customWidth="1"/>
    <col min="56" max="56" width="12.85546875" bestFit="1" customWidth="1"/>
    <col min="57" max="57" width="8" bestFit="1" customWidth="1"/>
  </cols>
  <sheetData>
    <row r="1" spans="1:58" s="104" customFormat="1" x14ac:dyDescent="0.25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4"/>
      <c r="N1" s="4"/>
      <c r="O1" s="5"/>
      <c r="P1" s="6"/>
      <c r="Q1" s="6"/>
      <c r="R1" s="6"/>
      <c r="S1" s="6"/>
      <c r="T1" s="7"/>
      <c r="U1" s="6"/>
      <c r="V1" s="6"/>
      <c r="W1" s="6"/>
      <c r="X1" s="99"/>
      <c r="Y1" s="6"/>
      <c r="Z1" s="8"/>
      <c r="AA1" s="8"/>
      <c r="AB1" s="8"/>
      <c r="AC1" s="6"/>
      <c r="AD1" s="8"/>
      <c r="AE1" s="8"/>
      <c r="AF1" s="6"/>
      <c r="AG1" s="6"/>
      <c r="AH1" s="8"/>
      <c r="AI1" s="8"/>
      <c r="AJ1" s="8"/>
      <c r="AK1" s="6"/>
      <c r="AL1" s="8"/>
      <c r="AM1" s="8"/>
      <c r="AN1" s="8"/>
      <c r="AO1" s="6"/>
      <c r="AP1" s="6"/>
      <c r="AQ1" s="6"/>
      <c r="AR1" s="6"/>
      <c r="AS1" s="6"/>
      <c r="AT1" s="6"/>
      <c r="AU1" s="6"/>
      <c r="AV1" s="8"/>
      <c r="AW1" s="8"/>
      <c r="AX1" s="8"/>
      <c r="AY1" s="8"/>
      <c r="AZ1" s="8"/>
      <c r="BA1" s="9"/>
      <c r="BB1" s="10"/>
      <c r="BC1" s="11"/>
      <c r="BD1" s="6"/>
      <c r="BE1" s="6"/>
      <c r="BF1" s="146"/>
    </row>
    <row r="2" spans="1:58" s="104" customFormat="1" ht="15.75" thickBot="1" x14ac:dyDescent="0.3">
      <c r="A2" s="12" t="s">
        <v>1</v>
      </c>
      <c r="B2" s="13" t="s">
        <v>70</v>
      </c>
      <c r="C2" s="13"/>
      <c r="D2" s="13"/>
      <c r="E2" s="14" t="s">
        <v>2</v>
      </c>
      <c r="F2" s="14"/>
      <c r="G2" s="14"/>
      <c r="H2" s="15"/>
      <c r="I2" s="15"/>
      <c r="J2" s="15"/>
      <c r="K2" s="15"/>
      <c r="L2" s="15"/>
      <c r="M2" s="125"/>
      <c r="N2" s="126"/>
      <c r="O2" s="5"/>
      <c r="P2" s="6"/>
      <c r="Q2" s="6"/>
      <c r="R2" s="6"/>
      <c r="S2" s="6"/>
      <c r="T2" s="7"/>
      <c r="U2" s="6"/>
      <c r="V2" s="6"/>
      <c r="W2" s="6"/>
      <c r="X2" s="99"/>
      <c r="Y2" s="6"/>
      <c r="Z2" s="8"/>
      <c r="AA2" s="8"/>
      <c r="AB2" s="8"/>
      <c r="AC2" s="6"/>
      <c r="AD2" s="8"/>
      <c r="AE2" s="8"/>
      <c r="AF2" s="6"/>
      <c r="AG2" s="6"/>
      <c r="AH2" s="8"/>
      <c r="AI2" s="8"/>
      <c r="AJ2" s="8"/>
      <c r="AK2" s="6"/>
      <c r="AL2" s="8"/>
      <c r="AM2" s="8"/>
      <c r="AN2" s="8"/>
      <c r="AO2" s="6"/>
      <c r="AP2" s="6"/>
      <c r="AQ2" s="6"/>
      <c r="AR2" s="6"/>
      <c r="AS2" s="6"/>
      <c r="AT2" s="6"/>
      <c r="AU2" s="6"/>
      <c r="AV2" s="8"/>
      <c r="AW2" s="8"/>
      <c r="AX2" s="8"/>
      <c r="AY2" s="8"/>
      <c r="AZ2" s="8"/>
      <c r="BA2" s="9"/>
      <c r="BB2" s="10"/>
      <c r="BC2" s="11"/>
      <c r="BD2" s="6"/>
      <c r="BE2" s="6"/>
      <c r="BF2" s="146"/>
    </row>
    <row r="3" spans="1:58" s="104" customFormat="1" x14ac:dyDescent="0.25">
      <c r="A3" s="13" t="s">
        <v>4</v>
      </c>
      <c r="B3" s="13" t="s">
        <v>417</v>
      </c>
      <c r="C3" s="15"/>
      <c r="D3" s="15"/>
      <c r="E3" s="16"/>
      <c r="F3" s="3"/>
      <c r="G3" s="3"/>
      <c r="H3" s="17" t="s">
        <v>5</v>
      </c>
      <c r="I3" s="18"/>
      <c r="J3" s="15"/>
      <c r="K3" s="4"/>
      <c r="L3" s="19"/>
      <c r="M3" s="19"/>
      <c r="N3" s="15"/>
      <c r="O3" s="5"/>
      <c r="P3" s="6"/>
      <c r="Q3" s="6"/>
      <c r="R3" s="6"/>
      <c r="S3" s="6"/>
      <c r="T3" s="7"/>
      <c r="U3" s="6"/>
      <c r="V3" s="6"/>
      <c r="W3" s="6"/>
      <c r="X3" s="99"/>
      <c r="Y3" s="6"/>
      <c r="Z3" s="8"/>
      <c r="AA3" s="8"/>
      <c r="AB3" s="8"/>
      <c r="AC3" s="6"/>
      <c r="AD3" s="8"/>
      <c r="AE3" s="8"/>
      <c r="AF3" s="6"/>
      <c r="AG3" s="6"/>
      <c r="AH3" s="8"/>
      <c r="AI3" s="8"/>
      <c r="AJ3" s="8"/>
      <c r="AK3" s="6"/>
      <c r="AL3" s="8"/>
      <c r="AM3" s="8"/>
      <c r="AN3" s="8"/>
      <c r="AO3" s="6"/>
      <c r="AP3" s="6"/>
      <c r="AQ3" s="6"/>
      <c r="AR3" s="6"/>
      <c r="AS3" s="6"/>
      <c r="AT3" s="6"/>
      <c r="AU3" s="6"/>
      <c r="AV3" s="8"/>
      <c r="AW3" s="8"/>
      <c r="AX3" s="8"/>
      <c r="AY3" s="8"/>
      <c r="AZ3" s="8"/>
      <c r="BA3" s="9"/>
      <c r="BB3" s="10"/>
      <c r="BC3" s="11"/>
      <c r="BD3" s="6"/>
      <c r="BE3" s="6"/>
      <c r="BF3" s="146"/>
    </row>
    <row r="4" spans="1:58" s="104" customFormat="1" ht="15.75" thickBot="1" x14ac:dyDescent="0.3">
      <c r="A4" s="15"/>
      <c r="B4" s="13" t="s">
        <v>6</v>
      </c>
      <c r="C4" s="15"/>
      <c r="D4" s="19" t="s">
        <v>6</v>
      </c>
      <c r="E4" s="20" t="s">
        <v>7</v>
      </c>
      <c r="F4" s="101"/>
      <c r="G4" s="101"/>
      <c r="H4" s="21" t="s">
        <v>8</v>
      </c>
      <c r="I4" s="22" t="s">
        <v>9</v>
      </c>
      <c r="J4" s="4"/>
      <c r="K4" s="4"/>
      <c r="L4" s="15"/>
      <c r="M4" s="15"/>
      <c r="N4" s="127"/>
      <c r="O4" s="5"/>
      <c r="P4" s="6"/>
      <c r="Q4" s="6"/>
      <c r="R4" s="6"/>
      <c r="S4" s="6"/>
      <c r="T4" s="7"/>
      <c r="U4" s="6"/>
      <c r="V4" s="6"/>
      <c r="W4" s="6"/>
      <c r="X4" s="99"/>
      <c r="Y4" s="6"/>
      <c r="Z4" s="8"/>
      <c r="AA4" s="8"/>
      <c r="AB4" s="8"/>
      <c r="AC4" s="6"/>
      <c r="AD4" s="8"/>
      <c r="AE4" s="8"/>
      <c r="AF4" s="6"/>
      <c r="AG4" s="6"/>
      <c r="AH4" s="8"/>
      <c r="AI4" s="8"/>
      <c r="AJ4" s="8"/>
      <c r="AK4" s="6"/>
      <c r="AL4" s="8"/>
      <c r="AM4" s="8"/>
      <c r="AN4" s="8"/>
      <c r="AO4" s="6"/>
      <c r="AP4" s="6"/>
      <c r="AQ4" s="6"/>
      <c r="AR4" s="6"/>
      <c r="AS4" s="6"/>
      <c r="AT4" s="6"/>
      <c r="AU4" s="6"/>
      <c r="AV4" s="8"/>
      <c r="AW4" s="8"/>
      <c r="AX4" s="8"/>
      <c r="AY4" s="8"/>
      <c r="AZ4" s="8"/>
      <c r="BA4" s="9"/>
      <c r="BB4" s="10"/>
      <c r="BC4" s="11"/>
      <c r="BD4" s="6"/>
      <c r="BE4" s="6"/>
      <c r="BF4" s="146"/>
    </row>
    <row r="5" spans="1:58" s="104" customFormat="1" x14ac:dyDescent="0.25">
      <c r="A5" s="15"/>
      <c r="B5" s="15"/>
      <c r="C5" s="15"/>
      <c r="D5" s="15">
        <v>1</v>
      </c>
      <c r="E5" s="132" t="s">
        <v>21</v>
      </c>
      <c r="F5" s="25"/>
      <c r="G5" s="25"/>
      <c r="H5" s="133">
        <v>7.9861111111111105E-2</v>
      </c>
      <c r="I5" s="24"/>
      <c r="J5" s="4"/>
      <c r="K5" s="4"/>
      <c r="L5" s="15"/>
      <c r="M5" s="15"/>
      <c r="N5" s="127"/>
      <c r="O5" s="5"/>
      <c r="P5" s="6"/>
      <c r="Q5" s="6"/>
      <c r="R5" s="6"/>
      <c r="S5" s="6"/>
      <c r="T5" s="7"/>
      <c r="U5" s="6"/>
      <c r="V5" s="6"/>
      <c r="W5" s="6"/>
      <c r="X5" s="99"/>
      <c r="Y5" s="6"/>
      <c r="Z5" s="8"/>
      <c r="AA5" s="8"/>
      <c r="AB5" s="8"/>
      <c r="AC5" s="6"/>
      <c r="AD5" s="8"/>
      <c r="AE5" s="8"/>
      <c r="AF5" s="6"/>
      <c r="AG5" s="6"/>
      <c r="AH5" s="8"/>
      <c r="AI5" s="8"/>
      <c r="AJ5" s="8"/>
      <c r="AK5" s="6"/>
      <c r="AL5" s="8"/>
      <c r="AM5" s="8"/>
      <c r="AN5" s="8"/>
      <c r="AO5" s="6"/>
      <c r="AP5" s="6"/>
      <c r="AQ5" s="6"/>
      <c r="AR5" s="6"/>
      <c r="AS5" s="6"/>
      <c r="AT5" s="6"/>
      <c r="AU5" s="6"/>
      <c r="AV5" s="8"/>
      <c r="AW5" s="8"/>
      <c r="AX5" s="8"/>
      <c r="AY5" s="8"/>
      <c r="AZ5" s="8"/>
      <c r="BA5" s="9"/>
      <c r="BB5" s="10"/>
      <c r="BC5" s="11"/>
      <c r="BD5" s="6"/>
      <c r="BE5" s="6"/>
      <c r="BF5" s="146"/>
    </row>
    <row r="6" spans="1:58" s="104" customFormat="1" x14ac:dyDescent="0.25">
      <c r="A6" s="15"/>
      <c r="B6" s="15"/>
      <c r="C6" s="15"/>
      <c r="D6" s="15">
        <v>2</v>
      </c>
      <c r="E6" s="132" t="s">
        <v>80</v>
      </c>
      <c r="F6" s="26"/>
      <c r="G6" s="26"/>
      <c r="H6" s="133">
        <v>9.375E-2</v>
      </c>
      <c r="I6" s="27"/>
      <c r="J6" s="4"/>
      <c r="K6" s="4"/>
      <c r="L6" s="15"/>
      <c r="M6" s="15"/>
      <c r="N6" s="127"/>
      <c r="O6" s="5"/>
      <c r="P6" s="6"/>
      <c r="Q6" s="6"/>
      <c r="R6" s="6"/>
      <c r="S6" s="6"/>
      <c r="T6" s="7"/>
      <c r="U6" s="6"/>
      <c r="V6" s="6"/>
      <c r="W6" s="6"/>
      <c r="X6" s="99"/>
      <c r="Y6" s="6"/>
      <c r="Z6" s="8"/>
      <c r="AA6" s="8"/>
      <c r="AB6" s="8"/>
      <c r="AC6" s="6"/>
      <c r="AD6" s="8"/>
      <c r="AE6" s="8"/>
      <c r="AF6" s="6"/>
      <c r="AG6" s="6"/>
      <c r="AH6" s="8"/>
      <c r="AI6" s="8"/>
      <c r="AJ6" s="8"/>
      <c r="AK6" s="6"/>
      <c r="AL6" s="8"/>
      <c r="AM6" s="8"/>
      <c r="AN6" s="8"/>
      <c r="AO6" s="6"/>
      <c r="AP6" s="6"/>
      <c r="AQ6" s="6"/>
      <c r="AR6" s="6"/>
      <c r="AS6" s="6"/>
      <c r="AT6" s="6"/>
      <c r="AU6" s="6"/>
      <c r="AV6" s="8"/>
      <c r="AW6" s="8"/>
      <c r="AX6" s="8"/>
      <c r="AY6" s="8"/>
      <c r="AZ6" s="8"/>
      <c r="BA6" s="9"/>
      <c r="BB6" s="10"/>
      <c r="BC6" s="11"/>
      <c r="BD6" s="6"/>
      <c r="BE6" s="6"/>
      <c r="BF6" s="146"/>
    </row>
    <row r="7" spans="1:58" s="104" customFormat="1" x14ac:dyDescent="0.25">
      <c r="A7" s="15"/>
      <c r="B7" s="15"/>
      <c r="C7" s="15"/>
      <c r="D7" s="15">
        <v>3</v>
      </c>
      <c r="E7" s="132" t="s">
        <v>21</v>
      </c>
      <c r="F7" s="26"/>
      <c r="G7" s="26"/>
      <c r="H7" s="133">
        <v>0</v>
      </c>
      <c r="I7" s="24" t="s">
        <v>6</v>
      </c>
      <c r="J7" s="4"/>
      <c r="K7" s="4"/>
      <c r="L7" s="15"/>
      <c r="M7" s="15"/>
      <c r="N7" s="127"/>
      <c r="O7" s="5"/>
      <c r="P7" s="6"/>
      <c r="Q7" s="6"/>
      <c r="R7" s="6"/>
      <c r="S7" s="6"/>
      <c r="T7" s="7"/>
      <c r="U7" s="6"/>
      <c r="V7" s="6"/>
      <c r="W7" s="6"/>
      <c r="X7" s="99"/>
      <c r="Y7" s="6"/>
      <c r="Z7" s="8"/>
      <c r="AA7" s="8"/>
      <c r="AB7" s="8"/>
      <c r="AC7" s="6"/>
      <c r="AD7" s="8"/>
      <c r="AE7" s="8"/>
      <c r="AF7" s="6"/>
      <c r="AG7" s="6"/>
      <c r="AH7" s="8"/>
      <c r="AI7" s="8"/>
      <c r="AJ7" s="8"/>
      <c r="AK7" s="6"/>
      <c r="AL7" s="8"/>
      <c r="AM7" s="8"/>
      <c r="AN7" s="8"/>
      <c r="AO7" s="6"/>
      <c r="AP7" s="6"/>
      <c r="AQ7" s="6"/>
      <c r="AR7" s="6"/>
      <c r="AS7" s="6"/>
      <c r="AT7" s="6"/>
      <c r="AU7" s="6"/>
      <c r="AV7" s="8"/>
      <c r="AW7" s="8"/>
      <c r="AX7" s="8"/>
      <c r="AY7" s="8"/>
      <c r="AZ7" s="8"/>
      <c r="BA7" s="9"/>
      <c r="BB7" s="10"/>
      <c r="BC7" s="11"/>
      <c r="BD7" s="6"/>
      <c r="BE7" s="6"/>
      <c r="BF7" s="146"/>
    </row>
    <row r="8" spans="1:58" s="104" customFormat="1" x14ac:dyDescent="0.25">
      <c r="A8" s="15"/>
      <c r="B8" s="15"/>
      <c r="C8" s="15"/>
      <c r="D8" s="15">
        <v>4</v>
      </c>
      <c r="E8" s="132" t="s">
        <v>80</v>
      </c>
      <c r="F8" s="26"/>
      <c r="G8" s="26"/>
      <c r="H8" s="133">
        <v>0</v>
      </c>
      <c r="I8" s="24" t="s">
        <v>6</v>
      </c>
      <c r="J8" s="4"/>
      <c r="K8" s="4"/>
      <c r="L8" s="15"/>
      <c r="M8" s="15"/>
      <c r="N8" s="15"/>
      <c r="O8" s="5"/>
      <c r="P8" s="6"/>
      <c r="Q8" s="6"/>
      <c r="R8" s="6"/>
      <c r="S8" s="6"/>
      <c r="T8" s="7"/>
      <c r="U8" s="6"/>
      <c r="V8" s="6"/>
      <c r="W8" s="6"/>
      <c r="X8" s="99"/>
      <c r="Y8" s="6"/>
      <c r="Z8" s="8"/>
      <c r="AA8" s="8"/>
      <c r="AB8" s="8"/>
      <c r="AC8" s="6"/>
      <c r="AD8" s="8"/>
      <c r="AE8" s="8"/>
      <c r="AF8" s="6"/>
      <c r="AG8" s="6"/>
      <c r="AH8" s="8"/>
      <c r="AI8" s="8"/>
      <c r="AJ8" s="8"/>
      <c r="AK8" s="6"/>
      <c r="AL8" s="8"/>
      <c r="AM8" s="8"/>
      <c r="AN8" s="8"/>
      <c r="AO8" s="6"/>
      <c r="AP8" s="6"/>
      <c r="AQ8" s="6"/>
      <c r="AR8" s="6"/>
      <c r="AS8" s="6"/>
      <c r="AT8" s="6"/>
      <c r="AU8" s="6"/>
      <c r="AV8" s="8"/>
      <c r="AW8" s="8"/>
      <c r="AX8" s="8"/>
      <c r="AY8" s="8"/>
      <c r="AZ8" s="8"/>
      <c r="BA8" s="9"/>
      <c r="BB8" s="10"/>
      <c r="BC8" s="11"/>
      <c r="BD8" s="6"/>
      <c r="BE8" s="6"/>
      <c r="BF8" s="146"/>
    </row>
    <row r="9" spans="1:58" s="104" customFormat="1" x14ac:dyDescent="0.25">
      <c r="A9" s="15"/>
      <c r="B9" s="15"/>
      <c r="C9" s="15"/>
      <c r="D9" s="15">
        <v>5</v>
      </c>
      <c r="E9" s="132" t="s">
        <v>419</v>
      </c>
      <c r="F9" s="26"/>
      <c r="G9" s="26"/>
      <c r="H9" s="133">
        <v>6.25E-2</v>
      </c>
      <c r="I9" s="24" t="s">
        <v>6</v>
      </c>
      <c r="J9" s="4"/>
      <c r="K9" s="4"/>
      <c r="L9" s="15"/>
      <c r="M9" s="15"/>
      <c r="N9" s="15"/>
      <c r="O9" s="5"/>
      <c r="P9" s="6"/>
      <c r="Q9" s="6"/>
      <c r="R9" s="6"/>
      <c r="S9" s="6"/>
      <c r="T9" s="7"/>
      <c r="U9" s="6"/>
      <c r="V9" s="6"/>
      <c r="W9" s="6"/>
      <c r="X9" s="99"/>
      <c r="Y9" s="6"/>
      <c r="Z9" s="8"/>
      <c r="AA9" s="8"/>
      <c r="AB9" s="8"/>
      <c r="AC9" s="6"/>
      <c r="AD9" s="8"/>
      <c r="AE9" s="8"/>
      <c r="AF9" s="6"/>
      <c r="AG9" s="6"/>
      <c r="AH9" s="8"/>
      <c r="AI9" s="8"/>
      <c r="AJ9" s="8"/>
      <c r="AK9" s="6"/>
      <c r="AL9" s="8"/>
      <c r="AM9" s="8"/>
      <c r="AN9" s="8"/>
      <c r="AO9" s="6"/>
      <c r="AP9" s="6"/>
      <c r="AQ9" s="6"/>
      <c r="AR9" s="6"/>
      <c r="AS9" s="6"/>
      <c r="AT9" s="6"/>
      <c r="AU9" s="6"/>
      <c r="AV9" s="8"/>
      <c r="AW9" s="8"/>
      <c r="AX9" s="8"/>
      <c r="AY9" s="8"/>
      <c r="AZ9" s="8"/>
      <c r="BA9" s="9"/>
      <c r="BB9" s="10"/>
      <c r="BC9" s="11"/>
      <c r="BD9" s="6"/>
      <c r="BE9" s="6"/>
      <c r="BF9" s="146"/>
    </row>
    <row r="10" spans="1:58" s="104" customFormat="1" x14ac:dyDescent="0.25">
      <c r="A10" s="15"/>
      <c r="B10" s="15"/>
      <c r="C10" s="15"/>
      <c r="D10" s="15">
        <v>6</v>
      </c>
      <c r="E10" s="132"/>
      <c r="F10" s="26"/>
      <c r="G10" s="26"/>
      <c r="H10" s="133"/>
      <c r="I10" s="23" t="s">
        <v>6</v>
      </c>
      <c r="J10" s="4"/>
      <c r="K10" s="4"/>
      <c r="L10" s="15"/>
      <c r="M10" s="15"/>
      <c r="N10" s="15"/>
      <c r="O10" s="5"/>
      <c r="P10" s="6"/>
      <c r="Q10" s="6"/>
      <c r="R10" s="6"/>
      <c r="S10" s="6"/>
      <c r="T10" s="7"/>
      <c r="U10" s="6"/>
      <c r="V10" s="6"/>
      <c r="W10" s="6"/>
      <c r="X10" s="99"/>
      <c r="Y10" s="6"/>
      <c r="Z10" s="8"/>
      <c r="AA10" s="8"/>
      <c r="AB10" s="8"/>
      <c r="AC10" s="6"/>
      <c r="AD10" s="8"/>
      <c r="AE10" s="8"/>
      <c r="AF10" s="6"/>
      <c r="AG10" s="6"/>
      <c r="AH10" s="8"/>
      <c r="AI10" s="8"/>
      <c r="AJ10" s="8"/>
      <c r="AK10" s="6"/>
      <c r="AL10" s="8"/>
      <c r="AM10" s="8"/>
      <c r="AN10" s="8"/>
      <c r="AO10" s="6"/>
      <c r="AP10" s="6"/>
      <c r="AQ10" s="6"/>
      <c r="AR10" s="6"/>
      <c r="AS10" s="6"/>
      <c r="AT10" s="6"/>
      <c r="AU10" s="6"/>
      <c r="AV10" s="8"/>
      <c r="AW10" s="8"/>
      <c r="AX10" s="8"/>
      <c r="AY10" s="8"/>
      <c r="AZ10" s="8"/>
      <c r="BA10" s="9"/>
      <c r="BB10" s="10"/>
      <c r="BC10" s="11"/>
      <c r="BD10" s="6"/>
      <c r="BE10" s="6"/>
      <c r="BF10" s="146"/>
    </row>
    <row r="11" spans="1:58" s="104" customFormat="1" x14ac:dyDescent="0.25">
      <c r="A11" s="15"/>
      <c r="B11" s="15"/>
      <c r="C11" s="15"/>
      <c r="D11" s="15">
        <v>7</v>
      </c>
      <c r="E11" s="132"/>
      <c r="F11" s="26"/>
      <c r="G11" s="26"/>
      <c r="H11" s="133"/>
      <c r="I11" s="23"/>
      <c r="J11" s="4"/>
      <c r="K11" s="4"/>
      <c r="L11" s="15"/>
      <c r="M11" s="15"/>
      <c r="N11" s="15"/>
      <c r="O11" s="5"/>
      <c r="P11" s="6"/>
      <c r="Q11" s="6"/>
      <c r="R11" s="6"/>
      <c r="S11" s="6"/>
      <c r="T11" s="7"/>
      <c r="U11" s="6"/>
      <c r="V11" s="6"/>
      <c r="W11" s="6"/>
      <c r="X11" s="99"/>
      <c r="Y11" s="6"/>
      <c r="Z11" s="8"/>
      <c r="AA11" s="8"/>
      <c r="AB11" s="8"/>
      <c r="AC11" s="6"/>
      <c r="AD11" s="8"/>
      <c r="AE11" s="8"/>
      <c r="AF11" s="6"/>
      <c r="AG11" s="6"/>
      <c r="AH11" s="8"/>
      <c r="AI11" s="8"/>
      <c r="AJ11" s="8"/>
      <c r="AK11" s="6"/>
      <c r="AL11" s="8"/>
      <c r="AM11" s="8"/>
      <c r="AN11" s="8"/>
      <c r="AO11" s="6"/>
      <c r="AP11" s="6"/>
      <c r="AQ11" s="6"/>
      <c r="AR11" s="6"/>
      <c r="AS11" s="6"/>
      <c r="AT11" s="6"/>
      <c r="AU11" s="6"/>
      <c r="AV11" s="8"/>
      <c r="AW11" s="8"/>
      <c r="AX11" s="8"/>
      <c r="AY11" s="8"/>
      <c r="AZ11" s="8"/>
      <c r="BA11" s="9"/>
      <c r="BB11" s="10"/>
      <c r="BC11" s="11"/>
      <c r="BD11" s="6"/>
      <c r="BE11" s="6"/>
      <c r="BF11" s="146"/>
    </row>
    <row r="12" spans="1:58" s="104" customFormat="1" x14ac:dyDescent="0.25">
      <c r="A12" s="15"/>
      <c r="B12" s="15"/>
      <c r="C12" s="15"/>
      <c r="D12" s="15">
        <v>8</v>
      </c>
      <c r="E12" s="132"/>
      <c r="F12" s="26"/>
      <c r="G12" s="26"/>
      <c r="H12" s="133"/>
      <c r="I12" s="23"/>
      <c r="J12" s="4"/>
      <c r="K12" s="15"/>
      <c r="L12" s="126"/>
      <c r="M12" s="128"/>
      <c r="N12" s="128"/>
      <c r="O12" s="5"/>
      <c r="P12" s="6"/>
      <c r="Q12" s="6"/>
      <c r="R12" s="6"/>
      <c r="S12" s="6"/>
      <c r="T12" s="7"/>
      <c r="U12" s="6"/>
      <c r="V12" s="6"/>
      <c r="W12" s="6"/>
      <c r="X12" s="99"/>
      <c r="Y12" s="6"/>
      <c r="Z12" s="8"/>
      <c r="AA12" s="8"/>
      <c r="AB12" s="8"/>
      <c r="AC12" s="6"/>
      <c r="AD12" s="8"/>
      <c r="AE12" s="8"/>
      <c r="AF12" s="6"/>
      <c r="AG12" s="6"/>
      <c r="AH12" s="8"/>
      <c r="AI12" s="8"/>
      <c r="AJ12" s="8"/>
      <c r="AK12" s="6"/>
      <c r="AL12" s="8"/>
      <c r="AM12" s="8"/>
      <c r="AN12" s="8"/>
      <c r="AO12" s="6"/>
      <c r="AP12" s="6"/>
      <c r="AQ12" s="6"/>
      <c r="AR12" s="6"/>
      <c r="AS12" s="6"/>
      <c r="AT12" s="6"/>
      <c r="AU12" s="6"/>
      <c r="AV12" s="8"/>
      <c r="AW12" s="8"/>
      <c r="AX12" s="8"/>
      <c r="AY12" s="8"/>
      <c r="AZ12" s="8"/>
      <c r="BA12" s="9"/>
      <c r="BB12" s="10"/>
      <c r="BC12" s="11"/>
      <c r="BD12" s="6"/>
      <c r="BE12" s="6"/>
      <c r="BF12" s="146"/>
    </row>
    <row r="13" spans="1:58" s="104" customFormat="1" x14ac:dyDescent="0.25">
      <c r="A13" s="15"/>
      <c r="B13" s="15"/>
      <c r="C13" s="15"/>
      <c r="D13" s="15">
        <v>9</v>
      </c>
      <c r="E13" s="132"/>
      <c r="F13" s="26"/>
      <c r="G13" s="26"/>
      <c r="H13" s="133"/>
      <c r="I13" s="23"/>
      <c r="J13" s="15"/>
      <c r="K13" s="15"/>
      <c r="L13" s="4"/>
      <c r="M13" s="4"/>
      <c r="N13" s="4"/>
      <c r="O13" s="5"/>
      <c r="P13" s="6"/>
      <c r="Q13" s="6"/>
      <c r="R13" s="6"/>
      <c r="S13" s="6"/>
      <c r="T13" s="7"/>
      <c r="U13" s="6"/>
      <c r="V13" s="6"/>
      <c r="W13" s="6"/>
      <c r="X13" s="99"/>
      <c r="Y13" s="6"/>
      <c r="Z13" s="8"/>
      <c r="AA13" s="8"/>
      <c r="AB13" s="8"/>
      <c r="AC13" s="6"/>
      <c r="AD13" s="8"/>
      <c r="AE13" s="8"/>
      <c r="AF13" s="6"/>
      <c r="AG13" s="6"/>
      <c r="AH13" s="8"/>
      <c r="AI13" s="8"/>
      <c r="AJ13" s="8"/>
      <c r="AK13" s="6"/>
      <c r="AL13" s="8"/>
      <c r="AM13" s="8"/>
      <c r="AN13" s="8"/>
      <c r="AO13" s="6"/>
      <c r="AP13" s="6"/>
      <c r="AQ13" s="6"/>
      <c r="AR13" s="6"/>
      <c r="AS13" s="6"/>
      <c r="AT13" s="6"/>
      <c r="AU13" s="6"/>
      <c r="AV13" s="8"/>
      <c r="AW13" s="8"/>
      <c r="AX13" s="8"/>
      <c r="AY13" s="8"/>
      <c r="AZ13" s="8"/>
      <c r="BA13" s="9"/>
      <c r="BB13" s="10"/>
      <c r="BC13" s="11"/>
      <c r="BD13" s="6"/>
      <c r="BE13" s="6"/>
      <c r="BF13" s="146"/>
    </row>
    <row r="14" spans="1:58" s="104" customFormat="1" x14ac:dyDescent="0.25">
      <c r="A14" s="6"/>
      <c r="B14" s="6"/>
      <c r="C14" s="6"/>
      <c r="D14" s="6"/>
      <c r="E14" s="172" t="s">
        <v>420</v>
      </c>
      <c r="F14" s="172"/>
      <c r="G14" s="172"/>
      <c r="H14" s="173">
        <f>SUM(H5:H9)</f>
        <v>0.2361111111111111</v>
      </c>
      <c r="I14" s="6"/>
      <c r="J14" s="6"/>
      <c r="K14" s="6"/>
      <c r="L14" s="6"/>
      <c r="M14" s="6"/>
      <c r="N14" s="6"/>
      <c r="O14" s="7"/>
      <c r="P14" s="6"/>
      <c r="Q14" s="6"/>
      <c r="R14" s="6"/>
      <c r="S14" s="6"/>
      <c r="T14" s="7"/>
      <c r="U14" s="6"/>
      <c r="V14" s="6"/>
      <c r="W14" s="6"/>
      <c r="X14" s="99"/>
      <c r="Y14" s="6"/>
      <c r="Z14" s="8"/>
      <c r="AA14" s="8"/>
      <c r="AB14" s="8"/>
      <c r="AC14" s="6"/>
      <c r="AD14" s="8"/>
      <c r="AE14" s="8"/>
      <c r="AF14" s="6"/>
      <c r="AG14" s="6"/>
      <c r="AH14" s="8"/>
      <c r="AI14" s="8"/>
      <c r="AJ14" s="8"/>
      <c r="AK14" s="6"/>
      <c r="AL14" s="8"/>
      <c r="AM14" s="8"/>
      <c r="AN14" s="8"/>
      <c r="AO14" s="6"/>
      <c r="AP14" s="6"/>
      <c r="AQ14" s="6"/>
      <c r="AR14" s="6"/>
      <c r="AS14" s="6"/>
      <c r="AT14" s="6"/>
      <c r="AU14" s="6"/>
      <c r="AV14" s="8"/>
      <c r="AW14" s="8"/>
      <c r="AX14" s="8"/>
      <c r="AY14" s="8"/>
      <c r="AZ14" s="8"/>
      <c r="BA14" s="9"/>
      <c r="BB14" s="10"/>
      <c r="BC14" s="11"/>
      <c r="BD14" s="6"/>
      <c r="BE14" s="6"/>
      <c r="BF14" s="146"/>
    </row>
    <row r="15" spans="1:58" s="104" customForma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7"/>
      <c r="P15" s="6"/>
      <c r="Q15" s="6"/>
      <c r="R15" s="6"/>
      <c r="S15" s="6"/>
      <c r="T15" s="7"/>
      <c r="U15" s="6"/>
      <c r="V15" s="6"/>
      <c r="W15" s="6"/>
      <c r="X15" s="146"/>
      <c r="Y15" s="6"/>
      <c r="Z15" s="8"/>
      <c r="AA15" s="8"/>
      <c r="AB15" s="8"/>
      <c r="AC15" s="6"/>
      <c r="AD15" s="8"/>
      <c r="AE15" s="8"/>
      <c r="AF15" s="6"/>
      <c r="AG15" s="6"/>
      <c r="AH15" s="8"/>
      <c r="AI15" s="8"/>
      <c r="AJ15" s="8"/>
      <c r="AK15" s="6"/>
      <c r="AL15" s="8"/>
      <c r="AM15" s="8"/>
      <c r="AN15" s="8"/>
      <c r="AO15" s="6"/>
      <c r="AP15" s="6"/>
      <c r="AQ15" s="6"/>
      <c r="AR15" s="6"/>
      <c r="AS15" s="6"/>
      <c r="AT15" s="6"/>
      <c r="AU15" s="6"/>
      <c r="AV15" s="8"/>
      <c r="AW15" s="8"/>
      <c r="AX15" s="8"/>
      <c r="AY15" s="8"/>
      <c r="AZ15" s="8"/>
      <c r="BA15" s="9"/>
      <c r="BB15" s="10"/>
      <c r="BC15" s="11"/>
      <c r="BD15" s="6"/>
      <c r="BE15" s="6"/>
      <c r="BF15" s="146"/>
    </row>
    <row r="16" spans="1:58" s="104" customForma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7"/>
      <c r="P16" s="6"/>
      <c r="Q16" s="6"/>
      <c r="R16" s="6"/>
      <c r="S16" s="6"/>
      <c r="T16" s="7"/>
      <c r="U16" s="6"/>
      <c r="V16" s="6"/>
      <c r="W16" s="6"/>
      <c r="X16" s="146"/>
      <c r="Y16" s="6"/>
      <c r="Z16" s="8"/>
      <c r="AA16" s="8"/>
      <c r="AB16" s="8"/>
      <c r="AC16" s="6"/>
      <c r="AD16" s="8"/>
      <c r="AE16" s="8"/>
      <c r="AF16" s="6"/>
      <c r="AG16" s="6"/>
      <c r="AH16" s="8"/>
      <c r="AI16" s="8"/>
      <c r="AJ16" s="8"/>
      <c r="AK16" s="6"/>
      <c r="AL16" s="8"/>
      <c r="AM16" s="8"/>
      <c r="AN16" s="8"/>
      <c r="AO16" s="6"/>
      <c r="AP16" s="6"/>
      <c r="AQ16" s="6"/>
      <c r="AR16" s="6"/>
      <c r="AS16" s="6"/>
      <c r="AT16" s="6"/>
      <c r="AU16" s="6"/>
      <c r="AV16" s="8"/>
      <c r="AW16" s="8"/>
      <c r="AX16" s="8"/>
      <c r="AY16" s="8"/>
      <c r="AZ16" s="8"/>
      <c r="BA16" s="9"/>
      <c r="BB16" s="10"/>
      <c r="BC16" s="11"/>
      <c r="BD16" s="6"/>
      <c r="BE16" s="6"/>
      <c r="BF16" s="146"/>
    </row>
    <row r="17" spans="1:59" s="104" customFormat="1" ht="15.75" thickBo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7"/>
      <c r="P17" s="6"/>
      <c r="Q17" s="6"/>
      <c r="R17" s="6"/>
      <c r="S17" s="6"/>
      <c r="T17" s="7"/>
      <c r="U17" s="6"/>
      <c r="V17" s="6"/>
      <c r="W17" s="6"/>
      <c r="X17" s="146"/>
      <c r="Y17" s="6"/>
      <c r="Z17" s="8"/>
      <c r="AA17" s="8"/>
      <c r="AB17" s="8"/>
      <c r="AC17" s="6"/>
      <c r="AD17" s="28"/>
      <c r="AE17" s="28"/>
      <c r="AF17" s="29"/>
      <c r="AG17" s="6"/>
      <c r="AH17" s="8"/>
      <c r="AI17" s="8"/>
      <c r="AJ17" s="8"/>
      <c r="AK17" s="6"/>
      <c r="AL17" s="8"/>
      <c r="AM17" s="8"/>
      <c r="AN17" s="8"/>
      <c r="AO17" s="6"/>
      <c r="AP17" s="6"/>
      <c r="AQ17" s="6"/>
      <c r="AR17" s="6"/>
      <c r="AS17" s="6"/>
      <c r="AT17" s="6"/>
      <c r="AU17" s="6"/>
      <c r="AV17" s="8"/>
      <c r="AW17" s="8"/>
      <c r="AX17" s="8"/>
      <c r="AY17" s="8"/>
      <c r="AZ17" s="8"/>
      <c r="BA17" s="9"/>
      <c r="BB17" s="10"/>
      <c r="BC17" s="11"/>
      <c r="BD17" s="6"/>
      <c r="BE17" s="6"/>
      <c r="BF17" s="146"/>
    </row>
    <row r="18" spans="1:59" s="104" customFormat="1" ht="20.25" x14ac:dyDescent="0.3">
      <c r="A18" s="6"/>
      <c r="B18" s="6"/>
      <c r="C18" s="6"/>
      <c r="D18" s="6"/>
      <c r="E18" s="6"/>
      <c r="F18" s="6"/>
      <c r="G18" s="6"/>
      <c r="H18" s="30"/>
      <c r="I18" s="32" t="s">
        <v>19</v>
      </c>
      <c r="J18" s="31"/>
      <c r="K18" s="6"/>
      <c r="L18" s="30"/>
      <c r="M18" s="32" t="s">
        <v>10</v>
      </c>
      <c r="N18" s="32"/>
      <c r="O18" s="33"/>
      <c r="P18" s="6"/>
      <c r="Q18" s="30"/>
      <c r="R18" s="32" t="s">
        <v>11</v>
      </c>
      <c r="S18" s="32"/>
      <c r="T18" s="33"/>
      <c r="U18" s="6"/>
      <c r="V18" s="142" t="s">
        <v>78</v>
      </c>
      <c r="W18" s="31"/>
      <c r="X18" s="146"/>
      <c r="Y18" s="6"/>
      <c r="Z18" s="34"/>
      <c r="AA18" s="35" t="s">
        <v>12</v>
      </c>
      <c r="AB18" s="36"/>
      <c r="AC18" s="6"/>
      <c r="AD18" s="34"/>
      <c r="AE18" s="35" t="s">
        <v>13</v>
      </c>
      <c r="AF18" s="31"/>
      <c r="AG18" s="6"/>
      <c r="AH18" s="34"/>
      <c r="AI18" s="35" t="s">
        <v>14</v>
      </c>
      <c r="AJ18" s="36"/>
      <c r="AK18" s="6"/>
      <c r="AL18" s="34"/>
      <c r="AM18" s="35" t="s">
        <v>15</v>
      </c>
      <c r="AN18" s="36"/>
      <c r="AO18" s="6"/>
      <c r="AP18" s="6"/>
      <c r="AQ18" s="37" t="s">
        <v>70</v>
      </c>
      <c r="AR18" s="6"/>
      <c r="AS18" s="38" t="s">
        <v>173</v>
      </c>
      <c r="AT18" s="6"/>
      <c r="AU18" s="6"/>
      <c r="AV18" s="8"/>
      <c r="AW18" s="8"/>
      <c r="AX18" s="8"/>
      <c r="AY18" s="8"/>
      <c r="AZ18" s="8"/>
      <c r="BA18" s="9"/>
      <c r="BB18" s="10"/>
      <c r="BC18" s="11"/>
      <c r="BD18" s="6" t="s">
        <v>6</v>
      </c>
      <c r="BE18" s="6"/>
      <c r="BF18" s="146"/>
    </row>
    <row r="19" spans="1:59" s="104" customFormat="1" x14ac:dyDescent="0.25">
      <c r="A19" s="6"/>
      <c r="B19" s="6"/>
      <c r="C19" s="6"/>
      <c r="D19" s="6"/>
      <c r="E19" s="6"/>
      <c r="F19" s="6"/>
      <c r="G19" s="6"/>
      <c r="H19" s="39"/>
      <c r="I19" s="40"/>
      <c r="J19" s="41"/>
      <c r="K19" s="6"/>
      <c r="L19" s="39"/>
      <c r="M19" s="42" t="s">
        <v>17</v>
      </c>
      <c r="N19" s="43"/>
      <c r="O19" s="44"/>
      <c r="P19" s="6"/>
      <c r="Q19" s="39"/>
      <c r="R19" s="42" t="s">
        <v>17</v>
      </c>
      <c r="S19" s="43"/>
      <c r="T19" s="44"/>
      <c r="U19" s="6"/>
      <c r="V19" s="44"/>
      <c r="W19" s="129" t="s">
        <v>17</v>
      </c>
      <c r="X19" s="146"/>
      <c r="Y19" s="6"/>
      <c r="Z19" s="47"/>
      <c r="AA19" s="48" t="s">
        <v>80</v>
      </c>
      <c r="AB19" s="49"/>
      <c r="AC19" s="6"/>
      <c r="AD19" s="47"/>
      <c r="AE19" s="48" t="s">
        <v>418</v>
      </c>
      <c r="AF19" s="41"/>
      <c r="AG19" s="6"/>
      <c r="AH19" s="47"/>
      <c r="AI19" s="45" t="s">
        <v>168</v>
      </c>
      <c r="AJ19" s="46"/>
      <c r="AK19" s="6"/>
      <c r="AL19" s="47"/>
      <c r="AM19" s="48" t="s">
        <v>80</v>
      </c>
      <c r="AN19" s="49"/>
      <c r="AO19" s="6"/>
      <c r="AP19" s="6"/>
      <c r="AQ19" s="37"/>
      <c r="AR19" s="6"/>
      <c r="AS19" s="6"/>
      <c r="AT19" s="6"/>
      <c r="AU19" s="6"/>
      <c r="AV19" s="8"/>
      <c r="AW19" s="8"/>
      <c r="AX19" s="8"/>
      <c r="AY19" s="8"/>
      <c r="AZ19" s="8"/>
      <c r="BA19" s="9"/>
      <c r="BB19" s="10"/>
      <c r="BC19" s="11"/>
      <c r="BD19" s="6"/>
      <c r="BE19" s="6"/>
      <c r="BF19" s="146"/>
    </row>
    <row r="20" spans="1:59" s="104" customFormat="1" ht="15.75" thickBot="1" x14ac:dyDescent="0.3">
      <c r="A20" s="6"/>
      <c r="B20" s="6"/>
      <c r="C20" s="6"/>
      <c r="D20" s="6"/>
      <c r="E20" s="6"/>
      <c r="F20" s="6"/>
      <c r="G20" s="6"/>
      <c r="H20" s="39"/>
      <c r="I20" s="40"/>
      <c r="J20" s="41"/>
      <c r="K20" s="6"/>
      <c r="L20" s="39"/>
      <c r="M20" s="50">
        <f>H5</f>
        <v>7.9861111111111105E-2</v>
      </c>
      <c r="N20" s="51" t="s">
        <v>21</v>
      </c>
      <c r="O20" s="44"/>
      <c r="P20" s="6"/>
      <c r="Q20" s="39"/>
      <c r="R20" s="50">
        <f>H6</f>
        <v>9.375E-2</v>
      </c>
      <c r="S20" s="51" t="s">
        <v>77</v>
      </c>
      <c r="T20" s="44"/>
      <c r="U20" s="6"/>
      <c r="V20" s="44"/>
      <c r="W20" s="130">
        <f>H9</f>
        <v>6.25E-2</v>
      </c>
      <c r="X20" s="146"/>
      <c r="Y20" s="6"/>
      <c r="Z20" s="47"/>
      <c r="AA20" s="52"/>
      <c r="AB20" s="49"/>
      <c r="AC20" s="6"/>
      <c r="AD20" s="47"/>
      <c r="AE20" s="52"/>
      <c r="AF20" s="41"/>
      <c r="AG20" s="6"/>
      <c r="AH20" s="47"/>
      <c r="AI20" s="52"/>
      <c r="AJ20" s="49"/>
      <c r="AK20" s="6"/>
      <c r="AL20" s="47"/>
      <c r="AM20" s="52"/>
      <c r="AN20" s="49"/>
      <c r="AO20" s="6"/>
      <c r="AP20" s="6"/>
      <c r="AQ20" s="6"/>
      <c r="AR20" s="6"/>
      <c r="AS20" s="6"/>
      <c r="AT20" s="6"/>
      <c r="AU20" s="6"/>
      <c r="AV20" s="8"/>
      <c r="AW20" s="8"/>
      <c r="AX20" s="8"/>
      <c r="AY20" s="8"/>
      <c r="AZ20" s="8"/>
      <c r="BA20" s="9"/>
      <c r="BB20" s="10"/>
      <c r="BC20" s="11"/>
      <c r="BD20" s="6"/>
      <c r="BE20" s="6"/>
      <c r="BF20" s="146"/>
    </row>
    <row r="21" spans="1:59" s="104" customFormat="1" ht="15.75" thickBot="1" x14ac:dyDescent="0.3">
      <c r="A21" s="6"/>
      <c r="B21" s="6"/>
      <c r="C21" s="6"/>
      <c r="D21" s="6"/>
      <c r="E21" s="6"/>
      <c r="F21" s="6"/>
      <c r="G21" s="6"/>
      <c r="H21" s="53" t="s">
        <v>19</v>
      </c>
      <c r="I21" s="54" t="s">
        <v>19</v>
      </c>
      <c r="J21" s="55" t="s">
        <v>20</v>
      </c>
      <c r="K21" s="56"/>
      <c r="L21" s="53" t="s">
        <v>21</v>
      </c>
      <c r="M21" s="54" t="s">
        <v>21</v>
      </c>
      <c r="N21" s="57"/>
      <c r="O21" s="58"/>
      <c r="P21" s="6"/>
      <c r="Q21" s="53" t="s">
        <v>22</v>
      </c>
      <c r="R21" s="54" t="s">
        <v>23</v>
      </c>
      <c r="S21" s="57"/>
      <c r="T21" s="58"/>
      <c r="U21" s="6"/>
      <c r="V21" s="140" t="s">
        <v>63</v>
      </c>
      <c r="W21" s="143" t="s">
        <v>63</v>
      </c>
      <c r="X21" s="145"/>
      <c r="Y21" s="6"/>
      <c r="Z21" s="59" t="s">
        <v>24</v>
      </c>
      <c r="AA21" s="60" t="s">
        <v>25</v>
      </c>
      <c r="AB21" s="61"/>
      <c r="AC21" s="6"/>
      <c r="AD21" s="59" t="s">
        <v>24</v>
      </c>
      <c r="AE21" s="60" t="s">
        <v>25</v>
      </c>
      <c r="AF21" s="62"/>
      <c r="AG21" s="6"/>
      <c r="AH21" s="59" t="s">
        <v>24</v>
      </c>
      <c r="AI21" s="60" t="s">
        <v>25</v>
      </c>
      <c r="AJ21" s="61"/>
      <c r="AK21" s="6"/>
      <c r="AL21" s="59" t="s">
        <v>24</v>
      </c>
      <c r="AM21" s="60" t="s">
        <v>25</v>
      </c>
      <c r="AN21" s="61"/>
      <c r="AO21" s="6"/>
      <c r="AP21" s="63"/>
      <c r="AQ21" s="64"/>
      <c r="AR21" s="64"/>
      <c r="AS21" s="64"/>
      <c r="AT21" s="65"/>
      <c r="AU21" s="66"/>
      <c r="AV21" s="67"/>
      <c r="AW21" s="67"/>
      <c r="AX21" s="67"/>
      <c r="AY21" s="67"/>
      <c r="AZ21" s="68" t="s">
        <v>26</v>
      </c>
      <c r="BA21" s="69"/>
      <c r="BB21" s="70" t="s">
        <v>27</v>
      </c>
      <c r="BC21" s="71" t="s">
        <v>27</v>
      </c>
      <c r="BD21" s="72" t="s">
        <v>6</v>
      </c>
      <c r="BE21" s="73"/>
      <c r="BF21" s="146"/>
    </row>
    <row r="22" spans="1:59" s="104" customFormat="1" ht="15.75" thickBot="1" x14ac:dyDescent="0.3">
      <c r="A22" s="74" t="s">
        <v>28</v>
      </c>
      <c r="B22" s="32" t="s">
        <v>29</v>
      </c>
      <c r="C22" s="32" t="s">
        <v>30</v>
      </c>
      <c r="D22" s="32" t="s">
        <v>31</v>
      </c>
      <c r="E22" s="32" t="s">
        <v>32</v>
      </c>
      <c r="F22" s="103" t="s">
        <v>57</v>
      </c>
      <c r="G22" s="109"/>
      <c r="H22" s="102" t="s">
        <v>33</v>
      </c>
      <c r="I22" s="54" t="s">
        <v>34</v>
      </c>
      <c r="J22" s="55" t="s">
        <v>19</v>
      </c>
      <c r="K22" s="198"/>
      <c r="L22" s="53" t="s">
        <v>35</v>
      </c>
      <c r="M22" s="54" t="s">
        <v>34</v>
      </c>
      <c r="N22" s="57" t="s">
        <v>17</v>
      </c>
      <c r="O22" s="75" t="s">
        <v>20</v>
      </c>
      <c r="P22" s="40"/>
      <c r="Q22" s="53" t="s">
        <v>35</v>
      </c>
      <c r="R22" s="54" t="s">
        <v>34</v>
      </c>
      <c r="S22" s="57" t="s">
        <v>17</v>
      </c>
      <c r="T22" s="75" t="s">
        <v>20</v>
      </c>
      <c r="U22" s="40"/>
      <c r="V22" s="141" t="s">
        <v>35</v>
      </c>
      <c r="W22" s="144" t="s">
        <v>34</v>
      </c>
      <c r="X22" s="75" t="s">
        <v>20</v>
      </c>
      <c r="Y22" s="40"/>
      <c r="Z22" s="59" t="s">
        <v>36</v>
      </c>
      <c r="AA22" s="60" t="s">
        <v>36</v>
      </c>
      <c r="AB22" s="61" t="s">
        <v>17</v>
      </c>
      <c r="AC22" s="40"/>
      <c r="AD22" s="59" t="s">
        <v>36</v>
      </c>
      <c r="AE22" s="60" t="s">
        <v>36</v>
      </c>
      <c r="AF22" s="62" t="s">
        <v>17</v>
      </c>
      <c r="AG22" s="40"/>
      <c r="AH22" s="59" t="s">
        <v>36</v>
      </c>
      <c r="AI22" s="60" t="s">
        <v>36</v>
      </c>
      <c r="AJ22" s="61" t="s">
        <v>17</v>
      </c>
      <c r="AK22" s="40"/>
      <c r="AL22" s="59" t="s">
        <v>36</v>
      </c>
      <c r="AM22" s="60" t="s">
        <v>36</v>
      </c>
      <c r="AN22" s="61" t="s">
        <v>17</v>
      </c>
      <c r="AO22" s="40"/>
      <c r="AP22" s="76" t="s">
        <v>28</v>
      </c>
      <c r="AQ22" s="77" t="s">
        <v>29</v>
      </c>
      <c r="AR22" s="77" t="s">
        <v>30</v>
      </c>
      <c r="AS22" s="77" t="s">
        <v>31</v>
      </c>
      <c r="AT22" s="78" t="s">
        <v>32</v>
      </c>
      <c r="AU22" s="199"/>
      <c r="AV22" s="79" t="s">
        <v>37</v>
      </c>
      <c r="AW22" s="79" t="s">
        <v>38</v>
      </c>
      <c r="AX22" s="79" t="s">
        <v>39</v>
      </c>
      <c r="AY22" s="79" t="s">
        <v>40</v>
      </c>
      <c r="AZ22" s="80" t="s">
        <v>3</v>
      </c>
      <c r="BA22" s="81" t="s">
        <v>41</v>
      </c>
      <c r="BB22" s="82" t="s">
        <v>3</v>
      </c>
      <c r="BC22" s="83" t="s">
        <v>2</v>
      </c>
      <c r="BD22" s="84" t="s">
        <v>42</v>
      </c>
      <c r="BE22" s="84" t="s">
        <v>43</v>
      </c>
      <c r="BF22" s="84" t="s">
        <v>421</v>
      </c>
      <c r="BG22" s="84" t="s">
        <v>422</v>
      </c>
    </row>
    <row r="23" spans="1:59" s="97" customFormat="1" ht="15" customHeight="1" x14ac:dyDescent="0.25">
      <c r="A23" s="131">
        <v>358</v>
      </c>
      <c r="B23" s="111" t="str">
        <f>VLOOKUP($A23,LISTADO!$C$4:$I$264,2,0)</f>
        <v>LUIS CARLOS</v>
      </c>
      <c r="C23" s="111" t="str">
        <f>VLOOKUP($A23,LISTADO!$C$4:$I$264,3,0)</f>
        <v>MANRIQUE QUINTERO</v>
      </c>
      <c r="D23" s="111" t="str">
        <f>VLOOKUP($A23,LISTADO!$C$4:$I$264,4,0)</f>
        <v>B</v>
      </c>
      <c r="E23" s="111">
        <f>VLOOKUP($A23,LISTADO!$C$4:$I$264,5,0)</f>
        <v>0</v>
      </c>
      <c r="F23" s="111">
        <f>VLOOKUP($A23,LISTADO!$C$4:$I$264,6,0)</f>
        <v>0</v>
      </c>
      <c r="G23" s="113">
        <f>VLOOKUP($A23,LISTADO!$C$4:$I$270,7,0)</f>
        <v>0.40972222222222204</v>
      </c>
      <c r="H23" s="85">
        <f t="shared" ref="H23:I42" si="0">G23</f>
        <v>0.40972222222222204</v>
      </c>
      <c r="I23" s="85">
        <f t="shared" si="0"/>
        <v>0.40972222222222204</v>
      </c>
      <c r="J23" s="85">
        <f t="shared" ref="J23:J57" si="1">ABS(I23-H23)</f>
        <v>0</v>
      </c>
      <c r="K23" s="85"/>
      <c r="L23" s="86">
        <f t="shared" ref="L23:L57" si="2">I23+$M$20</f>
        <v>0.48958333333333315</v>
      </c>
      <c r="M23" s="86">
        <f>VLOOKUP($A23,Checks!$B$5:$C$250,2,0)</f>
        <v>0.48958333333333331</v>
      </c>
      <c r="N23" s="86">
        <f t="shared" ref="N23:N57" si="3">M23-I23</f>
        <v>7.9861111111111271E-2</v>
      </c>
      <c r="O23" s="85">
        <f>ABS(M23-L23)</f>
        <v>1.6653345369377348E-16</v>
      </c>
      <c r="P23" s="87"/>
      <c r="Q23" s="86">
        <f t="shared" ref="Q23:Q57" si="4">M23+$R$20</f>
        <v>0.58333333333333326</v>
      </c>
      <c r="R23" s="86">
        <f>VLOOKUP($A23,Checks!$E$5:$F$250,2,0)</f>
        <v>0.57916666666666672</v>
      </c>
      <c r="S23" s="86">
        <f t="shared" ref="S23:S57" si="5">R23-M23</f>
        <v>8.9583333333333404E-2</v>
      </c>
      <c r="T23" s="85">
        <v>1.1102230246251565E-16</v>
      </c>
      <c r="U23" s="87"/>
      <c r="V23" s="85">
        <f t="shared" ref="V23:V57" si="6">Q23</f>
        <v>0.58333333333333326</v>
      </c>
      <c r="W23" s="88">
        <f t="shared" ref="W23:W57" si="7">AM23</f>
        <v>0.54979166666666668</v>
      </c>
      <c r="X23" s="87">
        <f t="shared" ref="X23:X57" si="8">IF(W23&lt;V23,0,(ABS(W23-V23)*86400))</f>
        <v>0</v>
      </c>
      <c r="Y23" s="87"/>
      <c r="Z23" s="88">
        <f>VLOOKUP($A23,LIBRES!$A$7:$B$250,2,0)</f>
        <v>0.41024305555555557</v>
      </c>
      <c r="AA23" s="88">
        <f>VLOOKUP($A23,LIBRES!$D$7:$E$250,2,0)</f>
        <v>0.4138425925925926</v>
      </c>
      <c r="AB23" s="88">
        <f t="shared" ref="AB23:AB57" si="9">AA23-Z23</f>
        <v>3.5995370370370261E-3</v>
      </c>
      <c r="AC23" s="87"/>
      <c r="AD23" s="88">
        <f>VLOOKUP($A23,LIBRES!$G$7:$H$250,2,0)</f>
        <v>0.42048611111111112</v>
      </c>
      <c r="AE23" s="88">
        <f>VLOOKUP($A23,LIBRES!J$7:$K$250,2,0)</f>
        <v>0.42491898148148149</v>
      </c>
      <c r="AF23" s="151">
        <f t="shared" ref="AF23:AF57" si="10">AE23-AD23</f>
        <v>4.4328703703703787E-3</v>
      </c>
      <c r="AG23" s="87"/>
      <c r="AH23" s="88">
        <f>VLOOKUP($A23,LIBRES!$M$7:$N$250,2,0)</f>
        <v>0.46875</v>
      </c>
      <c r="AI23" s="88">
        <f>VLOOKUP($A23,LIBRES!$P$7:$Q$250,2,0)</f>
        <v>0.47265046296296293</v>
      </c>
      <c r="AJ23" s="88">
        <f t="shared" ref="AJ23:AJ57" si="11">AI23-AH23</f>
        <v>3.9004629629629251E-3</v>
      </c>
      <c r="AK23" s="112"/>
      <c r="AL23" s="88">
        <f>VLOOKUP($A23,LIBRES!$S$7:$T$250,2,0)</f>
        <v>0.54675925925925928</v>
      </c>
      <c r="AM23" s="88">
        <f>VLOOKUP($A23,LIBRES!$V$7:$W$250,2,0)</f>
        <v>0.54979166666666668</v>
      </c>
      <c r="AN23" s="88">
        <f t="shared" ref="AN23:AN57" si="12">AM23-AL23</f>
        <v>3.0324074074074003E-3</v>
      </c>
      <c r="AO23" s="112"/>
      <c r="AP23" s="90">
        <f t="shared" ref="AP23:AP57" si="13">A23</f>
        <v>358</v>
      </c>
      <c r="AQ23" s="90" t="str">
        <f t="shared" ref="AQ23:AQ57" si="14">B23</f>
        <v>LUIS CARLOS</v>
      </c>
      <c r="AR23" s="90" t="str">
        <f t="shared" ref="AR23:AR57" si="15">C23</f>
        <v>MANRIQUE QUINTERO</v>
      </c>
      <c r="AS23" s="90" t="str">
        <f t="shared" ref="AS23:AS57" si="16">D23</f>
        <v>B</v>
      </c>
      <c r="AT23" s="90">
        <f t="shared" ref="AT23:AT57" si="17">E23</f>
        <v>0</v>
      </c>
      <c r="AU23" s="91"/>
      <c r="AV23" s="92">
        <v>0</v>
      </c>
      <c r="AW23" s="92">
        <f t="shared" ref="AW23:AW57" si="18">AF23</f>
        <v>4.4328703703703787E-3</v>
      </c>
      <c r="AX23" s="92">
        <f t="shared" ref="AX23:AX57" si="19">AJ23</f>
        <v>3.9004629629629251E-3</v>
      </c>
      <c r="AY23" s="92">
        <f t="shared" ref="AY23:AY57" si="20">AN23</f>
        <v>3.0324074074074003E-3</v>
      </c>
      <c r="AZ23" s="92">
        <f t="shared" ref="AZ23:AZ57" si="21">SUM(AV23:AY23)</f>
        <v>1.1365740740740704E-2</v>
      </c>
      <c r="BA23" s="93"/>
      <c r="BB23" s="94">
        <f t="shared" ref="BB23:BB57" si="22">AZ23*86400</f>
        <v>981.99999999999682</v>
      </c>
      <c r="BC23" s="95">
        <f t="shared" ref="BC23:BC57" si="23">(( J23+O23+T23)*86400)+X23</f>
        <v>2.3980817331903381E-11</v>
      </c>
      <c r="BD23" s="91">
        <v>0</v>
      </c>
      <c r="BE23" s="91">
        <f t="shared" ref="BE23:BE57" si="24">BD23+BC23+BB23+BA23</f>
        <v>982.0000000000208</v>
      </c>
      <c r="BF23" s="96" t="s">
        <v>424</v>
      </c>
      <c r="BG23" s="97" t="s">
        <v>424</v>
      </c>
    </row>
    <row r="24" spans="1:59" s="97" customFormat="1" ht="15" customHeight="1" x14ac:dyDescent="0.25">
      <c r="A24" s="131">
        <v>320</v>
      </c>
      <c r="B24" s="111" t="str">
        <f>VLOOKUP($A24,LISTADO!$C$4:$I$264,2,0)</f>
        <v>JOSE</v>
      </c>
      <c r="C24" s="111" t="str">
        <f>VLOOKUP($A24,LISTADO!$C$4:$I$264,3,0)</f>
        <v>ORELLANA</v>
      </c>
      <c r="D24" s="111" t="str">
        <f>VLOOKUP($A24,LISTADO!$C$4:$I$264,4,0)</f>
        <v>B</v>
      </c>
      <c r="E24" s="111">
        <f>VLOOKUP($A24,LISTADO!$C$4:$I$264,5,0)</f>
        <v>0</v>
      </c>
      <c r="F24" s="111">
        <f>VLOOKUP($A24,LISTADO!$C$4:$I$264,6,0)</f>
        <v>0</v>
      </c>
      <c r="G24" s="113">
        <f>VLOOKUP($A24,LISTADO!$C$4:$I$270,7,0)</f>
        <v>0.41666666666666646</v>
      </c>
      <c r="H24" s="85">
        <f t="shared" si="0"/>
        <v>0.41666666666666646</v>
      </c>
      <c r="I24" s="85">
        <f t="shared" si="0"/>
        <v>0.41666666666666646</v>
      </c>
      <c r="J24" s="85">
        <f t="shared" si="1"/>
        <v>0</v>
      </c>
      <c r="K24" s="85"/>
      <c r="L24" s="86">
        <f t="shared" si="2"/>
        <v>0.49652777777777757</v>
      </c>
      <c r="M24" s="86">
        <f>VLOOKUP($A24,Checks!$B$5:$C$250,2,0)</f>
        <v>0.49652777777777773</v>
      </c>
      <c r="N24" s="86">
        <f t="shared" si="3"/>
        <v>7.9861111111111271E-2</v>
      </c>
      <c r="O24" s="85">
        <f>ABS(M24-L24)</f>
        <v>1.6653345369377348E-16</v>
      </c>
      <c r="P24" s="87"/>
      <c r="Q24" s="86">
        <f t="shared" si="4"/>
        <v>0.59027777777777768</v>
      </c>
      <c r="R24" s="86">
        <f>VLOOKUP($A24,Checks!$E$5:$F$250,2,0)</f>
        <v>0.59027777777777779</v>
      </c>
      <c r="S24" s="86">
        <f t="shared" si="5"/>
        <v>9.3750000000000056E-2</v>
      </c>
      <c r="T24" s="85">
        <f>ABS(R24-Q24)</f>
        <v>1.1102230246251565E-16</v>
      </c>
      <c r="U24" s="87"/>
      <c r="V24" s="85">
        <f t="shared" si="6"/>
        <v>0.59027777777777768</v>
      </c>
      <c r="W24" s="88">
        <f t="shared" si="7"/>
        <v>0.56303240740740745</v>
      </c>
      <c r="X24" s="87">
        <f t="shared" si="8"/>
        <v>0</v>
      </c>
      <c r="Y24" s="87"/>
      <c r="Z24" s="88">
        <f>VLOOKUP($A24,LIBRES!$A$7:$B$250,2,0)</f>
        <v>0.41759259259259257</v>
      </c>
      <c r="AA24" s="88">
        <f>VLOOKUP($A24,LIBRES!$D$7:$E$250,2,0)</f>
        <v>0.42068287037037039</v>
      </c>
      <c r="AB24" s="88">
        <f t="shared" si="9"/>
        <v>3.0902777777778168E-3</v>
      </c>
      <c r="AC24" s="87"/>
      <c r="AD24" s="88">
        <f>VLOOKUP($A24,LIBRES!$G$7:$H$250,2,0)</f>
        <v>0.42673611111111115</v>
      </c>
      <c r="AE24" s="88">
        <f>VLOOKUP($A24,LIBRES!J$7:$K$250,2,0)</f>
        <v>0.43233796296296295</v>
      </c>
      <c r="AF24" s="151">
        <f t="shared" si="10"/>
        <v>5.6018518518518023E-3</v>
      </c>
      <c r="AG24" s="87"/>
      <c r="AH24" s="88">
        <f>VLOOKUP($A24,LIBRES!$M$7:$N$250,2,0)</f>
        <v>0.47100694444444446</v>
      </c>
      <c r="AI24" s="88">
        <f>VLOOKUP($A24,LIBRES!$P$7:$Q$250,2,0)</f>
        <v>0.4740625</v>
      </c>
      <c r="AJ24" s="88">
        <f t="shared" si="11"/>
        <v>3.0555555555555336E-3</v>
      </c>
      <c r="AK24" s="112"/>
      <c r="AL24" s="88">
        <f>VLOOKUP($A24,LIBRES!$S$7:$T$250,2,0)</f>
        <v>0.5600694444444444</v>
      </c>
      <c r="AM24" s="88">
        <f>VLOOKUP($A24,LIBRES!$V$7:$W$250,2,0)</f>
        <v>0.56303240740740745</v>
      </c>
      <c r="AN24" s="88">
        <f t="shared" si="12"/>
        <v>2.9629629629630561E-3</v>
      </c>
      <c r="AO24" s="112"/>
      <c r="AP24" s="90">
        <f t="shared" si="13"/>
        <v>320</v>
      </c>
      <c r="AQ24" s="90" t="str">
        <f t="shared" si="14"/>
        <v>JOSE</v>
      </c>
      <c r="AR24" s="90" t="str">
        <f t="shared" si="15"/>
        <v>ORELLANA</v>
      </c>
      <c r="AS24" s="90" t="str">
        <f t="shared" si="16"/>
        <v>B</v>
      </c>
      <c r="AT24" s="90">
        <f t="shared" si="17"/>
        <v>0</v>
      </c>
      <c r="AU24" s="91"/>
      <c r="AV24" s="92">
        <v>0</v>
      </c>
      <c r="AW24" s="92">
        <f t="shared" si="18"/>
        <v>5.6018518518518023E-3</v>
      </c>
      <c r="AX24" s="92">
        <f t="shared" si="19"/>
        <v>3.0555555555555336E-3</v>
      </c>
      <c r="AY24" s="92">
        <f t="shared" si="20"/>
        <v>2.9629629629630561E-3</v>
      </c>
      <c r="AZ24" s="92">
        <f t="shared" si="21"/>
        <v>1.1620370370370392E-2</v>
      </c>
      <c r="BA24" s="93">
        <v>10</v>
      </c>
      <c r="BB24" s="94">
        <f t="shared" si="22"/>
        <v>1004.0000000000018</v>
      </c>
      <c r="BC24" s="95">
        <f t="shared" si="23"/>
        <v>2.3980817331903381E-11</v>
      </c>
      <c r="BD24" s="91">
        <v>0</v>
      </c>
      <c r="BE24" s="91">
        <f t="shared" si="24"/>
        <v>1014.0000000000258</v>
      </c>
      <c r="BF24" s="96" t="s">
        <v>424</v>
      </c>
      <c r="BG24" s="97" t="s">
        <v>424</v>
      </c>
    </row>
    <row r="25" spans="1:59" s="97" customFormat="1" ht="15" customHeight="1" x14ac:dyDescent="0.25">
      <c r="A25" s="131">
        <v>329</v>
      </c>
      <c r="B25" s="111" t="str">
        <f>VLOOKUP($A25,LISTADO!$C$4:$I$264,2,0)</f>
        <v>OSCAR</v>
      </c>
      <c r="C25" s="111" t="str">
        <f>VLOOKUP($A25,LISTADO!$C$4:$I$264,3,0)</f>
        <v>MIRANDA</v>
      </c>
      <c r="D25" s="111" t="str">
        <f>VLOOKUP($A25,LISTADO!$C$4:$I$264,4,0)</f>
        <v>A</v>
      </c>
      <c r="E25" s="111">
        <f>VLOOKUP($A25,LISTADO!$C$4:$I$264,5,0)</f>
        <v>0</v>
      </c>
      <c r="F25" s="111">
        <f>VLOOKUP($A25,LISTADO!$C$4:$I$264,6,0)</f>
        <v>0</v>
      </c>
      <c r="G25" s="113">
        <f>VLOOKUP($A25,LISTADO!$C$4:$I$270,7,0)</f>
        <v>0.41944444444444423</v>
      </c>
      <c r="H25" s="85">
        <f t="shared" si="0"/>
        <v>0.41944444444444423</v>
      </c>
      <c r="I25" s="85">
        <f t="shared" si="0"/>
        <v>0.41944444444444423</v>
      </c>
      <c r="J25" s="85">
        <f t="shared" si="1"/>
        <v>0</v>
      </c>
      <c r="K25" s="85"/>
      <c r="L25" s="86">
        <f t="shared" si="2"/>
        <v>0.49930555555555534</v>
      </c>
      <c r="M25" s="86">
        <f>VLOOKUP($A25,Checks!$B$5:$C$250,2,0)</f>
        <v>0.4993055555555555</v>
      </c>
      <c r="N25" s="86">
        <f t="shared" si="3"/>
        <v>7.9861111111111271E-2</v>
      </c>
      <c r="O25" s="85">
        <f>ABS(M25-L25)</f>
        <v>1.6653345369377348E-16</v>
      </c>
      <c r="P25" s="87"/>
      <c r="Q25" s="86">
        <f t="shared" si="4"/>
        <v>0.59305555555555545</v>
      </c>
      <c r="R25" s="86">
        <f>VLOOKUP($A25,Checks!$E$5:$F$250,2,0)</f>
        <v>0.57291666666666663</v>
      </c>
      <c r="S25" s="86">
        <f t="shared" si="5"/>
        <v>7.3611111111111127E-2</v>
      </c>
      <c r="T25" s="85">
        <v>1.1102230246251565E-16</v>
      </c>
      <c r="U25" s="87"/>
      <c r="V25" s="85">
        <f t="shared" si="6"/>
        <v>0.59305555555555545</v>
      </c>
      <c r="W25" s="88">
        <f t="shared" si="7"/>
        <v>0.58377314814814818</v>
      </c>
      <c r="X25" s="87">
        <f t="shared" si="8"/>
        <v>0</v>
      </c>
      <c r="Y25" s="87"/>
      <c r="Z25" s="88">
        <f>VLOOKUP($A25,LIBRES!$A$7:$B$250,2,0)</f>
        <v>0.42002314814814817</v>
      </c>
      <c r="AA25" s="88">
        <f>VLOOKUP($A25,LIBRES!$D$7:$E$250,2,0)</f>
        <v>0.42311342592592593</v>
      </c>
      <c r="AB25" s="88">
        <f t="shared" si="9"/>
        <v>3.0902777777777612E-3</v>
      </c>
      <c r="AC25" s="87"/>
      <c r="AD25" s="88">
        <f>VLOOKUP($A25,LIBRES!$G$7:$H$250,2,0)</f>
        <v>0.43032407407407408</v>
      </c>
      <c r="AE25" s="88">
        <f>VLOOKUP($A25,LIBRES!J$7:$K$250,2,0)</f>
        <v>0.43501157407407409</v>
      </c>
      <c r="AF25" s="151">
        <f t="shared" si="10"/>
        <v>4.6875000000000111E-3</v>
      </c>
      <c r="AG25" s="87"/>
      <c r="AH25" s="88">
        <f>VLOOKUP($A25,LIBRES!$M$7:$N$250,2,0)</f>
        <v>0.48194444444444445</v>
      </c>
      <c r="AI25" s="88">
        <f>VLOOKUP($A25,LIBRES!$P$7:$Q$250,2,0)</f>
        <v>0.48593749999999997</v>
      </c>
      <c r="AJ25" s="88">
        <f t="shared" si="11"/>
        <v>3.9930555555555136E-3</v>
      </c>
      <c r="AK25" s="112"/>
      <c r="AL25" s="88">
        <f>VLOOKUP($A25,LIBRES!$S$7:$T$250,2,0)</f>
        <v>0.58078703703703705</v>
      </c>
      <c r="AM25" s="88">
        <f>VLOOKUP($A25,LIBRES!$V$7:$W$250,2,0)</f>
        <v>0.58377314814814818</v>
      </c>
      <c r="AN25" s="88">
        <f t="shared" si="12"/>
        <v>2.9861111111111338E-3</v>
      </c>
      <c r="AO25" s="112"/>
      <c r="AP25" s="90">
        <f t="shared" si="13"/>
        <v>329</v>
      </c>
      <c r="AQ25" s="90" t="str">
        <f t="shared" si="14"/>
        <v>OSCAR</v>
      </c>
      <c r="AR25" s="90" t="str">
        <f t="shared" si="15"/>
        <v>MIRANDA</v>
      </c>
      <c r="AS25" s="90" t="str">
        <f t="shared" si="16"/>
        <v>A</v>
      </c>
      <c r="AT25" s="90">
        <f t="shared" si="17"/>
        <v>0</v>
      </c>
      <c r="AU25" s="91"/>
      <c r="AV25" s="92">
        <v>0</v>
      </c>
      <c r="AW25" s="92">
        <f t="shared" si="18"/>
        <v>4.6875000000000111E-3</v>
      </c>
      <c r="AX25" s="92">
        <f t="shared" si="19"/>
        <v>3.9930555555555136E-3</v>
      </c>
      <c r="AY25" s="92">
        <f t="shared" si="20"/>
        <v>2.9861111111111338E-3</v>
      </c>
      <c r="AZ25" s="92">
        <f t="shared" si="21"/>
        <v>1.1666666666666659E-2</v>
      </c>
      <c r="BA25" s="93">
        <v>10</v>
      </c>
      <c r="BB25" s="94">
        <f t="shared" si="22"/>
        <v>1007.9999999999993</v>
      </c>
      <c r="BC25" s="95">
        <f t="shared" si="23"/>
        <v>2.3980817331903381E-11</v>
      </c>
      <c r="BD25" s="91">
        <v>0</v>
      </c>
      <c r="BE25" s="91">
        <f t="shared" si="24"/>
        <v>1018.0000000000233</v>
      </c>
      <c r="BF25" s="96" t="s">
        <v>424</v>
      </c>
      <c r="BG25" s="97" t="s">
        <v>424</v>
      </c>
    </row>
    <row r="26" spans="1:59" s="97" customFormat="1" ht="15" customHeight="1" x14ac:dyDescent="0.25">
      <c r="A26" s="131">
        <v>325</v>
      </c>
      <c r="B26" s="111" t="str">
        <f>VLOOKUP($A26,LISTADO!$C$4:$I$264,2,0)</f>
        <v>VINICIO</v>
      </c>
      <c r="C26" s="111" t="str">
        <f>VLOOKUP($A26,LISTADO!$C$4:$I$264,3,0)</f>
        <v>ZECEÑA</v>
      </c>
      <c r="D26" s="111" t="str">
        <f>VLOOKUP($A26,LISTADO!$C$4:$I$264,4,0)</f>
        <v>B</v>
      </c>
      <c r="E26" s="111">
        <f>VLOOKUP($A26,LISTADO!$C$4:$I$264,5,0)</f>
        <v>0</v>
      </c>
      <c r="F26" s="111">
        <f>VLOOKUP($A26,LISTADO!$C$4:$I$264,6,0)</f>
        <v>0</v>
      </c>
      <c r="G26" s="113">
        <f>VLOOKUP($A26,LISTADO!$C$4:$I$270,7,0)</f>
        <v>0.41527777777777758</v>
      </c>
      <c r="H26" s="85">
        <f t="shared" si="0"/>
        <v>0.41527777777777758</v>
      </c>
      <c r="I26" s="85">
        <f t="shared" si="0"/>
        <v>0.41527777777777758</v>
      </c>
      <c r="J26" s="85">
        <f t="shared" si="1"/>
        <v>0</v>
      </c>
      <c r="K26" s="85"/>
      <c r="L26" s="86">
        <f t="shared" si="2"/>
        <v>0.49513888888888868</v>
      </c>
      <c r="M26" s="86">
        <f>VLOOKUP($A26,Checks!$B$5:$C$250,2,0)</f>
        <v>0.49513888888888885</v>
      </c>
      <c r="N26" s="86">
        <f t="shared" si="3"/>
        <v>7.9861111111111271E-2</v>
      </c>
      <c r="O26" s="85">
        <f>ABS(M26-L26)</f>
        <v>1.6653345369377348E-16</v>
      </c>
      <c r="P26" s="87"/>
      <c r="Q26" s="86">
        <f t="shared" si="4"/>
        <v>0.5888888888888888</v>
      </c>
      <c r="R26" s="86">
        <f>VLOOKUP($A26,Checks!$E$5:$F$250,2,0)</f>
        <v>0.58888888888888891</v>
      </c>
      <c r="S26" s="86">
        <f t="shared" si="5"/>
        <v>9.3750000000000056E-2</v>
      </c>
      <c r="T26" s="85">
        <v>1.1102230246251565E-16</v>
      </c>
      <c r="U26" s="87"/>
      <c r="V26" s="85">
        <f t="shared" si="6"/>
        <v>0.5888888888888888</v>
      </c>
      <c r="W26" s="88">
        <f t="shared" si="7"/>
        <v>0.55799768518518522</v>
      </c>
      <c r="X26" s="87">
        <f t="shared" si="8"/>
        <v>0</v>
      </c>
      <c r="Y26" s="87"/>
      <c r="Z26" s="88">
        <f>VLOOKUP($A26,LIBRES!$A$7:$B$250,2,0)</f>
        <v>0.4157986111111111</v>
      </c>
      <c r="AA26" s="88">
        <f>VLOOKUP($A26,LIBRES!$D$7:$E$250,2,0)</f>
        <v>0.41883101851851851</v>
      </c>
      <c r="AB26" s="88">
        <f t="shared" si="9"/>
        <v>3.0324074074074003E-3</v>
      </c>
      <c r="AC26" s="87"/>
      <c r="AD26" s="88">
        <f>VLOOKUP($A26,LIBRES!$G$7:$H$250,2,0)</f>
        <v>0.42528935185185185</v>
      </c>
      <c r="AE26" s="88">
        <f>VLOOKUP($A26,LIBRES!J$7:$K$250,2,0)</f>
        <v>0.43166666666666664</v>
      </c>
      <c r="AF26" s="151">
        <f t="shared" si="10"/>
        <v>6.377314814814794E-3</v>
      </c>
      <c r="AG26" s="87"/>
      <c r="AH26" s="88">
        <f>VLOOKUP($A26,LIBRES!$M$7:$N$250,2,0)</f>
        <v>0.4670138888888889</v>
      </c>
      <c r="AI26" s="88">
        <f>VLOOKUP($A26,LIBRES!$P$7:$Q$250,2,0)</f>
        <v>0.47062500000000002</v>
      </c>
      <c r="AJ26" s="88">
        <f t="shared" si="11"/>
        <v>3.6111111111111205E-3</v>
      </c>
      <c r="AK26" s="112"/>
      <c r="AL26" s="88">
        <f>VLOOKUP($A26,LIBRES!$S$7:$T$250,2,0)</f>
        <v>0.55509259259259258</v>
      </c>
      <c r="AM26" s="88">
        <f>VLOOKUP($A26,LIBRES!$V$7:$W$250,2,0)</f>
        <v>0.55799768518518522</v>
      </c>
      <c r="AN26" s="88">
        <f t="shared" si="12"/>
        <v>2.9050925925926396E-3</v>
      </c>
      <c r="AO26" s="112"/>
      <c r="AP26" s="90">
        <f t="shared" si="13"/>
        <v>325</v>
      </c>
      <c r="AQ26" s="90" t="str">
        <f t="shared" si="14"/>
        <v>VINICIO</v>
      </c>
      <c r="AR26" s="90" t="str">
        <f t="shared" si="15"/>
        <v>ZECEÑA</v>
      </c>
      <c r="AS26" s="90" t="str">
        <f t="shared" si="16"/>
        <v>B</v>
      </c>
      <c r="AT26" s="90">
        <f t="shared" si="17"/>
        <v>0</v>
      </c>
      <c r="AU26" s="91"/>
      <c r="AV26" s="92">
        <v>0</v>
      </c>
      <c r="AW26" s="92">
        <f t="shared" si="18"/>
        <v>6.377314814814794E-3</v>
      </c>
      <c r="AX26" s="92">
        <f t="shared" si="19"/>
        <v>3.6111111111111205E-3</v>
      </c>
      <c r="AY26" s="92">
        <f t="shared" si="20"/>
        <v>2.9050925925926396E-3</v>
      </c>
      <c r="AZ26" s="92">
        <f t="shared" si="21"/>
        <v>1.2893518518518554E-2</v>
      </c>
      <c r="BA26" s="93">
        <v>10</v>
      </c>
      <c r="BB26" s="94">
        <f t="shared" si="22"/>
        <v>1114.0000000000032</v>
      </c>
      <c r="BC26" s="95">
        <f t="shared" si="23"/>
        <v>2.3980817331903381E-11</v>
      </c>
      <c r="BD26" s="91">
        <v>0</v>
      </c>
      <c r="BE26" s="91">
        <f t="shared" si="24"/>
        <v>1124.0000000000271</v>
      </c>
      <c r="BF26" s="96" t="s">
        <v>424</v>
      </c>
      <c r="BG26" s="97" t="s">
        <v>424</v>
      </c>
    </row>
    <row r="27" spans="1:59" s="97" customFormat="1" ht="15" customHeight="1" x14ac:dyDescent="0.25">
      <c r="A27" s="131">
        <v>309</v>
      </c>
      <c r="B27" s="111" t="str">
        <f>VLOOKUP($A27,LISTADO!$C$4:$I$264,2,0)</f>
        <v>ODWIN FRANCISCO</v>
      </c>
      <c r="C27" s="111" t="str">
        <f>VLOOKUP($A27,LISTADO!$C$4:$I$264,3,0)</f>
        <v>HERRERA GONZALEZ</v>
      </c>
      <c r="D27" s="111" t="str">
        <f>VLOOKUP($A27,LISTADO!$C$4:$I$264,4,0)</f>
        <v>A</v>
      </c>
      <c r="E27" s="111">
        <f>VLOOKUP($A27,LISTADO!$C$4:$I$264,5,0)</f>
        <v>0</v>
      </c>
      <c r="F27" s="111">
        <f>VLOOKUP($A27,LISTADO!$C$4:$I$264,6,0)</f>
        <v>0</v>
      </c>
      <c r="G27" s="113">
        <f>VLOOKUP($A27,LISTADO!$C$4:$I$270,7,0)</f>
        <v>0.41458333333333314</v>
      </c>
      <c r="H27" s="85">
        <f t="shared" si="0"/>
        <v>0.41458333333333314</v>
      </c>
      <c r="I27" s="85">
        <f t="shared" si="0"/>
        <v>0.41458333333333314</v>
      </c>
      <c r="J27" s="85">
        <f t="shared" si="1"/>
        <v>0</v>
      </c>
      <c r="K27" s="85"/>
      <c r="L27" s="86">
        <f t="shared" si="2"/>
        <v>0.49444444444444424</v>
      </c>
      <c r="M27" s="86">
        <f>VLOOKUP($A27,Checks!$B$5:$C$250,2,0)</f>
        <v>0.48055555555555557</v>
      </c>
      <c r="N27" s="86">
        <f t="shared" si="3"/>
        <v>6.5972222222222432E-2</v>
      </c>
      <c r="O27" s="85">
        <v>1.6653345369377348E-16</v>
      </c>
      <c r="P27" s="87"/>
      <c r="Q27" s="86">
        <f t="shared" si="4"/>
        <v>0.57430555555555562</v>
      </c>
      <c r="R27" s="86">
        <f>VLOOKUP($A27,Checks!$E$5:$F$250,2,0)</f>
        <v>0.56041666666666667</v>
      </c>
      <c r="S27" s="86">
        <f t="shared" si="5"/>
        <v>7.9861111111111105E-2</v>
      </c>
      <c r="T27" s="85">
        <v>1.1102230246251565E-16</v>
      </c>
      <c r="U27" s="87"/>
      <c r="V27" s="85">
        <f t="shared" si="6"/>
        <v>0.57430555555555562</v>
      </c>
      <c r="W27" s="88">
        <f t="shared" si="7"/>
        <v>0.54966435185185192</v>
      </c>
      <c r="X27" s="87">
        <f t="shared" si="8"/>
        <v>0</v>
      </c>
      <c r="Y27" s="87"/>
      <c r="Z27" s="88">
        <f>VLOOKUP($A27,LIBRES!$A$7:$B$250,2,0)</f>
        <v>0.41510416666666666</v>
      </c>
      <c r="AA27" s="88">
        <f>VLOOKUP($A27,LIBRES!$D$7:$E$250,2,0)</f>
        <v>0.4183912037037037</v>
      </c>
      <c r="AB27" s="88">
        <f t="shared" si="9"/>
        <v>3.2870370370370328E-3</v>
      </c>
      <c r="AC27" s="87"/>
      <c r="AD27" s="88">
        <f>VLOOKUP($A27,LIBRES!$G$7:$H$250,2,0)</f>
        <v>0.42494212962962963</v>
      </c>
      <c r="AE27" s="88">
        <f>VLOOKUP($A27,LIBRES!J$7:$K$250,2,0)</f>
        <v>0.43152777777777779</v>
      </c>
      <c r="AF27" s="151">
        <f t="shared" si="10"/>
        <v>6.5856481481481599E-3</v>
      </c>
      <c r="AG27" s="87"/>
      <c r="AH27" s="88">
        <f>VLOOKUP($A27,LIBRES!$M$7:$N$250,2,0)</f>
        <v>0.4675347222222222</v>
      </c>
      <c r="AI27" s="88">
        <f>VLOOKUP($A27,LIBRES!$P$7:$Q$250,2,0)</f>
        <v>0.47122685185185187</v>
      </c>
      <c r="AJ27" s="88">
        <f t="shared" si="11"/>
        <v>3.6921296296296702E-3</v>
      </c>
      <c r="AK27" s="112"/>
      <c r="AL27" s="88">
        <f>VLOOKUP($A27,LIBRES!$S$7:$T$250,2,0)</f>
        <v>0.546412037037037</v>
      </c>
      <c r="AM27" s="88">
        <f>VLOOKUP($A27,LIBRES!$V$7:$W$250,2,0)</f>
        <v>0.54966435185185192</v>
      </c>
      <c r="AN27" s="88">
        <f t="shared" si="12"/>
        <v>3.2523148148149161E-3</v>
      </c>
      <c r="AO27" s="112"/>
      <c r="AP27" s="90">
        <f t="shared" si="13"/>
        <v>309</v>
      </c>
      <c r="AQ27" s="90" t="str">
        <f t="shared" si="14"/>
        <v>ODWIN FRANCISCO</v>
      </c>
      <c r="AR27" s="90" t="str">
        <f t="shared" si="15"/>
        <v>HERRERA GONZALEZ</v>
      </c>
      <c r="AS27" s="90" t="str">
        <f t="shared" si="16"/>
        <v>A</v>
      </c>
      <c r="AT27" s="90">
        <f t="shared" si="17"/>
        <v>0</v>
      </c>
      <c r="AU27" s="91"/>
      <c r="AV27" s="92">
        <v>0</v>
      </c>
      <c r="AW27" s="92">
        <f t="shared" si="18"/>
        <v>6.5856481481481599E-3</v>
      </c>
      <c r="AX27" s="92">
        <f t="shared" si="19"/>
        <v>3.6921296296296702E-3</v>
      </c>
      <c r="AY27" s="92">
        <f t="shared" si="20"/>
        <v>3.2523148148149161E-3</v>
      </c>
      <c r="AZ27" s="92">
        <f t="shared" si="21"/>
        <v>1.3530092592592746E-2</v>
      </c>
      <c r="BA27" s="93"/>
      <c r="BB27" s="94">
        <f t="shared" si="22"/>
        <v>1169.0000000000132</v>
      </c>
      <c r="BC27" s="95">
        <f t="shared" si="23"/>
        <v>2.3980817331903381E-11</v>
      </c>
      <c r="BD27" s="91">
        <v>0</v>
      </c>
      <c r="BE27" s="91">
        <f t="shared" si="24"/>
        <v>1169.0000000000371</v>
      </c>
      <c r="BF27" s="96" t="s">
        <v>424</v>
      </c>
      <c r="BG27" s="97" t="s">
        <v>424</v>
      </c>
    </row>
    <row r="28" spans="1:59" s="97" customFormat="1" ht="15" customHeight="1" x14ac:dyDescent="0.25">
      <c r="A28" s="131">
        <v>307</v>
      </c>
      <c r="B28" s="111" t="str">
        <f>VLOOKUP($A28,LISTADO!$C$4:$I$264,2,0)</f>
        <v>PABLO</v>
      </c>
      <c r="C28" s="111" t="str">
        <f>VLOOKUP($A28,LISTADO!$C$4:$I$264,3,0)</f>
        <v>SANTIZO</v>
      </c>
      <c r="D28" s="111" t="str">
        <f>VLOOKUP($A28,LISTADO!$C$4:$I$264,4,0)</f>
        <v>B</v>
      </c>
      <c r="E28" s="111">
        <f>VLOOKUP($A28,LISTADO!$C$4:$I$264,5,0)</f>
        <v>0</v>
      </c>
      <c r="F28" s="111">
        <f>VLOOKUP($A28,LISTADO!$C$4:$I$264,6,0)</f>
        <v>0</v>
      </c>
      <c r="G28" s="113">
        <f>VLOOKUP($A28,LISTADO!$C$4:$I$270,7,0)</f>
        <v>0.41180555555555554</v>
      </c>
      <c r="H28" s="85">
        <f t="shared" si="0"/>
        <v>0.41180555555555554</v>
      </c>
      <c r="I28" s="85">
        <f t="shared" si="0"/>
        <v>0.41180555555555554</v>
      </c>
      <c r="J28" s="85">
        <f t="shared" si="1"/>
        <v>0</v>
      </c>
      <c r="K28" s="85"/>
      <c r="L28" s="86">
        <f t="shared" si="2"/>
        <v>0.49166666666666664</v>
      </c>
      <c r="M28" s="86">
        <f>VLOOKUP($A28,Checks!$B$5:$C$250,2,0)</f>
        <v>0.4916666666666667</v>
      </c>
      <c r="N28" s="86">
        <f t="shared" si="3"/>
        <v>7.986111111111116E-2</v>
      </c>
      <c r="O28" s="85">
        <f>ABS(M28-L28)</f>
        <v>5.5511151231257827E-17</v>
      </c>
      <c r="P28" s="87"/>
      <c r="Q28" s="86">
        <f t="shared" si="4"/>
        <v>0.5854166666666667</v>
      </c>
      <c r="R28" s="86">
        <f>VLOOKUP($A28,Checks!$E$5:$F$250,2,0)</f>
        <v>0.58402777777777781</v>
      </c>
      <c r="S28" s="86">
        <f t="shared" si="5"/>
        <v>9.2361111111111116E-2</v>
      </c>
      <c r="T28" s="85">
        <v>1.1102230246251565E-16</v>
      </c>
      <c r="U28" s="87"/>
      <c r="V28" s="85">
        <f t="shared" si="6"/>
        <v>0.5854166666666667</v>
      </c>
      <c r="W28" s="88">
        <f t="shared" si="7"/>
        <v>0.56524305555555554</v>
      </c>
      <c r="X28" s="87">
        <f t="shared" si="8"/>
        <v>0</v>
      </c>
      <c r="Y28" s="87"/>
      <c r="Z28" s="88">
        <f>VLOOKUP($A28,LIBRES!$A$7:$B$250,2,0)</f>
        <v>0.41307870370370375</v>
      </c>
      <c r="AA28" s="88">
        <f>VLOOKUP($A28,LIBRES!$D$7:$E$250,2,0)</f>
        <v>0.41689814814814818</v>
      </c>
      <c r="AB28" s="88">
        <f t="shared" si="9"/>
        <v>3.8194444444444309E-3</v>
      </c>
      <c r="AC28" s="87"/>
      <c r="AD28" s="88">
        <f>VLOOKUP($A28,LIBRES!$G$7:$H$250,2,0)</f>
        <v>0.42355324074074074</v>
      </c>
      <c r="AE28" s="88">
        <f>VLOOKUP($A28,LIBRES!J$7:$K$250,2,0)</f>
        <v>0.43113425925925924</v>
      </c>
      <c r="AF28" s="151">
        <f t="shared" si="10"/>
        <v>7.5810185185185008E-3</v>
      </c>
      <c r="AG28" s="87"/>
      <c r="AH28" s="88">
        <f>VLOOKUP($A28,LIBRES!$M$7:$N$250,2,0)</f>
        <v>0.47592592592592592</v>
      </c>
      <c r="AI28" s="88">
        <f>VLOOKUP($A28,LIBRES!$P$7:$Q$250,2,0)</f>
        <v>0.47909722222222223</v>
      </c>
      <c r="AJ28" s="88">
        <f t="shared" si="11"/>
        <v>3.1712962962963109E-3</v>
      </c>
      <c r="AK28" s="112"/>
      <c r="AL28" s="88">
        <f>VLOOKUP($A28,LIBRES!$S$7:$T$250,2,0)</f>
        <v>0.56186342592592597</v>
      </c>
      <c r="AM28" s="88">
        <f>VLOOKUP($A28,LIBRES!$V$7:$W$250,2,0)</f>
        <v>0.56524305555555554</v>
      </c>
      <c r="AN28" s="88">
        <f t="shared" si="12"/>
        <v>3.3796296296295658E-3</v>
      </c>
      <c r="AO28" s="112"/>
      <c r="AP28" s="90">
        <f t="shared" si="13"/>
        <v>307</v>
      </c>
      <c r="AQ28" s="90" t="str">
        <f t="shared" si="14"/>
        <v>PABLO</v>
      </c>
      <c r="AR28" s="90" t="str">
        <f t="shared" si="15"/>
        <v>SANTIZO</v>
      </c>
      <c r="AS28" s="90" t="str">
        <f t="shared" si="16"/>
        <v>B</v>
      </c>
      <c r="AT28" s="90">
        <f t="shared" si="17"/>
        <v>0</v>
      </c>
      <c r="AU28" s="91"/>
      <c r="AV28" s="92">
        <v>0</v>
      </c>
      <c r="AW28" s="92">
        <f t="shared" si="18"/>
        <v>7.5810185185185008E-3</v>
      </c>
      <c r="AX28" s="92">
        <f t="shared" si="19"/>
        <v>3.1712962962963109E-3</v>
      </c>
      <c r="AY28" s="92">
        <f t="shared" si="20"/>
        <v>3.3796296296295658E-3</v>
      </c>
      <c r="AZ28" s="92">
        <f t="shared" si="21"/>
        <v>1.4131944444444378E-2</v>
      </c>
      <c r="BA28" s="93">
        <v>10</v>
      </c>
      <c r="BB28" s="94">
        <f t="shared" si="22"/>
        <v>1220.9999999999943</v>
      </c>
      <c r="BC28" s="95">
        <f t="shared" si="23"/>
        <v>1.4388490399142029E-11</v>
      </c>
      <c r="BD28" s="91">
        <v>0</v>
      </c>
      <c r="BE28" s="91">
        <f t="shared" si="24"/>
        <v>1231.0000000000086</v>
      </c>
      <c r="BF28" s="96" t="s">
        <v>424</v>
      </c>
      <c r="BG28" s="97" t="s">
        <v>424</v>
      </c>
    </row>
    <row r="29" spans="1:59" s="97" customFormat="1" ht="15" customHeight="1" x14ac:dyDescent="0.25">
      <c r="A29" s="131">
        <v>306</v>
      </c>
      <c r="B29" s="111" t="str">
        <f>VLOOKUP($A29,LISTADO!$C$4:$I$264,2,0)</f>
        <v>MAICOL JONATHAN</v>
      </c>
      <c r="C29" s="111" t="str">
        <f>VLOOKUP($A29,LISTADO!$C$4:$I$264,3,0)</f>
        <v>CASTILLO FLORES</v>
      </c>
      <c r="D29" s="111" t="str">
        <f>VLOOKUP($A29,LISTADO!$C$4:$I$264,4,0)</f>
        <v>B</v>
      </c>
      <c r="E29" s="111">
        <f>VLOOKUP($A29,LISTADO!$C$4:$I$264,5,0)</f>
        <v>0</v>
      </c>
      <c r="F29" s="111">
        <f>VLOOKUP($A29,LISTADO!$C$4:$I$264,6,0)</f>
        <v>0</v>
      </c>
      <c r="G29" s="113">
        <f>VLOOKUP($A29,LISTADO!$C$4:$I$270,7,0)</f>
        <v>0.4138888888888887</v>
      </c>
      <c r="H29" s="85">
        <f t="shared" si="0"/>
        <v>0.4138888888888887</v>
      </c>
      <c r="I29" s="85">
        <f t="shared" si="0"/>
        <v>0.4138888888888887</v>
      </c>
      <c r="J29" s="85">
        <f t="shared" si="1"/>
        <v>0</v>
      </c>
      <c r="K29" s="85"/>
      <c r="L29" s="86">
        <f t="shared" si="2"/>
        <v>0.4937499999999998</v>
      </c>
      <c r="M29" s="86">
        <f>VLOOKUP($A29,Checks!$B$5:$C$250,2,0)</f>
        <v>0.50069444444444444</v>
      </c>
      <c r="N29" s="86">
        <f t="shared" si="3"/>
        <v>8.6805555555555747E-2</v>
      </c>
      <c r="O29" s="85">
        <v>1.6653345369377348E-16</v>
      </c>
      <c r="P29" s="87"/>
      <c r="Q29" s="86">
        <f t="shared" si="4"/>
        <v>0.59444444444444444</v>
      </c>
      <c r="R29" s="86">
        <f>VLOOKUP($A29,Checks!$E$5:$F$250,2,0)</f>
        <v>0.55972222222222223</v>
      </c>
      <c r="S29" s="86">
        <f t="shared" si="5"/>
        <v>5.902777777777779E-2</v>
      </c>
      <c r="T29" s="85">
        <v>1.1102230246251565E-16</v>
      </c>
      <c r="U29" s="87"/>
      <c r="V29" s="85">
        <f t="shared" si="6"/>
        <v>0.59444444444444444</v>
      </c>
      <c r="W29" s="88">
        <f t="shared" si="7"/>
        <v>0.5678009259259259</v>
      </c>
      <c r="X29" s="87">
        <f t="shared" si="8"/>
        <v>0</v>
      </c>
      <c r="Y29" s="87"/>
      <c r="Z29" s="88">
        <f>VLOOKUP($A29,LIBRES!$A$7:$B$250,2,0)</f>
        <v>0.41446759259259264</v>
      </c>
      <c r="AA29" s="88">
        <f>VLOOKUP($A29,LIBRES!$D$7:$E$250,2,0)</f>
        <v>0.41773148148148148</v>
      </c>
      <c r="AB29" s="88">
        <f t="shared" si="9"/>
        <v>3.263888888888844E-3</v>
      </c>
      <c r="AC29" s="87"/>
      <c r="AD29" s="88">
        <f>VLOOKUP($A29,LIBRES!$G$7:$H$250,2,0)</f>
        <v>0.42459490740740741</v>
      </c>
      <c r="AE29" s="88">
        <f>VLOOKUP($A29,LIBRES!J$7:$K$250,2,0)</f>
        <v>0.43222222222222223</v>
      </c>
      <c r="AF29" s="151">
        <f t="shared" si="10"/>
        <v>7.6273148148148229E-3</v>
      </c>
      <c r="AG29" s="87"/>
      <c r="AH29" s="88">
        <f>VLOOKUP($A29,LIBRES!$M$7:$N$250,2,0)</f>
        <v>0.4770833333333333</v>
      </c>
      <c r="AI29" s="88">
        <f>VLOOKUP($A29,LIBRES!$P$7:$Q$250,2,0)</f>
        <v>0.48093750000000002</v>
      </c>
      <c r="AJ29" s="88">
        <f t="shared" si="11"/>
        <v>3.854166666666714E-3</v>
      </c>
      <c r="AK29" s="112"/>
      <c r="AL29" s="88">
        <f>VLOOKUP($A29,LIBRES!$S$7:$T$250,2,0)</f>
        <v>0.56440972222222219</v>
      </c>
      <c r="AM29" s="88">
        <f>VLOOKUP($A29,LIBRES!$V$7:$W$250,2,0)</f>
        <v>0.5678009259259259</v>
      </c>
      <c r="AN29" s="88">
        <f t="shared" si="12"/>
        <v>3.3912037037037157E-3</v>
      </c>
      <c r="AO29" s="112"/>
      <c r="AP29" s="90">
        <f t="shared" si="13"/>
        <v>306</v>
      </c>
      <c r="AQ29" s="90" t="str">
        <f t="shared" si="14"/>
        <v>MAICOL JONATHAN</v>
      </c>
      <c r="AR29" s="90" t="str">
        <f t="shared" si="15"/>
        <v>CASTILLO FLORES</v>
      </c>
      <c r="AS29" s="90" t="str">
        <f t="shared" si="16"/>
        <v>B</v>
      </c>
      <c r="AT29" s="90">
        <f t="shared" si="17"/>
        <v>0</v>
      </c>
      <c r="AU29" s="91"/>
      <c r="AV29" s="92">
        <v>0</v>
      </c>
      <c r="AW29" s="92">
        <f t="shared" si="18"/>
        <v>7.6273148148148229E-3</v>
      </c>
      <c r="AX29" s="92">
        <f t="shared" si="19"/>
        <v>3.854166666666714E-3</v>
      </c>
      <c r="AY29" s="92">
        <f t="shared" si="20"/>
        <v>3.3912037037037157E-3</v>
      </c>
      <c r="AZ29" s="92">
        <f t="shared" si="21"/>
        <v>1.4872685185185253E-2</v>
      </c>
      <c r="BA29" s="93">
        <v>10</v>
      </c>
      <c r="BB29" s="94">
        <f t="shared" si="22"/>
        <v>1285.0000000000059</v>
      </c>
      <c r="BC29" s="95">
        <f t="shared" si="23"/>
        <v>2.3980817331903381E-11</v>
      </c>
      <c r="BD29" s="91">
        <v>0</v>
      </c>
      <c r="BE29" s="91">
        <f t="shared" si="24"/>
        <v>1295.0000000000298</v>
      </c>
      <c r="BF29" s="96" t="s">
        <v>424</v>
      </c>
      <c r="BG29" s="97" t="s">
        <v>424</v>
      </c>
    </row>
    <row r="30" spans="1:59" s="97" customFormat="1" ht="15" customHeight="1" x14ac:dyDescent="0.25">
      <c r="A30" s="131">
        <v>308</v>
      </c>
      <c r="B30" s="111" t="str">
        <f>VLOOKUP($A30,LISTADO!$C$4:$I$264,2,0)</f>
        <v>JUAN JOSE</v>
      </c>
      <c r="C30" s="111" t="str">
        <f>VLOOKUP($A30,LISTADO!$C$4:$I$264,3,0)</f>
        <v>CORADO REVOLORIO</v>
      </c>
      <c r="D30" s="111" t="str">
        <f>VLOOKUP($A30,LISTADO!$C$4:$I$264,4,0)</f>
        <v>B</v>
      </c>
      <c r="E30" s="111">
        <f>VLOOKUP($A30,LISTADO!$C$4:$I$264,5,0)</f>
        <v>0</v>
      </c>
      <c r="F30" s="111">
        <f>VLOOKUP($A30,LISTADO!$C$4:$I$264,6,0)</f>
        <v>0</v>
      </c>
      <c r="G30" s="113">
        <f>VLOOKUP($A30,LISTADO!$C$4:$I$270,7,0)</f>
        <v>0.4138888888888887</v>
      </c>
      <c r="H30" s="85">
        <f t="shared" si="0"/>
        <v>0.4138888888888887</v>
      </c>
      <c r="I30" s="85">
        <f t="shared" si="0"/>
        <v>0.4138888888888887</v>
      </c>
      <c r="J30" s="85">
        <f t="shared" si="1"/>
        <v>0</v>
      </c>
      <c r="K30" s="85"/>
      <c r="L30" s="86">
        <f t="shared" si="2"/>
        <v>0.4937499999999998</v>
      </c>
      <c r="M30" s="86">
        <f>VLOOKUP($A30,Checks!$B$5:$C$250,2,0)</f>
        <v>0.48194444444444445</v>
      </c>
      <c r="N30" s="86">
        <f t="shared" si="3"/>
        <v>6.8055555555555758E-2</v>
      </c>
      <c r="O30" s="85">
        <v>1.6653345369377348E-16</v>
      </c>
      <c r="P30" s="87"/>
      <c r="Q30" s="86">
        <f t="shared" si="4"/>
        <v>0.57569444444444451</v>
      </c>
      <c r="R30" s="86">
        <f>VLOOKUP($A30,Checks!$E$5:$F$250,2,0)</f>
        <v>0.55972222222222223</v>
      </c>
      <c r="S30" s="86">
        <f t="shared" si="5"/>
        <v>7.7777777777777779E-2</v>
      </c>
      <c r="T30" s="85">
        <v>1.1102230246251565E-16</v>
      </c>
      <c r="U30" s="87"/>
      <c r="V30" s="85">
        <f t="shared" si="6"/>
        <v>0.57569444444444451</v>
      </c>
      <c r="W30" s="88">
        <f t="shared" si="7"/>
        <v>0.54077546296296297</v>
      </c>
      <c r="X30" s="87">
        <f t="shared" si="8"/>
        <v>0</v>
      </c>
      <c r="Y30" s="87"/>
      <c r="Z30" s="88" t="e">
        <f>VLOOKUP($A30,LIBRES!$A$7:$B$250,2,0)</f>
        <v>#VALUE!</v>
      </c>
      <c r="AA30" s="88">
        <f>VLOOKUP($A30,LIBRES!$D$7:$E$250,2,0)</f>
        <v>0.41763888888888889</v>
      </c>
      <c r="AB30" s="88" t="e">
        <f t="shared" si="9"/>
        <v>#VALUE!</v>
      </c>
      <c r="AC30" s="87"/>
      <c r="AD30" s="88">
        <f>VLOOKUP($A30,LIBRES!$G$7:$H$250,2,0)</f>
        <v>0.42378472222222219</v>
      </c>
      <c r="AE30" s="88">
        <f>VLOOKUP($A30,LIBRES!J$7:$K$250,2,0)</f>
        <v>0.43136574074074074</v>
      </c>
      <c r="AF30" s="151">
        <f t="shared" si="10"/>
        <v>7.5810185185185563E-3</v>
      </c>
      <c r="AG30" s="87"/>
      <c r="AH30" s="88">
        <f>VLOOKUP($A30,LIBRES!$M$7:$N$250,2,0)</f>
        <v>0.46666666666666662</v>
      </c>
      <c r="AI30" s="88">
        <f>VLOOKUP($A30,LIBRES!$P$7:$Q$250,2,0)</f>
        <v>0.47225694444444444</v>
      </c>
      <c r="AJ30" s="88">
        <f t="shared" si="11"/>
        <v>5.590277777777819E-3</v>
      </c>
      <c r="AK30" s="112"/>
      <c r="AL30" s="88">
        <f>VLOOKUP($A30,LIBRES!$S$7:$T$250,2,0)</f>
        <v>0.53721064814814812</v>
      </c>
      <c r="AM30" s="88">
        <f>VLOOKUP($A30,LIBRES!$V$7:$W$250,2,0)</f>
        <v>0.54077546296296297</v>
      </c>
      <c r="AN30" s="88">
        <f t="shared" si="12"/>
        <v>3.564814814814854E-3</v>
      </c>
      <c r="AO30" s="112"/>
      <c r="AP30" s="90">
        <f t="shared" si="13"/>
        <v>308</v>
      </c>
      <c r="AQ30" s="90" t="str">
        <f t="shared" si="14"/>
        <v>JUAN JOSE</v>
      </c>
      <c r="AR30" s="90" t="str">
        <f t="shared" si="15"/>
        <v>CORADO REVOLORIO</v>
      </c>
      <c r="AS30" s="90" t="str">
        <f t="shared" si="16"/>
        <v>B</v>
      </c>
      <c r="AT30" s="90">
        <f t="shared" si="17"/>
        <v>0</v>
      </c>
      <c r="AU30" s="91"/>
      <c r="AV30" s="92">
        <v>0</v>
      </c>
      <c r="AW30" s="92">
        <f t="shared" si="18"/>
        <v>7.5810185185185563E-3</v>
      </c>
      <c r="AX30" s="92">
        <f t="shared" si="19"/>
        <v>5.590277777777819E-3</v>
      </c>
      <c r="AY30" s="92">
        <f t="shared" si="20"/>
        <v>3.564814814814854E-3</v>
      </c>
      <c r="AZ30" s="92">
        <f t="shared" si="21"/>
        <v>1.6736111111111229E-2</v>
      </c>
      <c r="BA30" s="93">
        <v>10</v>
      </c>
      <c r="BB30" s="94">
        <f t="shared" si="22"/>
        <v>1446.0000000000102</v>
      </c>
      <c r="BC30" s="95">
        <f t="shared" si="23"/>
        <v>2.3980817331903381E-11</v>
      </c>
      <c r="BD30" s="91">
        <v>0</v>
      </c>
      <c r="BE30" s="91">
        <f t="shared" si="24"/>
        <v>1456.0000000000341</v>
      </c>
      <c r="BF30" s="96" t="s">
        <v>424</v>
      </c>
      <c r="BG30" s="97" t="s">
        <v>424</v>
      </c>
    </row>
    <row r="31" spans="1:59" s="97" customFormat="1" ht="15" customHeight="1" x14ac:dyDescent="0.25">
      <c r="A31" s="131">
        <v>345</v>
      </c>
      <c r="B31" s="111" t="str">
        <f>VLOOKUP($A31,LISTADO!$C$4:$I$264,2,0)</f>
        <v>JUAN MARIO</v>
      </c>
      <c r="C31" s="111" t="str">
        <f>VLOOKUP($A31,LISTADO!$C$4:$I$264,3,0)</f>
        <v>CERVANTES SIERRA</v>
      </c>
      <c r="D31" s="111" t="str">
        <f>VLOOKUP($A31,LISTADO!$C$4:$I$264,4,0)</f>
        <v>B</v>
      </c>
      <c r="E31" s="111">
        <f>VLOOKUP($A31,LISTADO!$C$4:$I$264,5,0)</f>
        <v>0</v>
      </c>
      <c r="F31" s="111">
        <f>VLOOKUP($A31,LISTADO!$C$4:$I$264,6,0)</f>
        <v>0</v>
      </c>
      <c r="G31" s="113">
        <f>VLOOKUP($A31,LISTADO!$C$4:$I$270,7,0)</f>
        <v>0.40833333333333316</v>
      </c>
      <c r="H31" s="85">
        <f t="shared" si="0"/>
        <v>0.40833333333333316</v>
      </c>
      <c r="I31" s="85">
        <f t="shared" si="0"/>
        <v>0.40833333333333316</v>
      </c>
      <c r="J31" s="85">
        <f t="shared" si="1"/>
        <v>0</v>
      </c>
      <c r="K31" s="85"/>
      <c r="L31" s="86">
        <f t="shared" si="2"/>
        <v>0.48819444444444426</v>
      </c>
      <c r="M31" s="86">
        <f>VLOOKUP($A31,Checks!$B$5:$C$250,2,0)</f>
        <v>0.48819444444444443</v>
      </c>
      <c r="N31" s="86">
        <f t="shared" si="3"/>
        <v>7.9861111111111271E-2</v>
      </c>
      <c r="O31" s="85">
        <f>ABS(M31-L31)</f>
        <v>1.6653345369377348E-16</v>
      </c>
      <c r="P31" s="87"/>
      <c r="Q31" s="86">
        <f t="shared" si="4"/>
        <v>0.58194444444444438</v>
      </c>
      <c r="R31" s="86">
        <f>VLOOKUP($A31,Checks!$E$5:$F$250,2,0)</f>
        <v>0.58194444444444449</v>
      </c>
      <c r="S31" s="86">
        <f t="shared" si="5"/>
        <v>9.3750000000000056E-2</v>
      </c>
      <c r="T31" s="85">
        <v>1.1102230246251565E-16</v>
      </c>
      <c r="U31" s="87"/>
      <c r="V31" s="85">
        <f t="shared" si="6"/>
        <v>0.58194444444444438</v>
      </c>
      <c r="W31" s="88">
        <f t="shared" si="7"/>
        <v>0.55458333333333332</v>
      </c>
      <c r="X31" s="87">
        <f t="shared" si="8"/>
        <v>0</v>
      </c>
      <c r="Y31" s="87"/>
      <c r="Z31" s="88">
        <f>VLOOKUP($A31,LIBRES!$A$7:$B$250,2,0)</f>
        <v>0.40879629629629632</v>
      </c>
      <c r="AA31" s="88">
        <f>VLOOKUP($A31,LIBRES!$D$7:$E$250,2,0)</f>
        <v>0.41215277777777781</v>
      </c>
      <c r="AB31" s="88">
        <f t="shared" si="9"/>
        <v>3.3564814814814881E-3</v>
      </c>
      <c r="AC31" s="87"/>
      <c r="AD31" s="88">
        <f>VLOOKUP($A31,LIBRES!$G$7:$H$250,2,0)</f>
        <v>0.41765046296296293</v>
      </c>
      <c r="AE31" s="88">
        <f>VLOOKUP($A31,LIBRES!J$7:$K$250,2,0)</f>
        <v>0.42328703703703702</v>
      </c>
      <c r="AF31" s="151">
        <f t="shared" si="10"/>
        <v>5.6365740740740855E-3</v>
      </c>
      <c r="AG31" s="87"/>
      <c r="AH31" s="88">
        <f>VLOOKUP($A31,LIBRES!$M$7:$N$250,2,0)</f>
        <v>0.46388888888888885</v>
      </c>
      <c r="AI31" s="88">
        <f>VLOOKUP($A31,LIBRES!$P$7:$Q$250,2,0)</f>
        <v>0.47218749999999998</v>
      </c>
      <c r="AJ31" s="88">
        <f t="shared" si="11"/>
        <v>8.2986111111111316E-3</v>
      </c>
      <c r="AK31" s="112"/>
      <c r="AL31" s="88">
        <f>VLOOKUP($A31,LIBRES!$S$7:$T$250,2,0)</f>
        <v>0.55156250000000007</v>
      </c>
      <c r="AM31" s="88">
        <f>VLOOKUP($A31,LIBRES!$V$7:$W$250,2,0)</f>
        <v>0.55458333333333332</v>
      </c>
      <c r="AN31" s="88">
        <f t="shared" si="12"/>
        <v>3.0208333333332504E-3</v>
      </c>
      <c r="AO31" s="112"/>
      <c r="AP31" s="90">
        <f t="shared" si="13"/>
        <v>345</v>
      </c>
      <c r="AQ31" s="90" t="str">
        <f t="shared" si="14"/>
        <v>JUAN MARIO</v>
      </c>
      <c r="AR31" s="90" t="str">
        <f t="shared" si="15"/>
        <v>CERVANTES SIERRA</v>
      </c>
      <c r="AS31" s="90" t="str">
        <f t="shared" si="16"/>
        <v>B</v>
      </c>
      <c r="AT31" s="90">
        <f t="shared" si="17"/>
        <v>0</v>
      </c>
      <c r="AU31" s="91"/>
      <c r="AV31" s="92">
        <v>0</v>
      </c>
      <c r="AW31" s="92">
        <f t="shared" si="18"/>
        <v>5.6365740740740855E-3</v>
      </c>
      <c r="AX31" s="92">
        <f t="shared" si="19"/>
        <v>8.2986111111111316E-3</v>
      </c>
      <c r="AY31" s="92">
        <f t="shared" si="20"/>
        <v>3.0208333333332504E-3</v>
      </c>
      <c r="AZ31" s="92">
        <f t="shared" si="21"/>
        <v>1.6956018518518468E-2</v>
      </c>
      <c r="BA31" s="93">
        <v>10</v>
      </c>
      <c r="BB31" s="94">
        <f t="shared" si="22"/>
        <v>1464.9999999999957</v>
      </c>
      <c r="BC31" s="95">
        <f t="shared" si="23"/>
        <v>2.3980817331903381E-11</v>
      </c>
      <c r="BD31" s="91">
        <v>0</v>
      </c>
      <c r="BE31" s="91">
        <f t="shared" si="24"/>
        <v>1475.0000000000196</v>
      </c>
      <c r="BF31" s="96" t="s">
        <v>424</v>
      </c>
      <c r="BG31" s="97" t="s">
        <v>424</v>
      </c>
    </row>
    <row r="32" spans="1:59" s="97" customFormat="1" ht="15" customHeight="1" x14ac:dyDescent="0.25">
      <c r="A32" s="131">
        <v>333</v>
      </c>
      <c r="B32" s="111" t="str">
        <f>VLOOKUP($A32,LISTADO!$C$4:$I$264,2,0)</f>
        <v>FERNANDO JOSE</v>
      </c>
      <c r="C32" s="111" t="str">
        <f>VLOOKUP($A32,LISTADO!$C$4:$I$264,3,0)</f>
        <v>BASSO</v>
      </c>
      <c r="D32" s="111" t="str">
        <f>VLOOKUP($A32,LISTADO!$C$4:$I$264,4,0)</f>
        <v>C</v>
      </c>
      <c r="E32" s="111">
        <f>VLOOKUP($A32,LISTADO!$C$4:$I$264,5,0)</f>
        <v>0</v>
      </c>
      <c r="F32" s="111">
        <f>VLOOKUP($A32,LISTADO!$C$4:$I$264,6,0)</f>
        <v>0</v>
      </c>
      <c r="G32" s="113">
        <f>VLOOKUP($A32,LISTADO!$C$4:$I$270,7,0)</f>
        <v>0.40972222222222204</v>
      </c>
      <c r="H32" s="85">
        <f t="shared" si="0"/>
        <v>0.40972222222222204</v>
      </c>
      <c r="I32" s="85">
        <f t="shared" si="0"/>
        <v>0.40972222222222204</v>
      </c>
      <c r="J32" s="85">
        <f t="shared" si="1"/>
        <v>0</v>
      </c>
      <c r="K32" s="85"/>
      <c r="L32" s="86">
        <f t="shared" si="2"/>
        <v>0.48958333333333315</v>
      </c>
      <c r="M32" s="86">
        <f>VLOOKUP($A32,Checks!$B$5:$C$250,2,0)</f>
        <v>0.49583333333333335</v>
      </c>
      <c r="N32" s="86">
        <f t="shared" si="3"/>
        <v>8.6111111111111305E-2</v>
      </c>
      <c r="O32" s="85">
        <v>1.6653345369377348E-16</v>
      </c>
      <c r="P32" s="87"/>
      <c r="Q32" s="86">
        <f t="shared" si="4"/>
        <v>0.58958333333333335</v>
      </c>
      <c r="R32" s="86">
        <f>VLOOKUP($A32,Checks!$E$5:$F$250,2,0)</f>
        <v>0.58958333333333335</v>
      </c>
      <c r="S32" s="86">
        <f t="shared" si="5"/>
        <v>9.375E-2</v>
      </c>
      <c r="T32" s="85">
        <v>1.1102230246251565E-16</v>
      </c>
      <c r="U32" s="87"/>
      <c r="V32" s="85">
        <f t="shared" si="6"/>
        <v>0.58958333333333335</v>
      </c>
      <c r="W32" s="88">
        <f t="shared" si="7"/>
        <v>0.57390046296296293</v>
      </c>
      <c r="X32" s="87">
        <f t="shared" si="8"/>
        <v>0</v>
      </c>
      <c r="Y32" s="87"/>
      <c r="Z32" s="88">
        <f>VLOOKUP($A32,LIBRES!$A$7:$B$250,2,0)</f>
        <v>0.41041666666666665</v>
      </c>
      <c r="AA32" s="88">
        <f>VLOOKUP($A32,LIBRES!$D$7:$E$250,2,0)</f>
        <v>0.41394675925925922</v>
      </c>
      <c r="AB32" s="88">
        <f t="shared" si="9"/>
        <v>3.5300925925925708E-3</v>
      </c>
      <c r="AC32" s="87"/>
      <c r="AD32" s="88">
        <f>VLOOKUP($A32,LIBRES!$G$7:$H$250,2,0)</f>
        <v>0.42019675925925926</v>
      </c>
      <c r="AE32" s="88">
        <f>VLOOKUP($A32,LIBRES!J$7:$K$250,2,0)</f>
        <v>0.42510416666666667</v>
      </c>
      <c r="AF32" s="151">
        <f t="shared" si="10"/>
        <v>4.9074074074074159E-3</v>
      </c>
      <c r="AG32" s="87"/>
      <c r="AH32" s="88">
        <f>VLOOKUP($A32,LIBRES!$M$7:$N$250,2,0)</f>
        <v>0.4765625</v>
      </c>
      <c r="AI32" s="88">
        <f>VLOOKUP($A32,LIBRES!$P$7:$Q$250,2,0)</f>
        <v>0.48587962962962966</v>
      </c>
      <c r="AJ32" s="88">
        <f t="shared" si="11"/>
        <v>9.3171296296296613E-3</v>
      </c>
      <c r="AK32" s="112"/>
      <c r="AL32" s="88">
        <f>VLOOKUP($A32,LIBRES!$S$7:$T$250,2,0)</f>
        <v>0.57065972222222217</v>
      </c>
      <c r="AM32" s="88">
        <f>VLOOKUP($A32,LIBRES!$V$7:$W$250,2,0)</f>
        <v>0.57390046296296293</v>
      </c>
      <c r="AN32" s="88">
        <f t="shared" si="12"/>
        <v>3.2407407407407662E-3</v>
      </c>
      <c r="AO32" s="112"/>
      <c r="AP32" s="90">
        <f t="shared" si="13"/>
        <v>333</v>
      </c>
      <c r="AQ32" s="90" t="str">
        <f t="shared" si="14"/>
        <v>FERNANDO JOSE</v>
      </c>
      <c r="AR32" s="90" t="str">
        <f t="shared" si="15"/>
        <v>BASSO</v>
      </c>
      <c r="AS32" s="90" t="str">
        <f t="shared" si="16"/>
        <v>C</v>
      </c>
      <c r="AT32" s="90">
        <f t="shared" si="17"/>
        <v>0</v>
      </c>
      <c r="AU32" s="91"/>
      <c r="AV32" s="92">
        <v>0</v>
      </c>
      <c r="AW32" s="92">
        <f t="shared" si="18"/>
        <v>4.9074074074074159E-3</v>
      </c>
      <c r="AX32" s="92">
        <f t="shared" si="19"/>
        <v>9.3171296296296613E-3</v>
      </c>
      <c r="AY32" s="92">
        <f t="shared" si="20"/>
        <v>3.2407407407407662E-3</v>
      </c>
      <c r="AZ32" s="92">
        <f t="shared" si="21"/>
        <v>1.7465277777777843E-2</v>
      </c>
      <c r="BA32" s="93"/>
      <c r="BB32" s="94">
        <f t="shared" si="22"/>
        <v>1509.0000000000057</v>
      </c>
      <c r="BC32" s="95">
        <f t="shared" si="23"/>
        <v>2.3980817331903381E-11</v>
      </c>
      <c r="BD32" s="91">
        <v>0</v>
      </c>
      <c r="BE32" s="91">
        <f t="shared" si="24"/>
        <v>1509.0000000000296</v>
      </c>
      <c r="BF32" s="96" t="s">
        <v>424</v>
      </c>
      <c r="BG32" s="97" t="s">
        <v>424</v>
      </c>
    </row>
    <row r="33" spans="1:60" s="97" customFormat="1" ht="15" customHeight="1" x14ac:dyDescent="0.25">
      <c r="A33" s="131">
        <v>313</v>
      </c>
      <c r="B33" s="111" t="str">
        <f>VLOOKUP($A33,LISTADO!$C$4:$I$264,2,0)</f>
        <v>OSMIN</v>
      </c>
      <c r="C33" s="111" t="str">
        <f>VLOOKUP($A33,LISTADO!$C$4:$I$264,3,0)</f>
        <v>ESQUIVEL</v>
      </c>
      <c r="D33" s="111" t="str">
        <f>VLOOKUP($A33,LISTADO!$C$4:$I$264,4,0)</f>
        <v>A</v>
      </c>
      <c r="E33" s="111">
        <f>VLOOKUP($A33,LISTADO!$C$4:$I$264,5,0)</f>
        <v>0</v>
      </c>
      <c r="F33" s="111">
        <f>VLOOKUP($A33,LISTADO!$C$4:$I$264,6,0)</f>
        <v>0</v>
      </c>
      <c r="G33" s="113">
        <f>VLOOKUP($A33,LISTADO!$C$4:$I$270,7,0)</f>
        <v>0.41180555555555537</v>
      </c>
      <c r="H33" s="85">
        <f t="shared" si="0"/>
        <v>0.41180555555555537</v>
      </c>
      <c r="I33" s="85">
        <f t="shared" si="0"/>
        <v>0.41180555555555537</v>
      </c>
      <c r="J33" s="85">
        <f t="shared" si="1"/>
        <v>0</v>
      </c>
      <c r="K33" s="85"/>
      <c r="L33" s="86">
        <f t="shared" si="2"/>
        <v>0.49166666666666647</v>
      </c>
      <c r="M33" s="86">
        <f>VLOOKUP($A33,Checks!$B$5:$C$250,2,0)</f>
        <v>0.50069444444444444</v>
      </c>
      <c r="N33" s="86">
        <f t="shared" si="3"/>
        <v>8.8888888888889073E-2</v>
      </c>
      <c r="O33" s="85">
        <v>1.6653345369377348E-16</v>
      </c>
      <c r="P33" s="87"/>
      <c r="Q33" s="86">
        <f t="shared" si="4"/>
        <v>0.59444444444444444</v>
      </c>
      <c r="R33" s="86">
        <f>VLOOKUP($A33,Checks!$E$5:$F$250,2,0)</f>
        <v>0.55763888888888891</v>
      </c>
      <c r="S33" s="86">
        <f t="shared" si="5"/>
        <v>5.6944444444444464E-2</v>
      </c>
      <c r="T33" s="85">
        <v>1.1102230246251565E-16</v>
      </c>
      <c r="U33" s="87"/>
      <c r="V33" s="85">
        <f t="shared" si="6"/>
        <v>0.59444444444444444</v>
      </c>
      <c r="W33" s="88">
        <f t="shared" si="7"/>
        <v>0.5531018518518519</v>
      </c>
      <c r="X33" s="87">
        <f t="shared" si="8"/>
        <v>0</v>
      </c>
      <c r="Y33" s="87"/>
      <c r="Z33" s="88">
        <f>VLOOKUP($A33,LIBRES!$A$7:$B$250,2,0)</f>
        <v>0.41273148148148148</v>
      </c>
      <c r="AA33" s="88">
        <f>VLOOKUP($A33,LIBRES!$D$7:$E$250,2,0)</f>
        <v>0.41618055555555555</v>
      </c>
      <c r="AB33" s="88">
        <f t="shared" si="9"/>
        <v>3.4490740740740766E-3</v>
      </c>
      <c r="AC33" s="87"/>
      <c r="AD33" s="88">
        <f>VLOOKUP($A33,LIBRES!$G$7:$H$250,2,0)</f>
        <v>0.42181712962962964</v>
      </c>
      <c r="AE33" s="88">
        <f>VLOOKUP($A33,LIBRES!J$7:$K$250,2,0)</f>
        <v>0.42886574074074074</v>
      </c>
      <c r="AF33" s="151">
        <f t="shared" si="10"/>
        <v>7.0486111111111027E-3</v>
      </c>
      <c r="AG33" s="87"/>
      <c r="AH33" s="88">
        <f>VLOOKUP($A33,LIBRES!$M$7:$N$250,2,0)</f>
        <v>0.46892361111111108</v>
      </c>
      <c r="AI33" s="88">
        <f>VLOOKUP($A33,LIBRES!$P$7:$Q$250,2,0)</f>
        <v>0.47719907407407408</v>
      </c>
      <c r="AJ33" s="88">
        <f t="shared" si="11"/>
        <v>8.2754629629629983E-3</v>
      </c>
      <c r="AK33" s="112"/>
      <c r="AL33" s="88">
        <f>VLOOKUP($A33,LIBRES!$S$7:$T$250,2,0)</f>
        <v>0.55005787037037035</v>
      </c>
      <c r="AM33" s="88">
        <f>VLOOKUP($A33,LIBRES!$V$7:$W$250,2,0)</f>
        <v>0.5531018518518519</v>
      </c>
      <c r="AN33" s="88">
        <f t="shared" si="12"/>
        <v>3.0439814814815502E-3</v>
      </c>
      <c r="AO33" s="112"/>
      <c r="AP33" s="90">
        <f t="shared" si="13"/>
        <v>313</v>
      </c>
      <c r="AQ33" s="90" t="str">
        <f t="shared" si="14"/>
        <v>OSMIN</v>
      </c>
      <c r="AR33" s="90" t="str">
        <f t="shared" si="15"/>
        <v>ESQUIVEL</v>
      </c>
      <c r="AS33" s="90" t="str">
        <f t="shared" si="16"/>
        <v>A</v>
      </c>
      <c r="AT33" s="90">
        <f t="shared" si="17"/>
        <v>0</v>
      </c>
      <c r="AU33" s="91"/>
      <c r="AV33" s="92">
        <v>0</v>
      </c>
      <c r="AW33" s="92">
        <f t="shared" si="18"/>
        <v>7.0486111111111027E-3</v>
      </c>
      <c r="AX33" s="92">
        <f t="shared" si="19"/>
        <v>8.2754629629629983E-3</v>
      </c>
      <c r="AY33" s="92">
        <f t="shared" si="20"/>
        <v>3.0439814814815502E-3</v>
      </c>
      <c r="AZ33" s="92">
        <f t="shared" si="21"/>
        <v>1.8368055555555651E-2</v>
      </c>
      <c r="BA33" s="93">
        <v>10</v>
      </c>
      <c r="BB33" s="94">
        <f t="shared" si="22"/>
        <v>1587.0000000000082</v>
      </c>
      <c r="BC33" s="95">
        <f t="shared" si="23"/>
        <v>2.3980817331903381E-11</v>
      </c>
      <c r="BD33" s="91">
        <v>0</v>
      </c>
      <c r="BE33" s="91">
        <f t="shared" si="24"/>
        <v>1597.0000000000321</v>
      </c>
      <c r="BF33" s="96" t="s">
        <v>424</v>
      </c>
      <c r="BG33" s="97" t="s">
        <v>424</v>
      </c>
    </row>
    <row r="34" spans="1:60" s="97" customFormat="1" ht="15" customHeight="1" x14ac:dyDescent="0.25">
      <c r="A34" s="131">
        <v>322</v>
      </c>
      <c r="B34" s="111" t="str">
        <f>VLOOKUP($A34,LISTADO!$C$4:$I$264,2,0)</f>
        <v>WALTER</v>
      </c>
      <c r="C34" s="111" t="str">
        <f>VLOOKUP($A34,LISTADO!$C$4:$I$264,3,0)</f>
        <v>GUEVARA</v>
      </c>
      <c r="D34" s="111" t="str">
        <f>VLOOKUP($A34,LISTADO!$C$4:$I$264,4,0)</f>
        <v>B</v>
      </c>
      <c r="E34" s="111">
        <f>VLOOKUP($A34,LISTADO!$C$4:$I$264,5,0)</f>
        <v>0</v>
      </c>
      <c r="F34" s="111">
        <f>VLOOKUP($A34,LISTADO!$C$4:$I$264,6,0)</f>
        <v>0</v>
      </c>
      <c r="G34" s="113">
        <f>VLOOKUP($A34,LISTADO!$C$4:$I$270,7,0)</f>
        <v>0.41666666666666646</v>
      </c>
      <c r="H34" s="85">
        <f t="shared" si="0"/>
        <v>0.41666666666666646</v>
      </c>
      <c r="I34" s="85">
        <f t="shared" si="0"/>
        <v>0.41666666666666646</v>
      </c>
      <c r="J34" s="85">
        <f t="shared" si="1"/>
        <v>0</v>
      </c>
      <c r="K34" s="85"/>
      <c r="L34" s="86">
        <f t="shared" si="2"/>
        <v>0.49652777777777757</v>
      </c>
      <c r="M34" s="86">
        <f>VLOOKUP($A34,Checks!$B$5:$C$250,2,0)</f>
        <v>0.50069444444444444</v>
      </c>
      <c r="N34" s="86">
        <f t="shared" si="3"/>
        <v>8.4027777777777979E-2</v>
      </c>
      <c r="O34" s="85">
        <v>1.6653345369377348E-16</v>
      </c>
      <c r="P34" s="87"/>
      <c r="Q34" s="86">
        <f t="shared" si="4"/>
        <v>0.59444444444444444</v>
      </c>
      <c r="R34" s="86">
        <f>VLOOKUP($A34,Checks!$E$5:$F$250,2,0)</f>
        <v>0.59027777777777779</v>
      </c>
      <c r="S34" s="86">
        <f t="shared" si="5"/>
        <v>8.9583333333333348E-2</v>
      </c>
      <c r="T34" s="85">
        <v>1.1102230246251565E-16</v>
      </c>
      <c r="U34" s="87"/>
      <c r="V34" s="85">
        <f t="shared" si="6"/>
        <v>0.59444444444444444</v>
      </c>
      <c r="W34" s="88">
        <f t="shared" si="7"/>
        <v>0.5834259259259259</v>
      </c>
      <c r="X34" s="87">
        <f t="shared" si="8"/>
        <v>0</v>
      </c>
      <c r="Y34" s="87"/>
      <c r="Z34" s="88">
        <f>VLOOKUP($A34,LIBRES!$A$7:$B$250,2,0)</f>
        <v>0.41782407407407413</v>
      </c>
      <c r="AA34" s="88">
        <f>VLOOKUP($A34,LIBRES!$D$7:$E$250,2,0)</f>
        <v>0.42184027777777783</v>
      </c>
      <c r="AB34" s="88">
        <f t="shared" si="9"/>
        <v>4.0162037037037024E-3</v>
      </c>
      <c r="AC34" s="87"/>
      <c r="AD34" s="88">
        <f>VLOOKUP($A34,LIBRES!$G$7:$H$250,2,0)</f>
        <v>0.42800925925925926</v>
      </c>
      <c r="AE34" s="88">
        <f>VLOOKUP($A34,LIBRES!J$7:$K$250,2,0)</f>
        <v>0.43473379629629627</v>
      </c>
      <c r="AF34" s="151">
        <f t="shared" si="10"/>
        <v>6.724537037037015E-3</v>
      </c>
      <c r="AG34" s="87"/>
      <c r="AH34" s="88">
        <f>VLOOKUP($A34,LIBRES!$M$7:$N$250,2,0)</f>
        <v>0.48072916666666665</v>
      </c>
      <c r="AI34" s="88">
        <f>VLOOKUP($A34,LIBRES!$P$7:$Q$250,2,0)</f>
        <v>0.48891203703703701</v>
      </c>
      <c r="AJ34" s="88">
        <f t="shared" si="11"/>
        <v>8.1828703703703543E-3</v>
      </c>
      <c r="AK34" s="112"/>
      <c r="AL34" s="88">
        <f>VLOOKUP($A34,LIBRES!$S$7:$T$250,2,0)</f>
        <v>0.57951388888888888</v>
      </c>
      <c r="AM34" s="88">
        <f>VLOOKUP($A34,LIBRES!$V$7:$W$250,2,0)</f>
        <v>0.5834259259259259</v>
      </c>
      <c r="AN34" s="88">
        <f t="shared" si="12"/>
        <v>3.9120370370370194E-3</v>
      </c>
      <c r="AO34" s="112"/>
      <c r="AP34" s="90">
        <f t="shared" si="13"/>
        <v>322</v>
      </c>
      <c r="AQ34" s="90" t="str">
        <f t="shared" si="14"/>
        <v>WALTER</v>
      </c>
      <c r="AR34" s="90" t="str">
        <f t="shared" si="15"/>
        <v>GUEVARA</v>
      </c>
      <c r="AS34" s="90" t="str">
        <f t="shared" si="16"/>
        <v>B</v>
      </c>
      <c r="AT34" s="90">
        <f t="shared" si="17"/>
        <v>0</v>
      </c>
      <c r="AU34" s="91"/>
      <c r="AV34" s="92">
        <v>0</v>
      </c>
      <c r="AW34" s="92">
        <f t="shared" si="18"/>
        <v>6.724537037037015E-3</v>
      </c>
      <c r="AX34" s="92">
        <f t="shared" si="19"/>
        <v>8.1828703703703543E-3</v>
      </c>
      <c r="AY34" s="92">
        <f t="shared" si="20"/>
        <v>3.9120370370370194E-3</v>
      </c>
      <c r="AZ34" s="92">
        <f t="shared" si="21"/>
        <v>1.8819444444444389E-2</v>
      </c>
      <c r="BA34" s="93">
        <v>10</v>
      </c>
      <c r="BB34" s="94">
        <f t="shared" si="22"/>
        <v>1625.9999999999952</v>
      </c>
      <c r="BC34" s="95">
        <f t="shared" si="23"/>
        <v>2.3980817331903381E-11</v>
      </c>
      <c r="BD34" s="91">
        <v>0</v>
      </c>
      <c r="BE34" s="91">
        <f t="shared" si="24"/>
        <v>1636.0000000000191</v>
      </c>
      <c r="BF34" s="96" t="s">
        <v>424</v>
      </c>
      <c r="BG34" s="97" t="s">
        <v>424</v>
      </c>
    </row>
    <row r="35" spans="1:60" s="97" customFormat="1" ht="15" customHeight="1" x14ac:dyDescent="0.25">
      <c r="A35" s="131">
        <v>326</v>
      </c>
      <c r="B35" s="111" t="str">
        <f>VLOOKUP($A35,LISTADO!$C$4:$I$264,2,0)</f>
        <v>MARVIN</v>
      </c>
      <c r="C35" s="111" t="str">
        <f>VLOOKUP($A35,LISTADO!$C$4:$I$264,3,0)</f>
        <v>RONALDO</v>
      </c>
      <c r="D35" s="111" t="str">
        <f>VLOOKUP($A35,LISTADO!$C$4:$I$264,4,0)</f>
        <v>C</v>
      </c>
      <c r="E35" s="111">
        <f>VLOOKUP($A35,LISTADO!$C$4:$I$264,5,0)</f>
        <v>0</v>
      </c>
      <c r="F35" s="111">
        <f>VLOOKUP($A35,LISTADO!$C$4:$I$264,6,0)</f>
        <v>0</v>
      </c>
      <c r="G35" s="113">
        <f>VLOOKUP($A35,LISTADO!$C$4:$I$270,7,0)</f>
        <v>0.41805555555555535</v>
      </c>
      <c r="H35" s="85">
        <f t="shared" si="0"/>
        <v>0.41805555555555535</v>
      </c>
      <c r="I35" s="85">
        <f t="shared" si="0"/>
        <v>0.41805555555555535</v>
      </c>
      <c r="J35" s="85">
        <f t="shared" si="1"/>
        <v>0</v>
      </c>
      <c r="K35" s="85"/>
      <c r="L35" s="86">
        <f t="shared" si="2"/>
        <v>0.49791666666666645</v>
      </c>
      <c r="M35" s="86">
        <f>VLOOKUP($A35,Checks!$B$5:$C$250,2,0)</f>
        <v>0.50763888888888886</v>
      </c>
      <c r="N35" s="86">
        <f t="shared" si="3"/>
        <v>8.9583333333333515E-2</v>
      </c>
      <c r="O35" s="85">
        <v>1.6653345369377348E-16</v>
      </c>
      <c r="P35" s="87"/>
      <c r="Q35" s="86">
        <f t="shared" si="4"/>
        <v>0.60138888888888886</v>
      </c>
      <c r="R35" s="86">
        <f>VLOOKUP($A35,Checks!$E$5:$F$250,2,0)</f>
        <v>0.58263888888888882</v>
      </c>
      <c r="S35" s="86">
        <f t="shared" si="5"/>
        <v>7.4999999999999956E-2</v>
      </c>
      <c r="T35" s="85">
        <v>1.1102230246251565E-16</v>
      </c>
      <c r="U35" s="87"/>
      <c r="V35" s="85">
        <f t="shared" si="6"/>
        <v>0.60138888888888886</v>
      </c>
      <c r="W35" s="88">
        <f t="shared" si="7"/>
        <v>0.57975694444444448</v>
      </c>
      <c r="X35" s="87">
        <f t="shared" si="8"/>
        <v>0</v>
      </c>
      <c r="Y35" s="87"/>
      <c r="Z35" s="88">
        <f>VLOOKUP($A35,LIBRES!$A$7:$B$250,2,0)</f>
        <v>0.41863425925925929</v>
      </c>
      <c r="AA35" s="88">
        <f>VLOOKUP($A35,LIBRES!$D$7:$E$250,2,0)</f>
        <v>0.42233796296296294</v>
      </c>
      <c r="AB35" s="88">
        <f t="shared" si="9"/>
        <v>3.7037037037036535E-3</v>
      </c>
      <c r="AC35" s="87"/>
      <c r="AD35" s="88">
        <f>VLOOKUP($A35,LIBRES!$G$7:$H$250,2,0)</f>
        <v>0.42881944444444442</v>
      </c>
      <c r="AE35" s="88">
        <f>VLOOKUP($A35,LIBRES!J$7:$K$250,2,0)</f>
        <v>0.43789351851851849</v>
      </c>
      <c r="AF35" s="151">
        <f t="shared" si="10"/>
        <v>9.0740740740740677E-3</v>
      </c>
      <c r="AG35" s="87"/>
      <c r="AH35" s="88">
        <f>VLOOKUP($A35,LIBRES!$M$7:$N$250,2,0)</f>
        <v>0.48917824074074073</v>
      </c>
      <c r="AI35" s="88">
        <f>VLOOKUP($A35,LIBRES!$P$7:$Q$250,2,0)</f>
        <v>0.49561342592592594</v>
      </c>
      <c r="AJ35" s="88">
        <f t="shared" si="11"/>
        <v>6.4351851851852104E-3</v>
      </c>
      <c r="AK35" s="112"/>
      <c r="AL35" s="88">
        <f>VLOOKUP($A35,LIBRES!$S$7:$T$250,2,0)</f>
        <v>0.5756944444444444</v>
      </c>
      <c r="AM35" s="88">
        <f>VLOOKUP($A35,LIBRES!$V$7:$W$250,2,0)</f>
        <v>0.57975694444444448</v>
      </c>
      <c r="AN35" s="88">
        <f t="shared" si="12"/>
        <v>4.0625000000000799E-3</v>
      </c>
      <c r="AO35" s="112"/>
      <c r="AP35" s="90">
        <f t="shared" si="13"/>
        <v>326</v>
      </c>
      <c r="AQ35" s="90" t="str">
        <f t="shared" si="14"/>
        <v>MARVIN</v>
      </c>
      <c r="AR35" s="90" t="str">
        <f t="shared" si="15"/>
        <v>RONALDO</v>
      </c>
      <c r="AS35" s="90" t="str">
        <f t="shared" si="16"/>
        <v>C</v>
      </c>
      <c r="AT35" s="90">
        <f t="shared" si="17"/>
        <v>0</v>
      </c>
      <c r="AU35" s="91"/>
      <c r="AV35" s="92">
        <v>0</v>
      </c>
      <c r="AW35" s="92">
        <f t="shared" si="18"/>
        <v>9.0740740740740677E-3</v>
      </c>
      <c r="AX35" s="92">
        <f t="shared" si="19"/>
        <v>6.4351851851852104E-3</v>
      </c>
      <c r="AY35" s="92">
        <f t="shared" si="20"/>
        <v>4.0625000000000799E-3</v>
      </c>
      <c r="AZ35" s="92">
        <f t="shared" si="21"/>
        <v>1.9571759259259358E-2</v>
      </c>
      <c r="BA35" s="93">
        <v>10</v>
      </c>
      <c r="BB35" s="94">
        <f t="shared" si="22"/>
        <v>1691.0000000000086</v>
      </c>
      <c r="BC35" s="95">
        <f t="shared" si="23"/>
        <v>2.3980817331903381E-11</v>
      </c>
      <c r="BD35" s="91">
        <v>0</v>
      </c>
      <c r="BE35" s="91">
        <f t="shared" si="24"/>
        <v>1701.0000000000325</v>
      </c>
      <c r="BF35" s="96" t="s">
        <v>424</v>
      </c>
      <c r="BG35" s="97" t="s">
        <v>424</v>
      </c>
    </row>
    <row r="36" spans="1:60" s="97" customFormat="1" ht="15" customHeight="1" x14ac:dyDescent="0.25">
      <c r="A36" s="131">
        <v>330</v>
      </c>
      <c r="B36" s="111" t="str">
        <f>VLOOKUP($A36,LISTADO!$C$4:$I$264,2,0)</f>
        <v>BRAYAN</v>
      </c>
      <c r="C36" s="111" t="str">
        <f>VLOOKUP($A36,LISTADO!$C$4:$I$264,3,0)</f>
        <v>GALVEZ</v>
      </c>
      <c r="D36" s="111" t="str">
        <f>VLOOKUP($A36,LISTADO!$C$4:$I$264,4,0)</f>
        <v>A</v>
      </c>
      <c r="E36" s="111">
        <f>VLOOKUP($A36,LISTADO!$C$4:$I$264,5,0)</f>
        <v>0</v>
      </c>
      <c r="F36" s="111">
        <f>VLOOKUP($A36,LISTADO!$C$4:$I$264,6,0)</f>
        <v>0</v>
      </c>
      <c r="G36" s="113">
        <f>VLOOKUP($A36,LISTADO!$C$4:$I$270,7,0)</f>
        <v>0.41944444444444423</v>
      </c>
      <c r="H36" s="85">
        <f t="shared" si="0"/>
        <v>0.41944444444444423</v>
      </c>
      <c r="I36" s="85">
        <f t="shared" si="0"/>
        <v>0.41944444444444423</v>
      </c>
      <c r="J36" s="85">
        <f t="shared" si="1"/>
        <v>0</v>
      </c>
      <c r="K36" s="85"/>
      <c r="L36" s="86">
        <f t="shared" si="2"/>
        <v>0.49930555555555534</v>
      </c>
      <c r="M36" s="86">
        <f>VLOOKUP($A36,Checks!$B$5:$C$250,2,0)</f>
        <v>0.50416666666666665</v>
      </c>
      <c r="N36" s="86">
        <f t="shared" si="3"/>
        <v>8.4722222222222421E-2</v>
      </c>
      <c r="O36" s="85">
        <v>1.6653345369377348E-16</v>
      </c>
      <c r="P36" s="87"/>
      <c r="Q36" s="86">
        <f t="shared" si="4"/>
        <v>0.59791666666666665</v>
      </c>
      <c r="R36" s="86">
        <f>VLOOKUP($A36,Checks!$E$5:$F$250,2,0)</f>
        <v>0.58472222222222225</v>
      </c>
      <c r="S36" s="86">
        <f t="shared" si="5"/>
        <v>8.0555555555555602E-2</v>
      </c>
      <c r="T36" s="85">
        <v>1.1102230246251565E-16</v>
      </c>
      <c r="U36" s="87"/>
      <c r="V36" s="85">
        <f t="shared" si="6"/>
        <v>0.59791666666666665</v>
      </c>
      <c r="W36" s="88">
        <f t="shared" si="7"/>
        <v>0.58333333333333337</v>
      </c>
      <c r="X36" s="87">
        <f t="shared" si="8"/>
        <v>0</v>
      </c>
      <c r="Y36" s="87"/>
      <c r="Z36" s="88">
        <f>VLOOKUP($A36,LIBRES!$A$7:$B$250,2,0)</f>
        <v>0.42025462962962962</v>
      </c>
      <c r="AA36" s="88">
        <f>VLOOKUP($A36,LIBRES!$D$7:$E$250,2,0)</f>
        <v>0.42376157407407411</v>
      </c>
      <c r="AB36" s="88">
        <f t="shared" si="9"/>
        <v>3.506944444444493E-3</v>
      </c>
      <c r="AC36" s="87"/>
      <c r="AD36" s="88">
        <f>VLOOKUP($A36,LIBRES!$G$7:$H$250,2,0)</f>
        <v>0.43049768518518516</v>
      </c>
      <c r="AE36" s="88">
        <f>VLOOKUP($A36,LIBRES!J$7:$K$250,2,0)</f>
        <v>0.44059027777777776</v>
      </c>
      <c r="AF36" s="151">
        <f t="shared" si="10"/>
        <v>1.0092592592592597E-2</v>
      </c>
      <c r="AG36" s="87"/>
      <c r="AH36" s="88">
        <f>VLOOKUP($A36,LIBRES!$M$7:$N$250,2,0)</f>
        <v>0.48211805555555554</v>
      </c>
      <c r="AI36" s="88">
        <f>VLOOKUP($A36,LIBRES!$P$7:$Q$250,2,0)</f>
        <v>0.49178240740740736</v>
      </c>
      <c r="AJ36" s="88">
        <f t="shared" si="11"/>
        <v>9.6643518518518268E-3</v>
      </c>
      <c r="AK36" s="112"/>
      <c r="AL36" s="88">
        <f>VLOOKUP($A36,LIBRES!$S$7:$T$250,2,0)</f>
        <v>0.57986111111111105</v>
      </c>
      <c r="AM36" s="88">
        <f>VLOOKUP($A36,LIBRES!$V$7:$W$250,2,0)</f>
        <v>0.58333333333333337</v>
      </c>
      <c r="AN36" s="88">
        <f t="shared" si="12"/>
        <v>3.4722222222223209E-3</v>
      </c>
      <c r="AO36" s="112"/>
      <c r="AP36" s="90">
        <f t="shared" si="13"/>
        <v>330</v>
      </c>
      <c r="AQ36" s="90" t="str">
        <f t="shared" si="14"/>
        <v>BRAYAN</v>
      </c>
      <c r="AR36" s="90" t="str">
        <f t="shared" si="15"/>
        <v>GALVEZ</v>
      </c>
      <c r="AS36" s="90" t="str">
        <f t="shared" si="16"/>
        <v>A</v>
      </c>
      <c r="AT36" s="90">
        <f t="shared" si="17"/>
        <v>0</v>
      </c>
      <c r="AU36" s="91"/>
      <c r="AV36" s="92">
        <v>0</v>
      </c>
      <c r="AW36" s="92">
        <f t="shared" si="18"/>
        <v>1.0092592592592597E-2</v>
      </c>
      <c r="AX36" s="92">
        <f t="shared" si="19"/>
        <v>9.6643518518518268E-3</v>
      </c>
      <c r="AY36" s="92">
        <f t="shared" si="20"/>
        <v>3.4722222222223209E-3</v>
      </c>
      <c r="AZ36" s="92">
        <f t="shared" si="21"/>
        <v>2.3229166666666745E-2</v>
      </c>
      <c r="BA36" s="93">
        <v>10</v>
      </c>
      <c r="BB36" s="94">
        <f t="shared" si="22"/>
        <v>2007.0000000000068</v>
      </c>
      <c r="BC36" s="95">
        <f t="shared" si="23"/>
        <v>2.3980817331903381E-11</v>
      </c>
      <c r="BD36" s="91">
        <v>0</v>
      </c>
      <c r="BE36" s="91">
        <f t="shared" si="24"/>
        <v>2017.0000000000307</v>
      </c>
      <c r="BF36" s="96" t="s">
        <v>424</v>
      </c>
      <c r="BG36" s="97" t="s">
        <v>424</v>
      </c>
    </row>
    <row r="37" spans="1:60" s="97" customFormat="1" ht="15" customHeight="1" x14ac:dyDescent="0.25">
      <c r="A37" s="131">
        <v>316</v>
      </c>
      <c r="B37" s="111" t="str">
        <f>VLOOKUP($A37,LISTADO!$C$4:$I$264,2,0)</f>
        <v>CARLOS RAMON</v>
      </c>
      <c r="C37" s="111" t="str">
        <f>VLOOKUP($A37,LISTADO!$C$4:$I$264,3,0)</f>
        <v>HERREA AGUILAR</v>
      </c>
      <c r="D37" s="111" t="str">
        <f>VLOOKUP($A37,LISTADO!$C$4:$I$264,4,0)</f>
        <v>A</v>
      </c>
      <c r="E37" s="111">
        <f>VLOOKUP($A37,LISTADO!$C$4:$I$264,5,0)</f>
        <v>0</v>
      </c>
      <c r="F37" s="111">
        <f>VLOOKUP($A37,LISTADO!$C$4:$I$264,6,0)</f>
        <v>0</v>
      </c>
      <c r="G37" s="113">
        <f>VLOOKUP($A37,LISTADO!$C$4:$I$270,7,0)</f>
        <v>0.41458333333333314</v>
      </c>
      <c r="H37" s="85">
        <f t="shared" si="0"/>
        <v>0.41458333333333314</v>
      </c>
      <c r="I37" s="85">
        <f t="shared" si="0"/>
        <v>0.41458333333333314</v>
      </c>
      <c r="J37" s="85">
        <f t="shared" si="1"/>
        <v>0</v>
      </c>
      <c r="K37" s="85"/>
      <c r="L37" s="86">
        <f t="shared" si="2"/>
        <v>0.49444444444444424</v>
      </c>
      <c r="M37" s="86">
        <f>VLOOKUP($A37,Checks!$B$5:$C$250,2,0)</f>
        <v>0.48055555555555557</v>
      </c>
      <c r="N37" s="86">
        <f t="shared" si="3"/>
        <v>6.5972222222222432E-2</v>
      </c>
      <c r="O37" s="85">
        <v>1.6653345369377348E-16</v>
      </c>
      <c r="P37" s="87"/>
      <c r="Q37" s="86">
        <f t="shared" si="4"/>
        <v>0.57430555555555562</v>
      </c>
      <c r="R37" s="86">
        <f>VLOOKUP($A37,Checks!$E$5:$F$250,2,0)</f>
        <v>0.58888888888888891</v>
      </c>
      <c r="S37" s="86">
        <f t="shared" si="5"/>
        <v>0.10833333333333334</v>
      </c>
      <c r="T37" s="85">
        <v>1.1102230246251565E-16</v>
      </c>
      <c r="U37" s="87"/>
      <c r="V37" s="85">
        <f t="shared" si="6"/>
        <v>0.57430555555555562</v>
      </c>
      <c r="W37" s="88">
        <f t="shared" si="7"/>
        <v>0.58510416666666665</v>
      </c>
      <c r="X37" s="87">
        <f t="shared" si="8"/>
        <v>932.99999999999238</v>
      </c>
      <c r="Y37" s="87"/>
      <c r="Z37" s="88">
        <f>VLOOKUP($A37,LIBRES!$A$7:$B$250,2,0)</f>
        <v>0.41533564814814811</v>
      </c>
      <c r="AA37" s="88">
        <f>VLOOKUP($A37,LIBRES!$D$7:$E$250,2,0)</f>
        <v>0.41880787037037037</v>
      </c>
      <c r="AB37" s="88">
        <f t="shared" si="9"/>
        <v>3.4722222222222654E-3</v>
      </c>
      <c r="AC37" s="87"/>
      <c r="AD37" s="88">
        <f>VLOOKUP($A37,LIBRES!$G$7:$H$250,2,0)</f>
        <v>0.42505787037037041</v>
      </c>
      <c r="AE37" s="88">
        <f>VLOOKUP($A37,LIBRES!J$7:$K$250,2,0)</f>
        <v>0.43128472222222225</v>
      </c>
      <c r="AF37" s="151">
        <f t="shared" si="10"/>
        <v>6.2268518518518445E-3</v>
      </c>
      <c r="AG37" s="87"/>
      <c r="AH37" s="88">
        <f>VLOOKUP($A37,LIBRES!$M$7:$N$250,2,0)</f>
        <v>0.46770833333333334</v>
      </c>
      <c r="AI37" s="88">
        <f>VLOOKUP($A37,LIBRES!$P$7:$Q$250,2,0)</f>
        <v>0.47069444444444447</v>
      </c>
      <c r="AJ37" s="88">
        <f t="shared" si="11"/>
        <v>2.9861111111111338E-3</v>
      </c>
      <c r="AK37" s="112"/>
      <c r="AL37" s="88">
        <f>VLOOKUP($A37,LIBRES!$S$7:$T$250,2,0)</f>
        <v>0.58148148148148149</v>
      </c>
      <c r="AM37" s="88">
        <f>VLOOKUP($A37,LIBRES!$V$7:$W$250,2,0)</f>
        <v>0.58510416666666665</v>
      </c>
      <c r="AN37" s="88">
        <f t="shared" si="12"/>
        <v>3.6226851851851594E-3</v>
      </c>
      <c r="AO37" s="112"/>
      <c r="AP37" s="90">
        <f t="shared" si="13"/>
        <v>316</v>
      </c>
      <c r="AQ37" s="90" t="str">
        <f t="shared" si="14"/>
        <v>CARLOS RAMON</v>
      </c>
      <c r="AR37" s="90" t="str">
        <f t="shared" si="15"/>
        <v>HERREA AGUILAR</v>
      </c>
      <c r="AS37" s="90" t="str">
        <f t="shared" si="16"/>
        <v>A</v>
      </c>
      <c r="AT37" s="90">
        <f t="shared" si="17"/>
        <v>0</v>
      </c>
      <c r="AU37" s="91"/>
      <c r="AV37" s="92">
        <v>0</v>
      </c>
      <c r="AW37" s="92">
        <f t="shared" si="18"/>
        <v>6.2268518518518445E-3</v>
      </c>
      <c r="AX37" s="92">
        <f t="shared" si="19"/>
        <v>2.9861111111111338E-3</v>
      </c>
      <c r="AY37" s="92">
        <f t="shared" si="20"/>
        <v>3.6226851851851594E-3</v>
      </c>
      <c r="AZ37" s="92">
        <f t="shared" si="21"/>
        <v>1.2835648148148138E-2</v>
      </c>
      <c r="BA37" s="93"/>
      <c r="BB37" s="94">
        <f t="shared" si="22"/>
        <v>1108.9999999999991</v>
      </c>
      <c r="BC37" s="95">
        <f t="shared" si="23"/>
        <v>933.00000000001637</v>
      </c>
      <c r="BD37" s="91">
        <v>0</v>
      </c>
      <c r="BE37" s="91">
        <f t="shared" si="24"/>
        <v>2042.0000000000155</v>
      </c>
      <c r="BF37" s="96" t="s">
        <v>424</v>
      </c>
      <c r="BG37" s="97" t="s">
        <v>424</v>
      </c>
    </row>
    <row r="38" spans="1:60" s="97" customFormat="1" ht="15" customHeight="1" x14ac:dyDescent="0.25">
      <c r="A38" s="131">
        <v>317</v>
      </c>
      <c r="B38" s="111" t="str">
        <f>VLOOKUP($A38,LISTADO!$C$4:$I$264,2,0)</f>
        <v>MARIELA</v>
      </c>
      <c r="C38" s="111" t="str">
        <f>VLOOKUP($A38,LISTADO!$C$4:$I$264,3,0)</f>
        <v xml:space="preserve">MENDEZ  </v>
      </c>
      <c r="D38" s="111" t="str">
        <f>VLOOKUP($A38,LISTADO!$C$4:$I$264,4,0)</f>
        <v>A</v>
      </c>
      <c r="E38" s="111">
        <f>VLOOKUP($A38,LISTADO!$C$4:$I$264,5,0)</f>
        <v>0</v>
      </c>
      <c r="F38" s="111">
        <f>VLOOKUP($A38,LISTADO!$C$4:$I$264,6,0)</f>
        <v>0</v>
      </c>
      <c r="G38" s="113">
        <f>VLOOKUP($A38,LISTADO!$C$4:$I$270,7,0)</f>
        <v>0.41597222222222202</v>
      </c>
      <c r="H38" s="85">
        <f t="shared" si="0"/>
        <v>0.41597222222222202</v>
      </c>
      <c r="I38" s="85">
        <f t="shared" si="0"/>
        <v>0.41597222222222202</v>
      </c>
      <c r="J38" s="85">
        <f t="shared" si="1"/>
        <v>0</v>
      </c>
      <c r="K38" s="85"/>
      <c r="L38" s="86">
        <f t="shared" si="2"/>
        <v>0.49583333333333313</v>
      </c>
      <c r="M38" s="86">
        <f>VLOOKUP($A38,Checks!$B$5:$C$250,2,0)</f>
        <v>0.5180555555555556</v>
      </c>
      <c r="N38" s="86">
        <f t="shared" si="3"/>
        <v>0.10208333333333358</v>
      </c>
      <c r="O38" s="85">
        <v>1.3888888888888889E-3</v>
      </c>
      <c r="P38" s="87"/>
      <c r="Q38" s="86">
        <f t="shared" si="4"/>
        <v>0.6118055555555556</v>
      </c>
      <c r="R38" s="86">
        <f>VLOOKUP($A38,Checks!$E$5:$F$250,2,0)</f>
        <v>0.60902777777777783</v>
      </c>
      <c r="S38" s="86">
        <f t="shared" si="5"/>
        <v>9.0972222222222232E-2</v>
      </c>
      <c r="T38" s="85">
        <v>1.1102230246251565E-16</v>
      </c>
      <c r="U38" s="87"/>
      <c r="V38" s="85">
        <f t="shared" si="6"/>
        <v>0.6118055555555556</v>
      </c>
      <c r="W38" s="88">
        <f t="shared" si="7"/>
        <v>0.60791666666666666</v>
      </c>
      <c r="X38" s="87">
        <f t="shared" si="8"/>
        <v>0</v>
      </c>
      <c r="Y38" s="87"/>
      <c r="Z38" s="88">
        <f>VLOOKUP($A38,LIBRES!$A$7:$B$250,2,0)</f>
        <v>0.41718749999999999</v>
      </c>
      <c r="AA38" s="88">
        <f>VLOOKUP($A38,LIBRES!$D$7:$E$250,2,0)</f>
        <v>0.42178240740740741</v>
      </c>
      <c r="AB38" s="88">
        <f t="shared" si="9"/>
        <v>4.5949074074074225E-3</v>
      </c>
      <c r="AC38" s="87"/>
      <c r="AD38" s="88">
        <f>VLOOKUP($A38,LIBRES!$G$7:$H$250,2,0)</f>
        <v>0.42939814814814814</v>
      </c>
      <c r="AE38" s="88">
        <f>VLOOKUP($A38,LIBRES!J$7:$K$250,2,0)</f>
        <v>0.43943287037037032</v>
      </c>
      <c r="AF38" s="151">
        <f t="shared" si="10"/>
        <v>1.0034722222222181E-2</v>
      </c>
      <c r="AG38" s="87"/>
      <c r="AH38" s="88">
        <f>VLOOKUP($A38,LIBRES!$M$7:$N$250,2,0)</f>
        <v>0.49641203703703707</v>
      </c>
      <c r="AI38" s="88">
        <f>VLOOKUP($A38,LIBRES!$P$7:$Q$250,2,0)</f>
        <v>0.5040162037037037</v>
      </c>
      <c r="AJ38" s="88">
        <f t="shared" si="11"/>
        <v>7.6041666666666341E-3</v>
      </c>
      <c r="AK38" s="112"/>
      <c r="AL38" s="88">
        <f>VLOOKUP($A38,LIBRES!$S$7:$T$250,2,0)</f>
        <v>0.60277777777777775</v>
      </c>
      <c r="AM38" s="88">
        <f>VLOOKUP($A38,LIBRES!$V$7:$W$250,2,0)</f>
        <v>0.60791666666666666</v>
      </c>
      <c r="AN38" s="88">
        <f t="shared" si="12"/>
        <v>5.138888888888915E-3</v>
      </c>
      <c r="AO38" s="112"/>
      <c r="AP38" s="90">
        <f t="shared" si="13"/>
        <v>317</v>
      </c>
      <c r="AQ38" s="90" t="str">
        <f t="shared" si="14"/>
        <v>MARIELA</v>
      </c>
      <c r="AR38" s="90" t="str">
        <f t="shared" si="15"/>
        <v xml:space="preserve">MENDEZ  </v>
      </c>
      <c r="AS38" s="90" t="str">
        <f t="shared" si="16"/>
        <v>A</v>
      </c>
      <c r="AT38" s="90">
        <f t="shared" si="17"/>
        <v>0</v>
      </c>
      <c r="AU38" s="91"/>
      <c r="AV38" s="92">
        <v>0</v>
      </c>
      <c r="AW38" s="92">
        <f t="shared" si="18"/>
        <v>1.0034722222222181E-2</v>
      </c>
      <c r="AX38" s="92">
        <f t="shared" si="19"/>
        <v>7.6041666666666341E-3</v>
      </c>
      <c r="AY38" s="92">
        <f t="shared" si="20"/>
        <v>5.138888888888915E-3</v>
      </c>
      <c r="AZ38" s="92">
        <f t="shared" si="21"/>
        <v>2.277777777777773E-2</v>
      </c>
      <c r="BA38" s="93"/>
      <c r="BB38" s="94">
        <f t="shared" si="22"/>
        <v>1967.9999999999959</v>
      </c>
      <c r="BC38" s="95">
        <f t="shared" si="23"/>
        <v>120.00000000000959</v>
      </c>
      <c r="BD38" s="91">
        <v>0</v>
      </c>
      <c r="BE38" s="91">
        <f t="shared" si="24"/>
        <v>2088.0000000000055</v>
      </c>
      <c r="BF38" s="96" t="s">
        <v>424</v>
      </c>
      <c r="BG38" s="97" t="s">
        <v>424</v>
      </c>
    </row>
    <row r="39" spans="1:60" s="97" customFormat="1" ht="15" customHeight="1" x14ac:dyDescent="0.25">
      <c r="A39" s="131">
        <v>315</v>
      </c>
      <c r="B39" s="111" t="str">
        <f>VLOOKUP($A39,LISTADO!$C$4:$I$264,2,0)</f>
        <v>LUIS ALFREDO</v>
      </c>
      <c r="C39" s="111" t="str">
        <f>VLOOKUP($A39,LISTADO!$C$4:$I$264,3,0)</f>
        <v>GOMEZ AYALA</v>
      </c>
      <c r="D39" s="111" t="str">
        <f>VLOOKUP($A39,LISTADO!$C$4:$I$264,4,0)</f>
        <v>B</v>
      </c>
      <c r="E39" s="111">
        <f>VLOOKUP($A39,LISTADO!$C$4:$I$264,5,0)</f>
        <v>0</v>
      </c>
      <c r="F39" s="111">
        <f>VLOOKUP($A39,LISTADO!$C$4:$I$264,6,0)</f>
        <v>0</v>
      </c>
      <c r="G39" s="113">
        <f>VLOOKUP($A39,LISTADO!$C$4:$I$270,7,0)</f>
        <v>0.41319444444444425</v>
      </c>
      <c r="H39" s="85">
        <f t="shared" si="0"/>
        <v>0.41319444444444425</v>
      </c>
      <c r="I39" s="85">
        <f t="shared" si="0"/>
        <v>0.41319444444444425</v>
      </c>
      <c r="J39" s="85">
        <f t="shared" si="1"/>
        <v>0</v>
      </c>
      <c r="K39" s="85"/>
      <c r="L39" s="86">
        <f t="shared" si="2"/>
        <v>0.49305555555555536</v>
      </c>
      <c r="M39" s="86">
        <f>VLOOKUP($A39,Checks!$B$5:$C$250,2,0)</f>
        <v>0.51944444444444449</v>
      </c>
      <c r="N39" s="86">
        <f t="shared" si="3"/>
        <v>0.10625000000000023</v>
      </c>
      <c r="O39" s="85">
        <v>5.5555555555555558E-3</v>
      </c>
      <c r="P39" s="87"/>
      <c r="Q39" s="86">
        <f t="shared" si="4"/>
        <v>0.61319444444444449</v>
      </c>
      <c r="R39" s="86">
        <f>VLOOKUP($A39,Checks!$E$5:$F$250,2,0)</f>
        <v>0.61041666666666672</v>
      </c>
      <c r="S39" s="86">
        <f t="shared" si="5"/>
        <v>9.0972222222222232E-2</v>
      </c>
      <c r="T39" s="85">
        <v>1.1102230246251565E-16</v>
      </c>
      <c r="U39" s="87"/>
      <c r="V39" s="85">
        <f t="shared" si="6"/>
        <v>0.61319444444444449</v>
      </c>
      <c r="W39" s="88">
        <f t="shared" si="7"/>
        <v>0.60162037037037031</v>
      </c>
      <c r="X39" s="87">
        <f t="shared" si="8"/>
        <v>0</v>
      </c>
      <c r="Y39" s="87"/>
      <c r="Z39" s="88">
        <f>VLOOKUP($A39,LIBRES!$A$7:$B$250,2,0)</f>
        <v>0.41412037037037036</v>
      </c>
      <c r="AA39" s="88">
        <f>VLOOKUP($A39,LIBRES!$D$7:$E$250,2,0)</f>
        <v>0.41833333333333328</v>
      </c>
      <c r="AB39" s="88">
        <f t="shared" si="9"/>
        <v>4.2129629629629184E-3</v>
      </c>
      <c r="AC39" s="87"/>
      <c r="AD39" s="88">
        <f>VLOOKUP($A39,LIBRES!$G$7:$H$250,2,0)</f>
        <v>0.42546296296296293</v>
      </c>
      <c r="AE39" s="88">
        <f>VLOOKUP($A39,LIBRES!J$7:$K$250,2,0)</f>
        <v>0.4331828703703704</v>
      </c>
      <c r="AF39" s="151">
        <f t="shared" si="10"/>
        <v>7.7199074074074669E-3</v>
      </c>
      <c r="AG39" s="87"/>
      <c r="AH39" s="88">
        <f>VLOOKUP($A39,LIBRES!$M$7:$N$250,2,0)</f>
        <v>0.49768518518518517</v>
      </c>
      <c r="AI39" s="88">
        <f>VLOOKUP($A39,LIBRES!$P$7:$Q$250,2,0)</f>
        <v>0.50586805555555558</v>
      </c>
      <c r="AJ39" s="88">
        <f t="shared" si="11"/>
        <v>8.1828703703704098E-3</v>
      </c>
      <c r="AK39" s="112"/>
      <c r="AL39" s="88">
        <f>VLOOKUP($A39,LIBRES!$S$7:$T$250,2,0)</f>
        <v>0.59791666666666665</v>
      </c>
      <c r="AM39" s="88">
        <f>VLOOKUP($A39,LIBRES!$V$7:$W$250,2,0)</f>
        <v>0.60162037037037031</v>
      </c>
      <c r="AN39" s="88">
        <f t="shared" si="12"/>
        <v>3.7037037037036535E-3</v>
      </c>
      <c r="AO39" s="112"/>
      <c r="AP39" s="90">
        <f t="shared" si="13"/>
        <v>315</v>
      </c>
      <c r="AQ39" s="90" t="str">
        <f t="shared" si="14"/>
        <v>LUIS ALFREDO</v>
      </c>
      <c r="AR39" s="90" t="str">
        <f t="shared" si="15"/>
        <v>GOMEZ AYALA</v>
      </c>
      <c r="AS39" s="90" t="str">
        <f t="shared" si="16"/>
        <v>B</v>
      </c>
      <c r="AT39" s="90">
        <f t="shared" si="17"/>
        <v>0</v>
      </c>
      <c r="AU39" s="91"/>
      <c r="AV39" s="92">
        <v>0</v>
      </c>
      <c r="AW39" s="92">
        <f t="shared" si="18"/>
        <v>7.7199074074074669E-3</v>
      </c>
      <c r="AX39" s="92">
        <f t="shared" si="19"/>
        <v>8.1828703703704098E-3</v>
      </c>
      <c r="AY39" s="92">
        <f t="shared" si="20"/>
        <v>3.7037037037036535E-3</v>
      </c>
      <c r="AZ39" s="92">
        <f t="shared" si="21"/>
        <v>1.960648148148153E-2</v>
      </c>
      <c r="BA39" s="93">
        <v>10</v>
      </c>
      <c r="BB39" s="94">
        <f t="shared" si="22"/>
        <v>1694.0000000000043</v>
      </c>
      <c r="BC39" s="95">
        <f t="shared" si="23"/>
        <v>480.00000000000961</v>
      </c>
      <c r="BD39" s="91">
        <v>0</v>
      </c>
      <c r="BE39" s="91">
        <f t="shared" si="24"/>
        <v>2184.0000000000141</v>
      </c>
      <c r="BF39" s="96" t="s">
        <v>424</v>
      </c>
      <c r="BG39" s="97" t="s">
        <v>424</v>
      </c>
    </row>
    <row r="40" spans="1:60" s="97" customFormat="1" ht="15" customHeight="1" x14ac:dyDescent="0.25">
      <c r="A40" s="131">
        <v>399</v>
      </c>
      <c r="B40" s="111" t="str">
        <f>VLOOKUP($A40,LISTADO!$C$4:$I$264,2,0)</f>
        <v>DENIS ARTURO</v>
      </c>
      <c r="C40" s="111" t="str">
        <f>VLOOKUP($A40,LISTADO!$C$4:$I$264,3,0)</f>
        <v>BRAN SAMAYOA</v>
      </c>
      <c r="D40" s="111" t="str">
        <f>VLOOKUP($A40,LISTADO!$C$4:$I$264,4,0)</f>
        <v>B</v>
      </c>
      <c r="E40" s="111">
        <f>VLOOKUP($A40,LISTADO!$C$4:$I$264,5,0)</f>
        <v>0</v>
      </c>
      <c r="F40" s="111">
        <f>VLOOKUP($A40,LISTADO!$C$4:$I$264,6,0)</f>
        <v>0</v>
      </c>
      <c r="G40" s="113">
        <f>VLOOKUP($A40,LISTADO!$C$4:$I$270,7,0)</f>
        <v>0.4090277777777776</v>
      </c>
      <c r="H40" s="85">
        <f t="shared" si="0"/>
        <v>0.4090277777777776</v>
      </c>
      <c r="I40" s="85">
        <f t="shared" si="0"/>
        <v>0.4090277777777776</v>
      </c>
      <c r="J40" s="85">
        <f t="shared" si="1"/>
        <v>0</v>
      </c>
      <c r="K40" s="85"/>
      <c r="L40" s="86">
        <f t="shared" si="2"/>
        <v>0.48888888888888871</v>
      </c>
      <c r="M40" s="86">
        <f>VLOOKUP($A40,Checks!$B$5:$C$250,2,0)</f>
        <v>0.51527777777777783</v>
      </c>
      <c r="N40" s="86">
        <f t="shared" si="3"/>
        <v>0.10625000000000023</v>
      </c>
      <c r="O40" s="85">
        <v>5.5555555555555558E-3</v>
      </c>
      <c r="P40" s="87"/>
      <c r="Q40" s="86">
        <f t="shared" si="4"/>
        <v>0.60902777777777783</v>
      </c>
      <c r="R40" s="86">
        <f>VLOOKUP($A40,Checks!$E$5:$F$250,2,0)</f>
        <v>0.60416666666666663</v>
      </c>
      <c r="S40" s="86">
        <f t="shared" si="5"/>
        <v>8.8888888888888795E-2</v>
      </c>
      <c r="T40" s="85">
        <v>1.1102230246251565E-16</v>
      </c>
      <c r="U40" s="87"/>
      <c r="V40" s="85">
        <f t="shared" si="6"/>
        <v>0.60902777777777783</v>
      </c>
      <c r="W40" s="88">
        <f t="shared" si="7"/>
        <v>0.60193287037037035</v>
      </c>
      <c r="X40" s="87">
        <f t="shared" si="8"/>
        <v>0</v>
      </c>
      <c r="Y40" s="87"/>
      <c r="Z40" s="88">
        <f>VLOOKUP($A40,LIBRES!$A$7:$B$250,2,0)</f>
        <v>0.40989583333333335</v>
      </c>
      <c r="AA40" s="88">
        <f>VLOOKUP($A40,LIBRES!$D$7:$E$250,2,0)</f>
        <v>0.41377314814814814</v>
      </c>
      <c r="AB40" s="88">
        <f t="shared" si="9"/>
        <v>3.8773148148147918E-3</v>
      </c>
      <c r="AC40" s="87"/>
      <c r="AD40" s="88">
        <f>VLOOKUP($A40,LIBRES!$G$7:$H$250,2,0)</f>
        <v>0.42071759259259256</v>
      </c>
      <c r="AE40" s="88">
        <f>VLOOKUP($A40,LIBRES!J$7:$K$250,2,0)</f>
        <v>0.42650462962962959</v>
      </c>
      <c r="AF40" s="151">
        <f t="shared" si="10"/>
        <v>5.787037037037035E-3</v>
      </c>
      <c r="AG40" s="87"/>
      <c r="AH40" s="88">
        <f>VLOOKUP($A40,LIBRES!$M$7:$N$250,2,0)</f>
        <v>0.49120370370370375</v>
      </c>
      <c r="AI40" s="88">
        <f>VLOOKUP($A40,LIBRES!$P$7:$Q$250,2,0)</f>
        <v>0.5022106481481482</v>
      </c>
      <c r="AJ40" s="88">
        <f t="shared" si="11"/>
        <v>1.1006944444444444E-2</v>
      </c>
      <c r="AK40" s="112"/>
      <c r="AL40" s="88">
        <f>VLOOKUP($A40,LIBRES!$S$7:$T$250,2,0)</f>
        <v>0.59826388888888882</v>
      </c>
      <c r="AM40" s="88">
        <f>VLOOKUP($A40,LIBRES!$V$7:$W$250,2,0)</f>
        <v>0.60193287037037035</v>
      </c>
      <c r="AN40" s="88">
        <f t="shared" si="12"/>
        <v>3.6689814814815369E-3</v>
      </c>
      <c r="AO40" s="112"/>
      <c r="AP40" s="90">
        <f t="shared" si="13"/>
        <v>399</v>
      </c>
      <c r="AQ40" s="90" t="str">
        <f t="shared" si="14"/>
        <v>DENIS ARTURO</v>
      </c>
      <c r="AR40" s="90" t="str">
        <f t="shared" si="15"/>
        <v>BRAN SAMAYOA</v>
      </c>
      <c r="AS40" s="90" t="str">
        <f t="shared" si="16"/>
        <v>B</v>
      </c>
      <c r="AT40" s="90">
        <f t="shared" si="17"/>
        <v>0</v>
      </c>
      <c r="AU40" s="91"/>
      <c r="AV40" s="92">
        <v>0</v>
      </c>
      <c r="AW40" s="92">
        <f t="shared" si="18"/>
        <v>5.787037037037035E-3</v>
      </c>
      <c r="AX40" s="92">
        <f t="shared" si="19"/>
        <v>1.1006944444444444E-2</v>
      </c>
      <c r="AY40" s="92">
        <f t="shared" si="20"/>
        <v>3.6689814814815369E-3</v>
      </c>
      <c r="AZ40" s="92">
        <f t="shared" si="21"/>
        <v>2.0462962962963016E-2</v>
      </c>
      <c r="BA40" s="93"/>
      <c r="BB40" s="94">
        <f t="shared" si="22"/>
        <v>1768.0000000000045</v>
      </c>
      <c r="BC40" s="95">
        <f t="shared" si="23"/>
        <v>480.00000000000961</v>
      </c>
      <c r="BD40" s="91">
        <v>0</v>
      </c>
      <c r="BE40" s="91">
        <f t="shared" si="24"/>
        <v>2248.0000000000141</v>
      </c>
      <c r="BF40" s="96" t="s">
        <v>424</v>
      </c>
      <c r="BG40" s="97" t="s">
        <v>424</v>
      </c>
    </row>
    <row r="41" spans="1:60" s="97" customFormat="1" ht="15" customHeight="1" x14ac:dyDescent="0.25">
      <c r="A41" s="131">
        <v>310</v>
      </c>
      <c r="B41" s="111" t="str">
        <f>VLOOKUP($A41,LISTADO!$C$4:$I$264,2,0)</f>
        <v>RENÉ</v>
      </c>
      <c r="C41" s="111" t="str">
        <f>VLOOKUP($A41,LISTADO!$C$4:$I$264,3,0)</f>
        <v>GUERRERO FLORES</v>
      </c>
      <c r="D41" s="111" t="str">
        <f>VLOOKUP($A41,LISTADO!$C$4:$I$264,4,0)</f>
        <v>B</v>
      </c>
      <c r="E41" s="111">
        <f>VLOOKUP($A41,LISTADO!$C$4:$I$264,5,0)</f>
        <v>0</v>
      </c>
      <c r="F41" s="111">
        <f>VLOOKUP($A41,LISTADO!$C$4:$I$264,6,0)</f>
        <v>0</v>
      </c>
      <c r="G41" s="113">
        <f>VLOOKUP($A41,LISTADO!$C$4:$I$270,7,0)</f>
        <v>0.4090277777777776</v>
      </c>
      <c r="H41" s="85">
        <f t="shared" si="0"/>
        <v>0.4090277777777776</v>
      </c>
      <c r="I41" s="85">
        <f t="shared" si="0"/>
        <v>0.4090277777777776</v>
      </c>
      <c r="J41" s="85">
        <f t="shared" si="1"/>
        <v>0</v>
      </c>
      <c r="K41" s="85"/>
      <c r="L41" s="86">
        <f t="shared" si="2"/>
        <v>0.48888888888888871</v>
      </c>
      <c r="M41" s="86">
        <f>VLOOKUP($A41,Checks!$B$5:$C$250,2,0)</f>
        <v>0.52777777777777779</v>
      </c>
      <c r="N41" s="86">
        <f t="shared" si="3"/>
        <v>0.11875000000000019</v>
      </c>
      <c r="O41" s="85">
        <v>1.8055555555555557E-2</v>
      </c>
      <c r="P41" s="87"/>
      <c r="Q41" s="86">
        <f t="shared" si="4"/>
        <v>0.62152777777777779</v>
      </c>
      <c r="R41" s="86">
        <f>VLOOKUP($A41,Checks!$E$5:$F$250,2,0)</f>
        <v>0.60347222222222219</v>
      </c>
      <c r="S41" s="86">
        <f t="shared" si="5"/>
        <v>7.5694444444444398E-2</v>
      </c>
      <c r="T41" s="85">
        <v>1.1102230246251565E-16</v>
      </c>
      <c r="U41" s="87"/>
      <c r="V41" s="85">
        <f t="shared" si="6"/>
        <v>0.62152777777777779</v>
      </c>
      <c r="W41" s="88">
        <f t="shared" si="7"/>
        <v>0.60195601851851854</v>
      </c>
      <c r="X41" s="87">
        <f t="shared" si="8"/>
        <v>0</v>
      </c>
      <c r="Y41" s="87"/>
      <c r="Z41" s="88">
        <f>VLOOKUP($A41,LIBRES!$A$7:$B$250,2,0)</f>
        <v>0.40949074074074071</v>
      </c>
      <c r="AA41" s="88">
        <f>VLOOKUP($A41,LIBRES!$D$7:$E$250,2,0)</f>
        <v>0.41340277777777779</v>
      </c>
      <c r="AB41" s="88">
        <f t="shared" si="9"/>
        <v>3.9120370370370749E-3</v>
      </c>
      <c r="AC41" s="87"/>
      <c r="AD41" s="88">
        <f>VLOOKUP($A41,LIBRES!$G$7:$H$250,2,0)</f>
        <v>0.41973379629629631</v>
      </c>
      <c r="AE41" s="88">
        <f>VLOOKUP($A41,LIBRES!J$7:$K$250,2,0)</f>
        <v>0.42516203703703703</v>
      </c>
      <c r="AF41" s="151">
        <f t="shared" si="10"/>
        <v>5.4282407407407196E-3</v>
      </c>
      <c r="AG41" s="87"/>
      <c r="AH41" s="88">
        <f>VLOOKUP($A41,LIBRES!$M$7:$N$250,2,0)</f>
        <v>0.4767939814814815</v>
      </c>
      <c r="AI41" s="88">
        <f>VLOOKUP($A41,LIBRES!$P$7:$Q$250,2,0)</f>
        <v>0.49303240740740745</v>
      </c>
      <c r="AJ41" s="88">
        <f t="shared" si="11"/>
        <v>1.6238425925925948E-2</v>
      </c>
      <c r="AK41" s="112"/>
      <c r="AL41" s="88">
        <f>VLOOKUP($A41,LIBRES!$S$7:$T$250,2,0)</f>
        <v>0.59756944444444449</v>
      </c>
      <c r="AM41" s="88">
        <f>VLOOKUP($A41,LIBRES!$V$7:$W$250,2,0)</f>
        <v>0.60195601851851854</v>
      </c>
      <c r="AN41" s="88">
        <f t="shared" si="12"/>
        <v>4.3865740740740566E-3</v>
      </c>
      <c r="AO41" s="112"/>
      <c r="AP41" s="90">
        <f t="shared" si="13"/>
        <v>310</v>
      </c>
      <c r="AQ41" s="90" t="str">
        <f t="shared" si="14"/>
        <v>RENÉ</v>
      </c>
      <c r="AR41" s="90" t="str">
        <f t="shared" si="15"/>
        <v>GUERRERO FLORES</v>
      </c>
      <c r="AS41" s="90" t="str">
        <f t="shared" si="16"/>
        <v>B</v>
      </c>
      <c r="AT41" s="90">
        <f t="shared" si="17"/>
        <v>0</v>
      </c>
      <c r="AU41" s="91"/>
      <c r="AV41" s="92">
        <v>0</v>
      </c>
      <c r="AW41" s="92">
        <f t="shared" si="18"/>
        <v>5.4282407407407196E-3</v>
      </c>
      <c r="AX41" s="92">
        <f t="shared" si="19"/>
        <v>1.6238425925925948E-2</v>
      </c>
      <c r="AY41" s="92">
        <f t="shared" si="20"/>
        <v>4.3865740740740566E-3</v>
      </c>
      <c r="AZ41" s="92">
        <f t="shared" si="21"/>
        <v>2.6053240740740724E-2</v>
      </c>
      <c r="BA41" s="93">
        <v>10</v>
      </c>
      <c r="BB41" s="94">
        <f t="shared" si="22"/>
        <v>2250.9999999999986</v>
      </c>
      <c r="BC41" s="95">
        <f t="shared" si="23"/>
        <v>1560.0000000000098</v>
      </c>
      <c r="BD41" s="91">
        <v>0</v>
      </c>
      <c r="BE41" s="91">
        <f t="shared" si="24"/>
        <v>3821.0000000000082</v>
      </c>
      <c r="BF41" s="96" t="s">
        <v>424</v>
      </c>
      <c r="BG41" s="97" t="s">
        <v>424</v>
      </c>
    </row>
    <row r="42" spans="1:60" s="97" customFormat="1" ht="15" customHeight="1" x14ac:dyDescent="0.25">
      <c r="A42" s="131">
        <v>305</v>
      </c>
      <c r="B42" s="111" t="str">
        <f>VLOOKUP($A42,LISTADO!$C$4:$I$264,2,0)</f>
        <v>LUIS</v>
      </c>
      <c r="C42" s="111" t="str">
        <f>VLOOKUP($A42,LISTADO!$C$4:$I$264,3,0)</f>
        <v>SICILIA</v>
      </c>
      <c r="D42" s="111" t="str">
        <f>VLOOKUP($A42,LISTADO!$C$4:$I$264,4,0)</f>
        <v>A</v>
      </c>
      <c r="E42" s="111">
        <f>VLOOKUP($A42,LISTADO!$C$4:$I$264,5,0)</f>
        <v>0</v>
      </c>
      <c r="F42" s="111">
        <f>VLOOKUP($A42,LISTADO!$C$4:$I$264,6,0)</f>
        <v>0</v>
      </c>
      <c r="G42" s="113">
        <f>VLOOKUP($A42,LISTADO!$C$4:$I$270,7,0)</f>
        <v>0.41597222222222202</v>
      </c>
      <c r="H42" s="85">
        <f t="shared" si="0"/>
        <v>0.41597222222222202</v>
      </c>
      <c r="I42" s="85">
        <f t="shared" si="0"/>
        <v>0.41597222222222202</v>
      </c>
      <c r="J42" s="85">
        <f t="shared" si="1"/>
        <v>0</v>
      </c>
      <c r="K42" s="85"/>
      <c r="L42" s="86">
        <f t="shared" si="2"/>
        <v>0.49583333333333313</v>
      </c>
      <c r="M42" s="86">
        <f>VLOOKUP($A42,Checks!$B$5:$C$250,2,0)</f>
        <v>0.53263888888888888</v>
      </c>
      <c r="N42" s="86">
        <f t="shared" si="3"/>
        <v>0.11666666666666686</v>
      </c>
      <c r="O42" s="85">
        <v>1.5972222222222224E-2</v>
      </c>
      <c r="P42" s="87"/>
      <c r="Q42" s="86">
        <f t="shared" si="4"/>
        <v>0.62638888888888888</v>
      </c>
      <c r="R42" s="86">
        <f>VLOOKUP($A42,Checks!$E$5:$F$250,2,0)</f>
        <v>0.62916666666666665</v>
      </c>
      <c r="S42" s="86">
        <f t="shared" si="5"/>
        <v>9.6527777777777768E-2</v>
      </c>
      <c r="T42" s="85">
        <v>1.1102230246251565E-16</v>
      </c>
      <c r="U42" s="87"/>
      <c r="V42" s="85">
        <f t="shared" si="6"/>
        <v>0.62638888888888888</v>
      </c>
      <c r="W42" s="88">
        <f t="shared" si="7"/>
        <v>0.62872685185185184</v>
      </c>
      <c r="X42" s="87">
        <f t="shared" si="8"/>
        <v>201.9999999999996</v>
      </c>
      <c r="Y42" s="87"/>
      <c r="Z42" s="88">
        <f>VLOOKUP($A42,LIBRES!$A$7:$B$250,2,0)</f>
        <v>0.41736111111111113</v>
      </c>
      <c r="AA42" s="88">
        <f>VLOOKUP($A42,LIBRES!$D$7:$E$250,2,0)</f>
        <v>0.42180555555555554</v>
      </c>
      <c r="AB42" s="88">
        <f t="shared" si="9"/>
        <v>4.4444444444444176E-3</v>
      </c>
      <c r="AC42" s="87"/>
      <c r="AD42" s="88">
        <f>VLOOKUP($A42,LIBRES!$G$7:$H$250,2,0)</f>
        <v>0.4291666666666667</v>
      </c>
      <c r="AE42" s="88">
        <f>VLOOKUP($A42,LIBRES!J$7:$K$250,2,0)</f>
        <v>0.44408564814814816</v>
      </c>
      <c r="AF42" s="151">
        <f t="shared" si="10"/>
        <v>1.4918981481481464E-2</v>
      </c>
      <c r="AG42" s="87"/>
      <c r="AH42" s="88">
        <f>VLOOKUP($A42,LIBRES!$M$7:$N$250,2,0)</f>
        <v>0.50515046296296295</v>
      </c>
      <c r="AI42" s="88">
        <f>VLOOKUP($A42,LIBRES!$P$7:$Q$250,2,0)</f>
        <v>0.5173726851851852</v>
      </c>
      <c r="AJ42" s="88">
        <f t="shared" si="11"/>
        <v>1.2222222222222245E-2</v>
      </c>
      <c r="AK42" s="112"/>
      <c r="AL42" s="88">
        <f>VLOOKUP($A42,LIBRES!$S$7:$T$250,2,0)</f>
        <v>0.62442129629629628</v>
      </c>
      <c r="AM42" s="88">
        <f>VLOOKUP($A42,LIBRES!$V$7:$W$250,2,0)</f>
        <v>0.62872685185185184</v>
      </c>
      <c r="AN42" s="88">
        <f t="shared" si="12"/>
        <v>4.3055555555555625E-3</v>
      </c>
      <c r="AO42" s="112"/>
      <c r="AP42" s="90">
        <f t="shared" si="13"/>
        <v>305</v>
      </c>
      <c r="AQ42" s="90" t="str">
        <f t="shared" si="14"/>
        <v>LUIS</v>
      </c>
      <c r="AR42" s="90" t="str">
        <f t="shared" si="15"/>
        <v>SICILIA</v>
      </c>
      <c r="AS42" s="90" t="str">
        <f t="shared" si="16"/>
        <v>A</v>
      </c>
      <c r="AT42" s="90">
        <f t="shared" si="17"/>
        <v>0</v>
      </c>
      <c r="AU42" s="91"/>
      <c r="AV42" s="92">
        <v>0</v>
      </c>
      <c r="AW42" s="92">
        <f t="shared" si="18"/>
        <v>1.4918981481481464E-2</v>
      </c>
      <c r="AX42" s="92">
        <f t="shared" si="19"/>
        <v>1.2222222222222245E-2</v>
      </c>
      <c r="AY42" s="92">
        <f t="shared" si="20"/>
        <v>4.3055555555555625E-3</v>
      </c>
      <c r="AZ42" s="92">
        <f t="shared" si="21"/>
        <v>3.1446759259259272E-2</v>
      </c>
      <c r="BA42" s="93"/>
      <c r="BB42" s="94">
        <f t="shared" si="22"/>
        <v>2717.0000000000009</v>
      </c>
      <c r="BC42" s="95">
        <f t="shared" si="23"/>
        <v>1582.0000000000093</v>
      </c>
      <c r="BD42" s="91">
        <v>0</v>
      </c>
      <c r="BE42" s="91">
        <f t="shared" si="24"/>
        <v>4299.00000000001</v>
      </c>
      <c r="BF42" s="96" t="s">
        <v>424</v>
      </c>
      <c r="BG42" s="97" t="s">
        <v>424</v>
      </c>
    </row>
    <row r="43" spans="1:60" s="97" customFormat="1" ht="15" customHeight="1" x14ac:dyDescent="0.25">
      <c r="A43" s="131">
        <v>318</v>
      </c>
      <c r="B43" s="111" t="str">
        <f>VLOOKUP($A43,LISTADO!$C$4:$I$264,2,0)</f>
        <v>ALEXANDRER</v>
      </c>
      <c r="C43" s="111" t="str">
        <f>VLOOKUP($A43,LISTADO!$C$4:$I$264,3,0)</f>
        <v>NISTAL</v>
      </c>
      <c r="D43" s="111" t="str">
        <f>VLOOKUP($A43,LISTADO!$C$4:$I$264,4,0)</f>
        <v>C</v>
      </c>
      <c r="E43" s="111">
        <f>VLOOKUP($A43,LISTADO!$C$4:$I$264,5,0)</f>
        <v>0</v>
      </c>
      <c r="F43" s="111">
        <f>VLOOKUP($A43,LISTADO!$C$4:$I$264,6,0)</f>
        <v>0</v>
      </c>
      <c r="G43" s="113">
        <f>VLOOKUP($A43,LISTADO!$C$4:$I$270,7,0)</f>
        <v>0.41041666666666649</v>
      </c>
      <c r="H43" s="85">
        <f t="shared" ref="H43:I62" si="25">G43</f>
        <v>0.41041666666666649</v>
      </c>
      <c r="I43" s="85">
        <f t="shared" si="25"/>
        <v>0.41041666666666649</v>
      </c>
      <c r="J43" s="85">
        <f t="shared" si="1"/>
        <v>0</v>
      </c>
      <c r="K43" s="85"/>
      <c r="L43" s="86">
        <f t="shared" si="2"/>
        <v>0.49027777777777759</v>
      </c>
      <c r="M43" s="86">
        <f>VLOOKUP($A43,Checks!$B$5:$C$250,2,0)</f>
        <v>0.51874999999999993</v>
      </c>
      <c r="N43" s="86">
        <f t="shared" si="3"/>
        <v>0.10833333333333345</v>
      </c>
      <c r="O43" s="85">
        <v>7.6388888888888886E-3</v>
      </c>
      <c r="P43" s="87"/>
      <c r="Q43" s="86">
        <f t="shared" si="4"/>
        <v>0.61249999999999993</v>
      </c>
      <c r="R43" s="86" t="e">
        <f>VLOOKUP($A43,Checks!$E$5:$F$250,2,0)</f>
        <v>#N/A</v>
      </c>
      <c r="S43" s="86" t="e">
        <f t="shared" si="5"/>
        <v>#N/A</v>
      </c>
      <c r="T43" s="85">
        <v>1.1102230246251565E-16</v>
      </c>
      <c r="U43" s="87"/>
      <c r="V43" s="85">
        <f t="shared" si="6"/>
        <v>0.61249999999999993</v>
      </c>
      <c r="W43" s="88">
        <f t="shared" si="7"/>
        <v>0.60259259259259257</v>
      </c>
      <c r="X43" s="87">
        <f t="shared" si="8"/>
        <v>0</v>
      </c>
      <c r="Y43" s="87"/>
      <c r="Z43" s="88">
        <f>VLOOKUP($A43,LIBRES!$A$7:$B$250,2,0)</f>
        <v>0.41116898148148145</v>
      </c>
      <c r="AA43" s="88">
        <f>VLOOKUP($A43,LIBRES!$D$7:$E$250,2,0)</f>
        <v>0.4147569444444445</v>
      </c>
      <c r="AB43" s="88">
        <f t="shared" si="9"/>
        <v>3.5879629629630427E-3</v>
      </c>
      <c r="AC43" s="87"/>
      <c r="AD43" s="88">
        <f>VLOOKUP($A43,LIBRES!$G$7:$H$250,2,0)</f>
        <v>0.4216435185185185</v>
      </c>
      <c r="AE43" s="88">
        <f>VLOOKUP($A43,LIBRES!J$7:$K$250,2,0)</f>
        <v>0.43094907407407407</v>
      </c>
      <c r="AF43" s="151">
        <f t="shared" si="10"/>
        <v>9.3055555555555669E-3</v>
      </c>
      <c r="AG43" s="87"/>
      <c r="AH43" s="88">
        <f>VLOOKUP($A43,LIBRES!$M$7:$N$250,2,0)</f>
        <v>0.47453703703703703</v>
      </c>
      <c r="AI43" s="88">
        <f>VLOOKUP($A43,LIBRES!$P$7:$Q$250,2,0)</f>
        <v>0.50634259259259262</v>
      </c>
      <c r="AJ43" s="88">
        <f t="shared" si="11"/>
        <v>3.1805555555555587E-2</v>
      </c>
      <c r="AK43" s="112"/>
      <c r="AL43" s="88">
        <f>VLOOKUP($A43,LIBRES!$S$7:$T$250,2,0)</f>
        <v>0.59930555555555554</v>
      </c>
      <c r="AM43" s="88">
        <f>VLOOKUP($A43,LIBRES!$V$7:$W$250,2,0)</f>
        <v>0.60259259259259257</v>
      </c>
      <c r="AN43" s="88">
        <f t="shared" si="12"/>
        <v>3.2870370370370328E-3</v>
      </c>
      <c r="AO43" s="112"/>
      <c r="AP43" s="90">
        <f t="shared" si="13"/>
        <v>318</v>
      </c>
      <c r="AQ43" s="90" t="str">
        <f t="shared" si="14"/>
        <v>ALEXANDRER</v>
      </c>
      <c r="AR43" s="90" t="str">
        <f t="shared" si="15"/>
        <v>NISTAL</v>
      </c>
      <c r="AS43" s="90" t="str">
        <f t="shared" si="16"/>
        <v>C</v>
      </c>
      <c r="AT43" s="90">
        <f t="shared" si="17"/>
        <v>0</v>
      </c>
      <c r="AU43" s="91"/>
      <c r="AV43" s="92">
        <v>0</v>
      </c>
      <c r="AW43" s="92">
        <f t="shared" si="18"/>
        <v>9.3055555555555669E-3</v>
      </c>
      <c r="AX43" s="92">
        <f t="shared" si="19"/>
        <v>3.1805555555555587E-2</v>
      </c>
      <c r="AY43" s="92">
        <f t="shared" si="20"/>
        <v>3.2870370370370328E-3</v>
      </c>
      <c r="AZ43" s="92">
        <f t="shared" si="21"/>
        <v>4.4398148148148187E-2</v>
      </c>
      <c r="BA43" s="93">
        <v>10</v>
      </c>
      <c r="BB43" s="94">
        <f t="shared" si="22"/>
        <v>3836.0000000000032</v>
      </c>
      <c r="BC43" s="95">
        <f t="shared" si="23"/>
        <v>660.00000000000955</v>
      </c>
      <c r="BD43" s="91">
        <v>0</v>
      </c>
      <c r="BE43" s="91">
        <f t="shared" si="24"/>
        <v>4506.0000000000127</v>
      </c>
      <c r="BF43" s="96" t="s">
        <v>424</v>
      </c>
      <c r="BG43" s="97" t="s">
        <v>424</v>
      </c>
    </row>
    <row r="44" spans="1:60" s="97" customFormat="1" ht="15" customHeight="1" x14ac:dyDescent="0.25">
      <c r="A44" s="131">
        <v>347</v>
      </c>
      <c r="B44" s="111" t="str">
        <f>VLOOKUP($A44,LISTADO!$C$4:$I$264,2,0)</f>
        <v>JULIO ALFREDO</v>
      </c>
      <c r="C44" s="111" t="str">
        <f>VLOOKUP($A44,LISTADO!$C$4:$I$264,3,0)</f>
        <v>SANTIZO SOLARES</v>
      </c>
      <c r="D44" s="111" t="str">
        <f>VLOOKUP($A44,LISTADO!$C$4:$I$264,4,0)</f>
        <v>A</v>
      </c>
      <c r="E44" s="111">
        <f>VLOOKUP($A44,LISTADO!$C$4:$I$264,5,0)</f>
        <v>0</v>
      </c>
      <c r="F44" s="111">
        <f>VLOOKUP($A44,LISTADO!$C$4:$I$264,6,0)</f>
        <v>0</v>
      </c>
      <c r="G44" s="113">
        <f>VLOOKUP($A44,LISTADO!$C$4:$I$270,7,0)</f>
        <v>0.41527777777777758</v>
      </c>
      <c r="H44" s="85">
        <f t="shared" si="25"/>
        <v>0.41527777777777758</v>
      </c>
      <c r="I44" s="85">
        <f t="shared" si="25"/>
        <v>0.41527777777777758</v>
      </c>
      <c r="J44" s="85">
        <f t="shared" si="1"/>
        <v>0</v>
      </c>
      <c r="K44" s="85"/>
      <c r="L44" s="86">
        <f t="shared" si="2"/>
        <v>0.49513888888888868</v>
      </c>
      <c r="M44" s="86">
        <f>VLOOKUP($A44,Checks!$B$5:$C$250,2,0)</f>
        <v>0.57916666666666672</v>
      </c>
      <c r="N44" s="86">
        <f t="shared" si="3"/>
        <v>0.16388888888888914</v>
      </c>
      <c r="O44" s="85">
        <v>6.3194444444444442E-2</v>
      </c>
      <c r="P44" s="87"/>
      <c r="Q44" s="86">
        <f t="shared" si="4"/>
        <v>0.67291666666666672</v>
      </c>
      <c r="R44" s="86" t="e">
        <f>VLOOKUP($A44,Checks!$E$5:$F$250,2,0)</f>
        <v>#N/A</v>
      </c>
      <c r="S44" s="86" t="e">
        <f t="shared" si="5"/>
        <v>#N/A</v>
      </c>
      <c r="T44" s="85">
        <v>1.1102230246251565E-16</v>
      </c>
      <c r="U44" s="87"/>
      <c r="V44" s="85">
        <f t="shared" si="6"/>
        <v>0.67291666666666672</v>
      </c>
      <c r="W44" s="88">
        <f t="shared" si="7"/>
        <v>0.66081018518518519</v>
      </c>
      <c r="X44" s="87">
        <f t="shared" si="8"/>
        <v>0</v>
      </c>
      <c r="Y44" s="87"/>
      <c r="Z44" s="88">
        <f>VLOOKUP($A44,LIBRES!$A$7:$B$250,2,0)</f>
        <v>0.41655092592592591</v>
      </c>
      <c r="AA44" s="88">
        <f>VLOOKUP($A44,LIBRES!$D$7:$E$250,2,0)</f>
        <v>0.42197916666666663</v>
      </c>
      <c r="AB44" s="88">
        <f t="shared" si="9"/>
        <v>5.4282407407407196E-3</v>
      </c>
      <c r="AC44" s="87"/>
      <c r="AD44" s="88">
        <f>VLOOKUP($A44,LIBRES!$G$7:$H$250,2,0)</f>
        <v>0.42997685185185186</v>
      </c>
      <c r="AE44" s="88">
        <f>VLOOKUP($A44,LIBRES!J$7:$K$250,2,0)</f>
        <v>0.43863425925925931</v>
      </c>
      <c r="AF44" s="151">
        <f t="shared" si="10"/>
        <v>8.657407407407447E-3</v>
      </c>
      <c r="AG44" s="87"/>
      <c r="AH44" s="88">
        <f>VLOOKUP($A44,LIBRES!$M$7:$N$250,2,0)</f>
        <v>0.51093749999999993</v>
      </c>
      <c r="AI44" s="88">
        <f>VLOOKUP($A44,LIBRES!$P$7:$Q$250,2,0)</f>
        <v>0.53879629629629633</v>
      </c>
      <c r="AJ44" s="88">
        <f t="shared" si="11"/>
        <v>2.7858796296296395E-2</v>
      </c>
      <c r="AK44" s="112"/>
      <c r="AL44" s="88">
        <f>VLOOKUP($A44,LIBRES!$S$7:$T$250,2,0)</f>
        <v>0.65474537037037039</v>
      </c>
      <c r="AM44" s="88">
        <f>VLOOKUP($A44,LIBRES!$V$7:$W$250,2,0)</f>
        <v>0.66081018518518519</v>
      </c>
      <c r="AN44" s="88">
        <f t="shared" si="12"/>
        <v>6.0648148148148007E-3</v>
      </c>
      <c r="AO44" s="112"/>
      <c r="AP44" s="90">
        <f t="shared" si="13"/>
        <v>347</v>
      </c>
      <c r="AQ44" s="90" t="str">
        <f t="shared" si="14"/>
        <v>JULIO ALFREDO</v>
      </c>
      <c r="AR44" s="90" t="str">
        <f t="shared" si="15"/>
        <v>SANTIZO SOLARES</v>
      </c>
      <c r="AS44" s="90" t="str">
        <f t="shared" si="16"/>
        <v>A</v>
      </c>
      <c r="AT44" s="90">
        <f t="shared" si="17"/>
        <v>0</v>
      </c>
      <c r="AU44" s="91"/>
      <c r="AV44" s="92">
        <v>0</v>
      </c>
      <c r="AW44" s="92">
        <f t="shared" si="18"/>
        <v>8.657407407407447E-3</v>
      </c>
      <c r="AX44" s="92">
        <f t="shared" si="19"/>
        <v>2.7858796296296395E-2</v>
      </c>
      <c r="AY44" s="92">
        <f t="shared" si="20"/>
        <v>6.0648148148148007E-3</v>
      </c>
      <c r="AZ44" s="92">
        <f t="shared" si="21"/>
        <v>4.2581018518518643E-2</v>
      </c>
      <c r="BA44" s="93">
        <v>10</v>
      </c>
      <c r="BB44" s="94">
        <f t="shared" si="22"/>
        <v>3679.0000000000109</v>
      </c>
      <c r="BC44" s="95">
        <f t="shared" si="23"/>
        <v>5460.0000000000091</v>
      </c>
      <c r="BD44" s="91">
        <v>300</v>
      </c>
      <c r="BE44" s="91">
        <f t="shared" si="24"/>
        <v>9449.00000000002</v>
      </c>
      <c r="BF44" s="96" t="s">
        <v>424</v>
      </c>
      <c r="BH44" s="97" t="s">
        <v>426</v>
      </c>
    </row>
    <row r="45" spans="1:60" s="97" customFormat="1" ht="15" customHeight="1" x14ac:dyDescent="0.25">
      <c r="A45" s="174">
        <v>301</v>
      </c>
      <c r="B45" s="175" t="str">
        <f>VLOOKUP($A45,LISTADO!$C$4:$I$264,2,0)</f>
        <v>JUAN PABLO</v>
      </c>
      <c r="C45" s="175" t="str">
        <f>VLOOKUP($A45,LISTADO!$C$4:$I$264,3,0)</f>
        <v>BARTLETT REYES</v>
      </c>
      <c r="D45" s="175" t="str">
        <f>VLOOKUP($A45,LISTADO!$C$4:$I$264,4,0)</f>
        <v>C</v>
      </c>
      <c r="E45" s="175">
        <f>VLOOKUP($A45,LISTADO!$C$4:$I$264,5,0)</f>
        <v>0</v>
      </c>
      <c r="F45" s="175">
        <f>VLOOKUP($A45,LISTADO!$C$4:$I$264,6,0)</f>
        <v>0</v>
      </c>
      <c r="G45" s="176">
        <f>VLOOKUP($A45,LISTADO!$C$4:$I$270,7,0)</f>
        <v>0.40763888888888872</v>
      </c>
      <c r="H45" s="177">
        <f t="shared" si="25"/>
        <v>0.40763888888888872</v>
      </c>
      <c r="I45" s="177">
        <f t="shared" si="25"/>
        <v>0.40763888888888872</v>
      </c>
      <c r="J45" s="177">
        <f t="shared" si="1"/>
        <v>0</v>
      </c>
      <c r="K45" s="177"/>
      <c r="L45" s="178">
        <f t="shared" si="2"/>
        <v>0.48749999999999982</v>
      </c>
      <c r="M45" s="178" t="e">
        <f>VLOOKUP($A45,Checks!$B$5:$C$250,2,0)</f>
        <v>#N/A</v>
      </c>
      <c r="N45" s="178" t="e">
        <f t="shared" si="3"/>
        <v>#N/A</v>
      </c>
      <c r="O45" s="177" t="e">
        <f t="shared" ref="O45:O57" si="26">ABS(M45-L45)</f>
        <v>#N/A</v>
      </c>
      <c r="P45" s="179"/>
      <c r="Q45" s="178" t="e">
        <f t="shared" si="4"/>
        <v>#N/A</v>
      </c>
      <c r="R45" s="178" t="e">
        <f>VLOOKUP($A45,Checks!$E$5:$F$250,2,0)</f>
        <v>#N/A</v>
      </c>
      <c r="S45" s="178" t="e">
        <f t="shared" si="5"/>
        <v>#N/A</v>
      </c>
      <c r="T45" s="177">
        <v>1.1102230246251565E-16</v>
      </c>
      <c r="U45" s="179"/>
      <c r="V45" s="177" t="e">
        <f t="shared" si="6"/>
        <v>#N/A</v>
      </c>
      <c r="W45" s="180" t="e">
        <f t="shared" si="7"/>
        <v>#N/A</v>
      </c>
      <c r="X45" s="179" t="e">
        <f t="shared" si="8"/>
        <v>#N/A</v>
      </c>
      <c r="Y45" s="179"/>
      <c r="Z45" s="180">
        <f>VLOOKUP($A45,LIBRES!$A$7:$B$250,2,0)</f>
        <v>0.40810185185185183</v>
      </c>
      <c r="AA45" s="180">
        <f>VLOOKUP($A45,LIBRES!$D$7:$E$250,2,0)</f>
        <v>0.41174768518518517</v>
      </c>
      <c r="AB45" s="180">
        <f t="shared" si="9"/>
        <v>3.6458333333333481E-3</v>
      </c>
      <c r="AC45" s="179"/>
      <c r="AD45" s="180">
        <f>VLOOKUP($A45,LIBRES!$G$7:$H$250,2,0)</f>
        <v>0.41851851851851851</v>
      </c>
      <c r="AE45" s="180">
        <f>VLOOKUP($A45,LIBRES!J$7:$K$250,2,0)</f>
        <v>0.42511574074074071</v>
      </c>
      <c r="AF45" s="181">
        <f t="shared" si="10"/>
        <v>6.5972222222221988E-3</v>
      </c>
      <c r="AG45" s="179"/>
      <c r="AH45" s="180">
        <f>VLOOKUP($A45,LIBRES!$M$7:$N$250,2,0)</f>
        <v>0.47523148148148148</v>
      </c>
      <c r="AI45" s="180" t="e">
        <f>VLOOKUP($A45,LIBRES!$P$7:$Q$250,2,0)</f>
        <v>#N/A</v>
      </c>
      <c r="AJ45" s="180" t="e">
        <f t="shared" si="11"/>
        <v>#N/A</v>
      </c>
      <c r="AK45" s="182"/>
      <c r="AL45" s="180" t="e">
        <f>VLOOKUP($A45,LIBRES!$S$7:$T$250,2,0)</f>
        <v>#N/A</v>
      </c>
      <c r="AM45" s="180" t="e">
        <f>VLOOKUP($A45,LIBRES!$V$7:$W$250,2,0)</f>
        <v>#N/A</v>
      </c>
      <c r="AN45" s="180" t="e">
        <f t="shared" si="12"/>
        <v>#N/A</v>
      </c>
      <c r="AO45" s="182"/>
      <c r="AP45" s="184">
        <f t="shared" si="13"/>
        <v>301</v>
      </c>
      <c r="AQ45" s="184" t="str">
        <f t="shared" si="14"/>
        <v>JUAN PABLO</v>
      </c>
      <c r="AR45" s="184" t="str">
        <f t="shared" si="15"/>
        <v>BARTLETT REYES</v>
      </c>
      <c r="AS45" s="184" t="str">
        <f t="shared" si="16"/>
        <v>C</v>
      </c>
      <c r="AT45" s="184">
        <f t="shared" si="17"/>
        <v>0</v>
      </c>
      <c r="AU45" s="185"/>
      <c r="AV45" s="186">
        <v>0</v>
      </c>
      <c r="AW45" s="186">
        <f t="shared" si="18"/>
        <v>6.5972222222221988E-3</v>
      </c>
      <c r="AX45" s="186" t="e">
        <f t="shared" si="19"/>
        <v>#N/A</v>
      </c>
      <c r="AY45" s="186" t="e">
        <f t="shared" si="20"/>
        <v>#N/A</v>
      </c>
      <c r="AZ45" s="186" t="e">
        <f t="shared" si="21"/>
        <v>#N/A</v>
      </c>
      <c r="BA45" s="187"/>
      <c r="BB45" s="188" t="e">
        <f t="shared" si="22"/>
        <v>#N/A</v>
      </c>
      <c r="BC45" s="189" t="e">
        <f t="shared" si="23"/>
        <v>#N/A</v>
      </c>
      <c r="BD45" s="185">
        <v>0</v>
      </c>
      <c r="BE45" s="200" t="e">
        <f t="shared" si="24"/>
        <v>#N/A</v>
      </c>
      <c r="BF45" s="96" t="s">
        <v>424</v>
      </c>
    </row>
    <row r="46" spans="1:60" s="97" customFormat="1" ht="15" customHeight="1" x14ac:dyDescent="0.25">
      <c r="A46" s="174">
        <v>302</v>
      </c>
      <c r="B46" s="175" t="str">
        <f>VLOOKUP($A46,LISTADO!$C$4:$I$264,2,0)</f>
        <v>JUAN CARLOS</v>
      </c>
      <c r="C46" s="175" t="str">
        <f>VLOOKUP($A46,LISTADO!$C$4:$I$264,3,0)</f>
        <v>SANCHES PACHECO</v>
      </c>
      <c r="D46" s="175" t="str">
        <f>VLOOKUP($A46,LISTADO!$C$4:$I$264,4,0)</f>
        <v>C</v>
      </c>
      <c r="E46" s="175">
        <f>VLOOKUP($A46,LISTADO!$C$4:$I$264,5,0)</f>
        <v>0</v>
      </c>
      <c r="F46" s="175">
        <f>VLOOKUP($A46,LISTADO!$C$4:$I$264,6,0)</f>
        <v>0</v>
      </c>
      <c r="G46" s="176">
        <f>VLOOKUP($A46,LISTADO!$C$4:$I$270,7,0)</f>
        <v>0.40833333333333316</v>
      </c>
      <c r="H46" s="177">
        <f t="shared" si="25"/>
        <v>0.40833333333333316</v>
      </c>
      <c r="I46" s="177">
        <f t="shared" si="25"/>
        <v>0.40833333333333316</v>
      </c>
      <c r="J46" s="177">
        <f t="shared" si="1"/>
        <v>0</v>
      </c>
      <c r="K46" s="177"/>
      <c r="L46" s="178">
        <f t="shared" si="2"/>
        <v>0.48819444444444426</v>
      </c>
      <c r="M46" s="178" t="e">
        <f>VLOOKUP($A46,Checks!$B$5:$C$250,2,0)</f>
        <v>#N/A</v>
      </c>
      <c r="N46" s="178" t="e">
        <f t="shared" si="3"/>
        <v>#N/A</v>
      </c>
      <c r="O46" s="177" t="e">
        <f t="shared" si="26"/>
        <v>#N/A</v>
      </c>
      <c r="P46" s="179"/>
      <c r="Q46" s="178" t="e">
        <f t="shared" si="4"/>
        <v>#N/A</v>
      </c>
      <c r="R46" s="178">
        <f>VLOOKUP($A46,Checks!$E$5:$F$250,2,0)</f>
        <v>0.51666666666666672</v>
      </c>
      <c r="S46" s="178" t="e">
        <f t="shared" si="5"/>
        <v>#N/A</v>
      </c>
      <c r="T46" s="177">
        <v>1.1102230246251565E-16</v>
      </c>
      <c r="U46" s="179"/>
      <c r="V46" s="177" t="e">
        <f t="shared" si="6"/>
        <v>#N/A</v>
      </c>
      <c r="W46" s="180">
        <f t="shared" si="7"/>
        <v>0.4962037037037037</v>
      </c>
      <c r="X46" s="179" t="e">
        <f t="shared" si="8"/>
        <v>#N/A</v>
      </c>
      <c r="Y46" s="179"/>
      <c r="Z46" s="180">
        <f>VLOOKUP($A46,LIBRES!$A$7:$B$250,2,0)</f>
        <v>0.40902777777777777</v>
      </c>
      <c r="AA46" s="180">
        <f>VLOOKUP($A46,LIBRES!$D$7:$E$250,2,0)</f>
        <v>0.41270833333333329</v>
      </c>
      <c r="AB46" s="180">
        <f t="shared" si="9"/>
        <v>3.6805555555555203E-3</v>
      </c>
      <c r="AC46" s="179"/>
      <c r="AD46" s="180">
        <f>VLOOKUP($A46,LIBRES!$G$7:$H$250,2,0)</f>
        <v>0.4199074074074074</v>
      </c>
      <c r="AE46" s="180">
        <f>VLOOKUP($A46,LIBRES!J$7:$K$250,2,0)</f>
        <v>0.43437500000000001</v>
      </c>
      <c r="AF46" s="181">
        <f t="shared" si="10"/>
        <v>1.4467592592592615E-2</v>
      </c>
      <c r="AG46" s="179"/>
      <c r="AH46" s="180" t="e">
        <f>VLOOKUP($A46,LIBRES!$M$7:$N$250,2,0)</f>
        <v>#N/A</v>
      </c>
      <c r="AI46" s="180" t="e">
        <f>VLOOKUP($A46,LIBRES!$P$7:$Q$250,2,0)</f>
        <v>#N/A</v>
      </c>
      <c r="AJ46" s="180" t="e">
        <f t="shared" si="11"/>
        <v>#N/A</v>
      </c>
      <c r="AK46" s="182"/>
      <c r="AL46" s="180">
        <f>VLOOKUP($A46,LIBRES!$S$7:$T$250,2,0)</f>
        <v>0.49207175925925922</v>
      </c>
      <c r="AM46" s="180">
        <f>VLOOKUP($A46,LIBRES!$V$7:$W$250,2,0)</f>
        <v>0.4962037037037037</v>
      </c>
      <c r="AN46" s="180">
        <f t="shared" si="12"/>
        <v>4.1319444444444797E-3</v>
      </c>
      <c r="AO46" s="182"/>
      <c r="AP46" s="184">
        <f t="shared" si="13"/>
        <v>302</v>
      </c>
      <c r="AQ46" s="184" t="str">
        <f t="shared" si="14"/>
        <v>JUAN CARLOS</v>
      </c>
      <c r="AR46" s="184" t="str">
        <f t="shared" si="15"/>
        <v>SANCHES PACHECO</v>
      </c>
      <c r="AS46" s="184" t="str">
        <f t="shared" si="16"/>
        <v>C</v>
      </c>
      <c r="AT46" s="184">
        <f t="shared" si="17"/>
        <v>0</v>
      </c>
      <c r="AU46" s="185"/>
      <c r="AV46" s="186">
        <v>0</v>
      </c>
      <c r="AW46" s="186">
        <f t="shared" si="18"/>
        <v>1.4467592592592615E-2</v>
      </c>
      <c r="AX46" s="186" t="e">
        <f t="shared" si="19"/>
        <v>#N/A</v>
      </c>
      <c r="AY46" s="186">
        <f t="shared" si="20"/>
        <v>4.1319444444444797E-3</v>
      </c>
      <c r="AZ46" s="186" t="e">
        <f t="shared" si="21"/>
        <v>#N/A</v>
      </c>
      <c r="BA46" s="187">
        <v>10</v>
      </c>
      <c r="BB46" s="188" t="e">
        <f t="shared" si="22"/>
        <v>#N/A</v>
      </c>
      <c r="BC46" s="189" t="e">
        <f t="shared" si="23"/>
        <v>#N/A</v>
      </c>
      <c r="BD46" s="185">
        <v>0</v>
      </c>
      <c r="BE46" s="185" t="e">
        <f t="shared" si="24"/>
        <v>#N/A</v>
      </c>
      <c r="BF46" s="96"/>
    </row>
    <row r="47" spans="1:60" s="97" customFormat="1" ht="15" customHeight="1" x14ac:dyDescent="0.25">
      <c r="A47" s="174">
        <v>303</v>
      </c>
      <c r="B47" s="175" t="str">
        <f>VLOOKUP($A47,LISTADO!$C$4:$I$264,2,0)</f>
        <v>LUIS</v>
      </c>
      <c r="C47" s="175" t="str">
        <f>VLOOKUP($A47,LISTADO!$C$4:$I$264,3,0)</f>
        <v>GALVEZ</v>
      </c>
      <c r="D47" s="175" t="str">
        <f>VLOOKUP($A47,LISTADO!$C$4:$I$264,4,0)</f>
        <v>B</v>
      </c>
      <c r="E47" s="175">
        <f>VLOOKUP($A47,LISTADO!$C$4:$I$264,5,0)</f>
        <v>0</v>
      </c>
      <c r="F47" s="175">
        <f>VLOOKUP($A47,LISTADO!$C$4:$I$264,6,0)</f>
        <v>0</v>
      </c>
      <c r="G47" s="176">
        <f>VLOOKUP($A47,LISTADO!$C$4:$I$270,7,0)</f>
        <v>0.41249999999999981</v>
      </c>
      <c r="H47" s="177">
        <f t="shared" si="25"/>
        <v>0.41249999999999981</v>
      </c>
      <c r="I47" s="177">
        <f t="shared" si="25"/>
        <v>0.41249999999999981</v>
      </c>
      <c r="J47" s="177">
        <f t="shared" si="1"/>
        <v>0</v>
      </c>
      <c r="K47" s="177"/>
      <c r="L47" s="178">
        <f t="shared" si="2"/>
        <v>0.49236111111111092</v>
      </c>
      <c r="M47" s="178" t="e">
        <f>VLOOKUP($A47,Checks!$B$5:$C$250,2,0)</f>
        <v>#N/A</v>
      </c>
      <c r="N47" s="178" t="e">
        <f t="shared" si="3"/>
        <v>#N/A</v>
      </c>
      <c r="O47" s="177" t="e">
        <f t="shared" si="26"/>
        <v>#N/A</v>
      </c>
      <c r="P47" s="179"/>
      <c r="Q47" s="178" t="e">
        <f t="shared" si="4"/>
        <v>#N/A</v>
      </c>
      <c r="R47" s="178" t="e">
        <f>VLOOKUP($A47,Checks!$E$5:$F$250,2,0)</f>
        <v>#N/A</v>
      </c>
      <c r="S47" s="178" t="e">
        <f t="shared" si="5"/>
        <v>#N/A</v>
      </c>
      <c r="T47" s="177">
        <v>1.1102230246251565E-16</v>
      </c>
      <c r="U47" s="179"/>
      <c r="V47" s="177" t="e">
        <f t="shared" si="6"/>
        <v>#N/A</v>
      </c>
      <c r="W47" s="180" t="e">
        <f t="shared" si="7"/>
        <v>#N/A</v>
      </c>
      <c r="X47" s="179" t="e">
        <f t="shared" si="8"/>
        <v>#N/A</v>
      </c>
      <c r="Y47" s="179"/>
      <c r="Z47" s="180" t="e">
        <f>VLOOKUP($A47,LIBRES!$A$7:$B$250,2,0)</f>
        <v>#N/A</v>
      </c>
      <c r="AA47" s="180" t="e">
        <f>VLOOKUP($A47,LIBRES!$D$7:$E$250,2,0)</f>
        <v>#N/A</v>
      </c>
      <c r="AB47" s="180" t="e">
        <f t="shared" si="9"/>
        <v>#N/A</v>
      </c>
      <c r="AC47" s="179"/>
      <c r="AD47" s="180" t="e">
        <f>VLOOKUP($A47,LIBRES!$G$7:$H$250,2,0)</f>
        <v>#N/A</v>
      </c>
      <c r="AE47" s="180" t="e">
        <f>VLOOKUP($A47,LIBRES!J$7:$K$250,2,0)</f>
        <v>#N/A</v>
      </c>
      <c r="AF47" s="181" t="e">
        <f t="shared" si="10"/>
        <v>#N/A</v>
      </c>
      <c r="AG47" s="179"/>
      <c r="AH47" s="180" t="e">
        <f>VLOOKUP($A47,LIBRES!$M$7:$N$250,2,0)</f>
        <v>#N/A</v>
      </c>
      <c r="AI47" s="180" t="e">
        <f>VLOOKUP($A47,LIBRES!$P$7:$Q$250,2,0)</f>
        <v>#N/A</v>
      </c>
      <c r="AJ47" s="180" t="e">
        <f t="shared" si="11"/>
        <v>#N/A</v>
      </c>
      <c r="AK47" s="182"/>
      <c r="AL47" s="180" t="e">
        <f>VLOOKUP($A47,LIBRES!$S$7:$T$250,2,0)</f>
        <v>#N/A</v>
      </c>
      <c r="AM47" s="180" t="e">
        <f>VLOOKUP($A47,LIBRES!$V$7:$W$250,2,0)</f>
        <v>#N/A</v>
      </c>
      <c r="AN47" s="180" t="e">
        <f t="shared" si="12"/>
        <v>#N/A</v>
      </c>
      <c r="AO47" s="182"/>
      <c r="AP47" s="184">
        <f t="shared" si="13"/>
        <v>303</v>
      </c>
      <c r="AQ47" s="184" t="str">
        <f t="shared" si="14"/>
        <v>LUIS</v>
      </c>
      <c r="AR47" s="184" t="str">
        <f t="shared" si="15"/>
        <v>GALVEZ</v>
      </c>
      <c r="AS47" s="184" t="str">
        <f t="shared" si="16"/>
        <v>B</v>
      </c>
      <c r="AT47" s="184">
        <f t="shared" si="17"/>
        <v>0</v>
      </c>
      <c r="AU47" s="185"/>
      <c r="AV47" s="186">
        <v>0</v>
      </c>
      <c r="AW47" s="186" t="e">
        <f t="shared" si="18"/>
        <v>#N/A</v>
      </c>
      <c r="AX47" s="186" t="e">
        <f t="shared" si="19"/>
        <v>#N/A</v>
      </c>
      <c r="AY47" s="186" t="e">
        <f t="shared" si="20"/>
        <v>#N/A</v>
      </c>
      <c r="AZ47" s="186" t="e">
        <f t="shared" si="21"/>
        <v>#N/A</v>
      </c>
      <c r="BA47" s="187">
        <v>10</v>
      </c>
      <c r="BB47" s="188" t="e">
        <f t="shared" si="22"/>
        <v>#N/A</v>
      </c>
      <c r="BC47" s="189" t="e">
        <f t="shared" si="23"/>
        <v>#N/A</v>
      </c>
      <c r="BD47" s="185">
        <v>0</v>
      </c>
      <c r="BE47" s="185" t="e">
        <f t="shared" si="24"/>
        <v>#N/A</v>
      </c>
      <c r="BF47" s="96"/>
    </row>
    <row r="48" spans="1:60" s="97" customFormat="1" ht="15" customHeight="1" x14ac:dyDescent="0.25">
      <c r="A48" s="174">
        <v>304</v>
      </c>
      <c r="B48" s="175" t="str">
        <f>VLOOKUP($A48,LISTADO!$C$4:$I$264,2,0)</f>
        <v>AUDER ESTUARDO</v>
      </c>
      <c r="C48" s="175" t="str">
        <f>VLOOKUP($A48,LISTADO!$C$4:$I$264,3,0)</f>
        <v>SANTIZO LEMUS</v>
      </c>
      <c r="D48" s="175" t="str">
        <f>VLOOKUP($A48,LISTADO!$C$4:$I$264,4,0)</f>
        <v>A</v>
      </c>
      <c r="E48" s="175">
        <f>VLOOKUP($A48,LISTADO!$C$4:$I$264,5,0)</f>
        <v>0</v>
      </c>
      <c r="F48" s="175">
        <f>VLOOKUP($A48,LISTADO!$C$4:$I$264,6,0)</f>
        <v>0</v>
      </c>
      <c r="G48" s="176">
        <f>VLOOKUP($A48,LISTADO!$C$4:$I$270,7,0)</f>
        <v>0.41319444444444425</v>
      </c>
      <c r="H48" s="177">
        <f t="shared" si="25"/>
        <v>0.41319444444444425</v>
      </c>
      <c r="I48" s="177">
        <f t="shared" si="25"/>
        <v>0.41319444444444425</v>
      </c>
      <c r="J48" s="177">
        <f t="shared" si="1"/>
        <v>0</v>
      </c>
      <c r="K48" s="177"/>
      <c r="L48" s="178">
        <f t="shared" si="2"/>
        <v>0.49305555555555536</v>
      </c>
      <c r="M48" s="178" t="e">
        <f>VLOOKUP($A48,Checks!$B$5:$C$250,2,0)</f>
        <v>#N/A</v>
      </c>
      <c r="N48" s="178" t="e">
        <f t="shared" si="3"/>
        <v>#N/A</v>
      </c>
      <c r="O48" s="177" t="e">
        <f t="shared" si="26"/>
        <v>#N/A</v>
      </c>
      <c r="P48" s="179"/>
      <c r="Q48" s="178" t="e">
        <f t="shared" si="4"/>
        <v>#N/A</v>
      </c>
      <c r="R48" s="178" t="e">
        <f>VLOOKUP($A48,Checks!$E$5:$F$250,2,0)</f>
        <v>#N/A</v>
      </c>
      <c r="S48" s="178" t="e">
        <f t="shared" si="5"/>
        <v>#N/A</v>
      </c>
      <c r="T48" s="177">
        <v>1.1102230246251565E-16</v>
      </c>
      <c r="U48" s="179"/>
      <c r="V48" s="177" t="e">
        <f t="shared" si="6"/>
        <v>#N/A</v>
      </c>
      <c r="W48" s="180" t="e">
        <f t="shared" si="7"/>
        <v>#N/A</v>
      </c>
      <c r="X48" s="179" t="e">
        <f t="shared" si="8"/>
        <v>#N/A</v>
      </c>
      <c r="Y48" s="179"/>
      <c r="Z48" s="180">
        <f>VLOOKUP($A48,LIBRES!$A$7:$B$250,2,0)</f>
        <v>0.41388888888888892</v>
      </c>
      <c r="AA48" s="180">
        <f>VLOOKUP($A48,LIBRES!$D$7:$E$250,2,0)</f>
        <v>0.41748842592592594</v>
      </c>
      <c r="AB48" s="180">
        <f t="shared" si="9"/>
        <v>3.5995370370370261E-3</v>
      </c>
      <c r="AC48" s="179"/>
      <c r="AD48" s="180">
        <f>VLOOKUP($A48,LIBRES!$G$7:$H$250,2,0)</f>
        <v>0.42476851851851855</v>
      </c>
      <c r="AE48" s="180" t="e">
        <f>VLOOKUP($A48,LIBRES!J$7:$K$250,2,0)</f>
        <v>#N/A</v>
      </c>
      <c r="AF48" s="181" t="e">
        <f t="shared" si="10"/>
        <v>#N/A</v>
      </c>
      <c r="AG48" s="179"/>
      <c r="AH48" s="180" t="e">
        <f>VLOOKUP($A48,LIBRES!$M$7:$N$250,2,0)</f>
        <v>#N/A</v>
      </c>
      <c r="AI48" s="180" t="e">
        <f>VLOOKUP($A48,LIBRES!$P$7:$Q$250,2,0)</f>
        <v>#N/A</v>
      </c>
      <c r="AJ48" s="180" t="e">
        <f t="shared" si="11"/>
        <v>#N/A</v>
      </c>
      <c r="AK48" s="182"/>
      <c r="AL48" s="180" t="e">
        <f>VLOOKUP($A48,LIBRES!$S$7:$T$250,2,0)</f>
        <v>#N/A</v>
      </c>
      <c r="AM48" s="180" t="e">
        <f>VLOOKUP($A48,LIBRES!$V$7:$W$250,2,0)</f>
        <v>#N/A</v>
      </c>
      <c r="AN48" s="180" t="e">
        <f t="shared" si="12"/>
        <v>#N/A</v>
      </c>
      <c r="AO48" s="182"/>
      <c r="AP48" s="184">
        <f t="shared" si="13"/>
        <v>304</v>
      </c>
      <c r="AQ48" s="184" t="str">
        <f t="shared" si="14"/>
        <v>AUDER ESTUARDO</v>
      </c>
      <c r="AR48" s="184" t="str">
        <f t="shared" si="15"/>
        <v>SANTIZO LEMUS</v>
      </c>
      <c r="AS48" s="184" t="str">
        <f t="shared" si="16"/>
        <v>A</v>
      </c>
      <c r="AT48" s="184">
        <f t="shared" si="17"/>
        <v>0</v>
      </c>
      <c r="AU48" s="185"/>
      <c r="AV48" s="186">
        <v>0</v>
      </c>
      <c r="AW48" s="186" t="e">
        <f t="shared" si="18"/>
        <v>#N/A</v>
      </c>
      <c r="AX48" s="186" t="e">
        <f t="shared" si="19"/>
        <v>#N/A</v>
      </c>
      <c r="AY48" s="186" t="e">
        <f t="shared" si="20"/>
        <v>#N/A</v>
      </c>
      <c r="AZ48" s="186" t="e">
        <f t="shared" si="21"/>
        <v>#N/A</v>
      </c>
      <c r="BA48" s="187">
        <v>10</v>
      </c>
      <c r="BB48" s="188" t="e">
        <f t="shared" si="22"/>
        <v>#N/A</v>
      </c>
      <c r="BC48" s="189" t="e">
        <f t="shared" si="23"/>
        <v>#N/A</v>
      </c>
      <c r="BD48" s="185">
        <v>0</v>
      </c>
      <c r="BE48" s="185" t="e">
        <f t="shared" si="24"/>
        <v>#N/A</v>
      </c>
      <c r="BF48" s="96"/>
    </row>
    <row r="49" spans="1:59" s="97" customFormat="1" ht="15" customHeight="1" x14ac:dyDescent="0.25">
      <c r="A49" s="174">
        <v>311</v>
      </c>
      <c r="B49" s="175" t="str">
        <f>VLOOKUP($A49,LISTADO!$C$4:$I$264,2,0)</f>
        <v>JORGE AUDEL</v>
      </c>
      <c r="C49" s="175" t="str">
        <f>VLOOKUP($A49,LISTADO!$C$4:$I$264,3,0)</f>
        <v>HERRERA VILLATORO</v>
      </c>
      <c r="D49" s="175" t="str">
        <f>VLOOKUP($A49,LISTADO!$C$4:$I$264,4,0)</f>
        <v>B</v>
      </c>
      <c r="E49" s="175">
        <f>VLOOKUP($A49,LISTADO!$C$4:$I$264,5,0)</f>
        <v>0</v>
      </c>
      <c r="F49" s="175">
        <f>VLOOKUP($A49,LISTADO!$C$4:$I$264,6,0)</f>
        <v>0</v>
      </c>
      <c r="G49" s="176">
        <f>VLOOKUP($A49,LISTADO!$C$4:$I$270,7,0)</f>
        <v>0.41041666666666649</v>
      </c>
      <c r="H49" s="177">
        <f t="shared" si="25"/>
        <v>0.41041666666666649</v>
      </c>
      <c r="I49" s="177">
        <f t="shared" si="25"/>
        <v>0.41041666666666649</v>
      </c>
      <c r="J49" s="177">
        <f t="shared" si="1"/>
        <v>0</v>
      </c>
      <c r="K49" s="177"/>
      <c r="L49" s="178">
        <f t="shared" si="2"/>
        <v>0.49027777777777759</v>
      </c>
      <c r="M49" s="178">
        <f>VLOOKUP($A49,Checks!$B$5:$C$250,2,0)</f>
        <v>0.59513888888888888</v>
      </c>
      <c r="N49" s="178">
        <f t="shared" si="3"/>
        <v>0.1847222222222224</v>
      </c>
      <c r="O49" s="177">
        <f t="shared" si="26"/>
        <v>0.10486111111111129</v>
      </c>
      <c r="P49" s="179"/>
      <c r="Q49" s="178">
        <f t="shared" si="4"/>
        <v>0.68888888888888888</v>
      </c>
      <c r="R49" s="178" t="e">
        <f>VLOOKUP($A49,Checks!$E$5:$F$250,2,0)</f>
        <v>#N/A</v>
      </c>
      <c r="S49" s="178" t="e">
        <f t="shared" si="5"/>
        <v>#N/A</v>
      </c>
      <c r="T49" s="177">
        <v>1.1102230246251565E-16</v>
      </c>
      <c r="U49" s="179"/>
      <c r="V49" s="177">
        <f t="shared" si="6"/>
        <v>0.68888888888888888</v>
      </c>
      <c r="W49" s="180" t="e">
        <f t="shared" si="7"/>
        <v>#N/A</v>
      </c>
      <c r="X49" s="179" t="e">
        <f t="shared" si="8"/>
        <v>#N/A</v>
      </c>
      <c r="Y49" s="179"/>
      <c r="Z49" s="180">
        <f>VLOOKUP($A49,LIBRES!$A$7:$B$250,2,0)</f>
        <v>0.41093750000000001</v>
      </c>
      <c r="AA49" s="180">
        <f>VLOOKUP($A49,LIBRES!$D$7:$E$250,2,0)</f>
        <v>0.41521990740740744</v>
      </c>
      <c r="AB49" s="180">
        <f t="shared" si="9"/>
        <v>4.2824074074074292E-3</v>
      </c>
      <c r="AC49" s="179"/>
      <c r="AD49" s="180">
        <f>VLOOKUP($A49,LIBRES!$G$7:$H$250,2,0)</f>
        <v>0.42123842592592592</v>
      </c>
      <c r="AE49" s="180">
        <f>VLOOKUP($A49,LIBRES!J$7:$K$250,2,0)</f>
        <v>0.43996527777777777</v>
      </c>
      <c r="AF49" s="181">
        <f t="shared" si="10"/>
        <v>1.8726851851851856E-2</v>
      </c>
      <c r="AG49" s="179"/>
      <c r="AH49" s="180">
        <f>VLOOKUP($A49,LIBRES!$M$7:$N$250,2,0)</f>
        <v>0.53315972222222219</v>
      </c>
      <c r="AI49" s="180">
        <f>VLOOKUP($A49,LIBRES!$P$7:$Q$250,2,0)</f>
        <v>0.57152777777777775</v>
      </c>
      <c r="AJ49" s="180">
        <f t="shared" si="11"/>
        <v>3.8368055555555558E-2</v>
      </c>
      <c r="AK49" s="182"/>
      <c r="AL49" s="180" t="e">
        <f>VLOOKUP($A49,LIBRES!$S$7:$T$250,2,0)</f>
        <v>#N/A</v>
      </c>
      <c r="AM49" s="180" t="e">
        <f>VLOOKUP($A49,LIBRES!$V$7:$W$250,2,0)</f>
        <v>#N/A</v>
      </c>
      <c r="AN49" s="180" t="e">
        <f t="shared" si="12"/>
        <v>#N/A</v>
      </c>
      <c r="AO49" s="182"/>
      <c r="AP49" s="184">
        <f t="shared" si="13"/>
        <v>311</v>
      </c>
      <c r="AQ49" s="184" t="str">
        <f t="shared" si="14"/>
        <v>JORGE AUDEL</v>
      </c>
      <c r="AR49" s="184" t="str">
        <f t="shared" si="15"/>
        <v>HERRERA VILLATORO</v>
      </c>
      <c r="AS49" s="184" t="str">
        <f t="shared" si="16"/>
        <v>B</v>
      </c>
      <c r="AT49" s="184">
        <f t="shared" si="17"/>
        <v>0</v>
      </c>
      <c r="AU49" s="185"/>
      <c r="AV49" s="186">
        <v>0</v>
      </c>
      <c r="AW49" s="186">
        <f t="shared" si="18"/>
        <v>1.8726851851851856E-2</v>
      </c>
      <c r="AX49" s="186">
        <f t="shared" si="19"/>
        <v>3.8368055555555558E-2</v>
      </c>
      <c r="AY49" s="186" t="e">
        <f t="shared" si="20"/>
        <v>#N/A</v>
      </c>
      <c r="AZ49" s="186" t="e">
        <f t="shared" si="21"/>
        <v>#N/A</v>
      </c>
      <c r="BA49" s="187"/>
      <c r="BB49" s="188" t="e">
        <f t="shared" si="22"/>
        <v>#N/A</v>
      </c>
      <c r="BC49" s="189" t="e">
        <f t="shared" si="23"/>
        <v>#N/A</v>
      </c>
      <c r="BD49" s="185">
        <v>0</v>
      </c>
      <c r="BE49" s="185" t="e">
        <f t="shared" si="24"/>
        <v>#N/A</v>
      </c>
      <c r="BF49" s="96" t="s">
        <v>424</v>
      </c>
      <c r="BG49" s="97" t="s">
        <v>424</v>
      </c>
    </row>
    <row r="50" spans="1:59" s="97" customFormat="1" ht="15" customHeight="1" x14ac:dyDescent="0.25">
      <c r="A50" s="174">
        <v>312</v>
      </c>
      <c r="B50" s="175" t="str">
        <f>VLOOKUP($A50,LISTADO!$C$4:$I$264,2,0)</f>
        <v>KEVIN</v>
      </c>
      <c r="C50" s="175" t="str">
        <f>VLOOKUP($A50,LISTADO!$C$4:$I$264,3,0)</f>
        <v>BAKE</v>
      </c>
      <c r="D50" s="175" t="str">
        <f>VLOOKUP($A50,LISTADO!$C$4:$I$264,4,0)</f>
        <v>A</v>
      </c>
      <c r="E50" s="175">
        <f>VLOOKUP($A50,LISTADO!$C$4:$I$264,5,0)</f>
        <v>0</v>
      </c>
      <c r="F50" s="175">
        <f>VLOOKUP($A50,LISTADO!$C$4:$I$264,6,0)</f>
        <v>0</v>
      </c>
      <c r="G50" s="176">
        <f>VLOOKUP($A50,LISTADO!$C$4:$I$270,7,0)</f>
        <v>0.41111111111111093</v>
      </c>
      <c r="H50" s="177">
        <f t="shared" si="25"/>
        <v>0.41111111111111093</v>
      </c>
      <c r="I50" s="177">
        <f t="shared" si="25"/>
        <v>0.41111111111111093</v>
      </c>
      <c r="J50" s="177">
        <f t="shared" si="1"/>
        <v>0</v>
      </c>
      <c r="K50" s="177"/>
      <c r="L50" s="178">
        <f t="shared" si="2"/>
        <v>0.49097222222222203</v>
      </c>
      <c r="M50" s="178" t="e">
        <f>VLOOKUP($A50,Checks!$B$5:$C$250,2,0)</f>
        <v>#N/A</v>
      </c>
      <c r="N50" s="178" t="e">
        <f t="shared" si="3"/>
        <v>#N/A</v>
      </c>
      <c r="O50" s="177" t="e">
        <f t="shared" si="26"/>
        <v>#N/A</v>
      </c>
      <c r="P50" s="179"/>
      <c r="Q50" s="178" t="e">
        <f t="shared" si="4"/>
        <v>#N/A</v>
      </c>
      <c r="R50" s="178">
        <f>VLOOKUP($A50,Checks!$E$5:$F$250,2,0)</f>
        <v>0.63472222222222219</v>
      </c>
      <c r="S50" s="178" t="e">
        <f t="shared" si="5"/>
        <v>#N/A</v>
      </c>
      <c r="T50" s="177">
        <v>1.1102230246251565E-16</v>
      </c>
      <c r="U50" s="179"/>
      <c r="V50" s="177" t="e">
        <f t="shared" si="6"/>
        <v>#N/A</v>
      </c>
      <c r="W50" s="180">
        <f t="shared" si="7"/>
        <v>0.63416666666666666</v>
      </c>
      <c r="X50" s="179" t="e">
        <f t="shared" si="8"/>
        <v>#N/A</v>
      </c>
      <c r="Y50" s="179"/>
      <c r="Z50" s="180">
        <f>VLOOKUP($A50,LIBRES!$A$7:$B$250,2,0)</f>
        <v>0.41180555555555554</v>
      </c>
      <c r="AA50" s="180">
        <f>VLOOKUP($A50,LIBRES!$D$7:$E$250,2,0)</f>
        <v>0.41526620370370365</v>
      </c>
      <c r="AB50" s="180">
        <f t="shared" si="9"/>
        <v>3.4606481481481155E-3</v>
      </c>
      <c r="AC50" s="179"/>
      <c r="AD50" s="180">
        <f>VLOOKUP($A50,LIBRES!$G$7:$H$250,2,0)</f>
        <v>0.42100694444444442</v>
      </c>
      <c r="AE50" s="180">
        <f>VLOOKUP($A50,LIBRES!J$7:$K$250,2,0)</f>
        <v>0.42888888888888888</v>
      </c>
      <c r="AF50" s="181">
        <f t="shared" si="10"/>
        <v>7.8819444444444553E-3</v>
      </c>
      <c r="AG50" s="179"/>
      <c r="AH50" s="180">
        <f>VLOOKUP($A50,LIBRES!$M$7:$N$250,2,0)</f>
        <v>0.55983796296296295</v>
      </c>
      <c r="AI50" s="180">
        <f>VLOOKUP($A50,LIBRES!$P$7:$Q$250,2,0)</f>
        <v>0.5682638888888889</v>
      </c>
      <c r="AJ50" s="180">
        <f t="shared" si="11"/>
        <v>8.4259259259259478E-3</v>
      </c>
      <c r="AK50" s="182"/>
      <c r="AL50" s="180">
        <f>VLOOKUP($A50,LIBRES!$S$7:$T$250,2,0)</f>
        <v>0.63090277777777781</v>
      </c>
      <c r="AM50" s="180">
        <f>VLOOKUP($A50,LIBRES!$V$7:$W$250,2,0)</f>
        <v>0.63416666666666666</v>
      </c>
      <c r="AN50" s="180">
        <f t="shared" si="12"/>
        <v>3.263888888888844E-3</v>
      </c>
      <c r="AO50" s="182"/>
      <c r="AP50" s="184">
        <f t="shared" si="13"/>
        <v>312</v>
      </c>
      <c r="AQ50" s="184" t="str">
        <f t="shared" si="14"/>
        <v>KEVIN</v>
      </c>
      <c r="AR50" s="184" t="str">
        <f t="shared" si="15"/>
        <v>BAKE</v>
      </c>
      <c r="AS50" s="184" t="str">
        <f t="shared" si="16"/>
        <v>A</v>
      </c>
      <c r="AT50" s="184">
        <f t="shared" si="17"/>
        <v>0</v>
      </c>
      <c r="AU50" s="185"/>
      <c r="AV50" s="186">
        <v>0</v>
      </c>
      <c r="AW50" s="186">
        <f t="shared" si="18"/>
        <v>7.8819444444444553E-3</v>
      </c>
      <c r="AX50" s="186">
        <f t="shared" si="19"/>
        <v>8.4259259259259478E-3</v>
      </c>
      <c r="AY50" s="186">
        <f t="shared" si="20"/>
        <v>3.263888888888844E-3</v>
      </c>
      <c r="AZ50" s="186">
        <f t="shared" si="21"/>
        <v>1.9571759259259247E-2</v>
      </c>
      <c r="BA50" s="187">
        <v>10</v>
      </c>
      <c r="BB50" s="188">
        <f t="shared" si="22"/>
        <v>1690.9999999999989</v>
      </c>
      <c r="BC50" s="189" t="e">
        <f t="shared" si="23"/>
        <v>#N/A</v>
      </c>
      <c r="BD50" s="185">
        <v>0</v>
      </c>
      <c r="BE50" s="185" t="e">
        <f t="shared" si="24"/>
        <v>#N/A</v>
      </c>
      <c r="BF50" s="96" t="s">
        <v>424</v>
      </c>
      <c r="BG50" s="97" t="s">
        <v>424</v>
      </c>
    </row>
    <row r="51" spans="1:59" s="97" customFormat="1" ht="15" customHeight="1" x14ac:dyDescent="0.25">
      <c r="A51" s="174">
        <v>314</v>
      </c>
      <c r="B51" s="175" t="str">
        <f>VLOOKUP($A51,LISTADO!$C$4:$I$264,2,0)</f>
        <v>CARLOS DARIO</v>
      </c>
      <c r="C51" s="175" t="str">
        <f>VLOOKUP($A51,LISTADO!$C$4:$I$264,3,0)</f>
        <v>RAMIREZ RUIZ</v>
      </c>
      <c r="D51" s="175" t="str">
        <f>VLOOKUP($A51,LISTADO!$C$4:$I$264,4,0)</f>
        <v>A</v>
      </c>
      <c r="E51" s="175">
        <f>VLOOKUP($A51,LISTADO!$C$4:$I$264,5,0)</f>
        <v>0</v>
      </c>
      <c r="F51" s="175">
        <f>VLOOKUP($A51,LISTADO!$C$4:$I$264,6,0)</f>
        <v>0</v>
      </c>
      <c r="G51" s="176">
        <f>VLOOKUP($A51,LISTADO!$C$4:$I$270,7,0)</f>
        <v>0.41180555555555537</v>
      </c>
      <c r="H51" s="177">
        <f t="shared" si="25"/>
        <v>0.41180555555555537</v>
      </c>
      <c r="I51" s="177">
        <f t="shared" si="25"/>
        <v>0.41180555555555537</v>
      </c>
      <c r="J51" s="177">
        <f t="shared" si="1"/>
        <v>0</v>
      </c>
      <c r="K51" s="177"/>
      <c r="L51" s="178">
        <f t="shared" si="2"/>
        <v>0.49166666666666647</v>
      </c>
      <c r="M51" s="178" t="e">
        <f>VLOOKUP($A51,Checks!$B$5:$C$250,2,0)</f>
        <v>#N/A</v>
      </c>
      <c r="N51" s="178" t="e">
        <f t="shared" si="3"/>
        <v>#N/A</v>
      </c>
      <c r="O51" s="177" t="e">
        <f t="shared" si="26"/>
        <v>#N/A</v>
      </c>
      <c r="P51" s="179"/>
      <c r="Q51" s="178" t="e">
        <f t="shared" si="4"/>
        <v>#N/A</v>
      </c>
      <c r="R51" s="178" t="e">
        <f>VLOOKUP($A51,Checks!$E$5:$F$250,2,0)</f>
        <v>#N/A</v>
      </c>
      <c r="S51" s="178" t="e">
        <f t="shared" si="5"/>
        <v>#N/A</v>
      </c>
      <c r="T51" s="177">
        <v>1.1102230246251565E-16</v>
      </c>
      <c r="U51" s="179"/>
      <c r="V51" s="177" t="e">
        <f t="shared" si="6"/>
        <v>#N/A</v>
      </c>
      <c r="W51" s="180" t="e">
        <f t="shared" si="7"/>
        <v>#N/A</v>
      </c>
      <c r="X51" s="179" t="e">
        <f t="shared" si="8"/>
        <v>#N/A</v>
      </c>
      <c r="Y51" s="179"/>
      <c r="Z51" s="180">
        <f>VLOOKUP($A51,LIBRES!$A$7:$B$250,2,0)</f>
        <v>0.41238425925925926</v>
      </c>
      <c r="AA51" s="180">
        <f>VLOOKUP($A51,LIBRES!$D$7:$E$250,2,0)</f>
        <v>0.41701388888888885</v>
      </c>
      <c r="AB51" s="180">
        <f t="shared" si="9"/>
        <v>4.6296296296295947E-3</v>
      </c>
      <c r="AC51" s="179"/>
      <c r="AD51" s="180">
        <f>VLOOKUP($A51,LIBRES!$G$7:$H$250,2,0)</f>
        <v>0.42401620370370369</v>
      </c>
      <c r="AE51" s="180">
        <f>VLOOKUP($A51,LIBRES!J$7:$K$250,2,0)</f>
        <v>0.44876157407407408</v>
      </c>
      <c r="AF51" s="181">
        <f t="shared" si="10"/>
        <v>2.474537037037039E-2</v>
      </c>
      <c r="AG51" s="179"/>
      <c r="AH51" s="180" t="e">
        <f>VLOOKUP($A51,LIBRES!$M$7:$N$250,2,0)</f>
        <v>#N/A</v>
      </c>
      <c r="AI51" s="180" t="e">
        <f>VLOOKUP($A51,LIBRES!$P$7:$Q$250,2,0)</f>
        <v>#N/A</v>
      </c>
      <c r="AJ51" s="180" t="e">
        <f t="shared" si="11"/>
        <v>#N/A</v>
      </c>
      <c r="AK51" s="182"/>
      <c r="AL51" s="180" t="e">
        <f>VLOOKUP($A51,LIBRES!$S$7:$T$250,2,0)</f>
        <v>#N/A</v>
      </c>
      <c r="AM51" s="180" t="e">
        <f>VLOOKUP($A51,LIBRES!$V$7:$W$250,2,0)</f>
        <v>#N/A</v>
      </c>
      <c r="AN51" s="180" t="e">
        <f t="shared" si="12"/>
        <v>#N/A</v>
      </c>
      <c r="AO51" s="182"/>
      <c r="AP51" s="184">
        <f t="shared" si="13"/>
        <v>314</v>
      </c>
      <c r="AQ51" s="184" t="str">
        <f t="shared" si="14"/>
        <v>CARLOS DARIO</v>
      </c>
      <c r="AR51" s="184" t="str">
        <f t="shared" si="15"/>
        <v>RAMIREZ RUIZ</v>
      </c>
      <c r="AS51" s="184" t="str">
        <f t="shared" si="16"/>
        <v>A</v>
      </c>
      <c r="AT51" s="184">
        <f t="shared" si="17"/>
        <v>0</v>
      </c>
      <c r="AU51" s="185"/>
      <c r="AV51" s="186">
        <v>0</v>
      </c>
      <c r="AW51" s="186">
        <f t="shared" si="18"/>
        <v>2.474537037037039E-2</v>
      </c>
      <c r="AX51" s="186" t="e">
        <f t="shared" si="19"/>
        <v>#N/A</v>
      </c>
      <c r="AY51" s="186" t="e">
        <f t="shared" si="20"/>
        <v>#N/A</v>
      </c>
      <c r="AZ51" s="186" t="e">
        <f t="shared" si="21"/>
        <v>#N/A</v>
      </c>
      <c r="BA51" s="187">
        <v>10</v>
      </c>
      <c r="BB51" s="188" t="e">
        <f t="shared" si="22"/>
        <v>#N/A</v>
      </c>
      <c r="BC51" s="189" t="e">
        <f t="shared" si="23"/>
        <v>#N/A</v>
      </c>
      <c r="BD51" s="185">
        <v>0</v>
      </c>
      <c r="BE51" s="185" t="e">
        <f t="shared" si="24"/>
        <v>#N/A</v>
      </c>
      <c r="BF51" s="96"/>
    </row>
    <row r="52" spans="1:59" s="97" customFormat="1" ht="15" customHeight="1" x14ac:dyDescent="0.25">
      <c r="A52" s="174">
        <v>321</v>
      </c>
      <c r="B52" s="175" t="str">
        <f>VLOOKUP($A52,LISTADO!$C$4:$I$264,2,0)</f>
        <v>HUSSEIN</v>
      </c>
      <c r="C52" s="175" t="str">
        <f>VLOOKUP($A52,LISTADO!$C$4:$I$264,3,0)</f>
        <v>HASHIM</v>
      </c>
      <c r="D52" s="175" t="str">
        <f>VLOOKUP($A52,LISTADO!$C$4:$I$264,4,0)</f>
        <v>A</v>
      </c>
      <c r="E52" s="175">
        <f>VLOOKUP($A52,LISTADO!$C$4:$I$264,5,0)</f>
        <v>0</v>
      </c>
      <c r="F52" s="175">
        <f>VLOOKUP($A52,LISTADO!$C$4:$I$264,6,0)</f>
        <v>0</v>
      </c>
      <c r="G52" s="176">
        <f>VLOOKUP($A52,LISTADO!$C$4:$I$270,7,0)</f>
        <v>0.41249999999999981</v>
      </c>
      <c r="H52" s="177">
        <f t="shared" si="25"/>
        <v>0.41249999999999981</v>
      </c>
      <c r="I52" s="177">
        <f t="shared" si="25"/>
        <v>0.41249999999999981</v>
      </c>
      <c r="J52" s="177">
        <f t="shared" si="1"/>
        <v>0</v>
      </c>
      <c r="K52" s="177"/>
      <c r="L52" s="178">
        <f t="shared" si="2"/>
        <v>0.49236111111111092</v>
      </c>
      <c r="M52" s="178" t="e">
        <f>VLOOKUP($A52,Checks!$B$5:$C$250,2,0)</f>
        <v>#N/A</v>
      </c>
      <c r="N52" s="178" t="e">
        <f t="shared" si="3"/>
        <v>#N/A</v>
      </c>
      <c r="O52" s="177" t="e">
        <f t="shared" si="26"/>
        <v>#N/A</v>
      </c>
      <c r="P52" s="179"/>
      <c r="Q52" s="178" t="e">
        <f t="shared" si="4"/>
        <v>#N/A</v>
      </c>
      <c r="R52" s="178" t="e">
        <f>VLOOKUP($A52,Checks!$E$5:$F$250,2,0)</f>
        <v>#N/A</v>
      </c>
      <c r="S52" s="178" t="e">
        <f t="shared" si="5"/>
        <v>#N/A</v>
      </c>
      <c r="T52" s="177">
        <v>1.1102230246251565E-16</v>
      </c>
      <c r="U52" s="179"/>
      <c r="V52" s="177" t="e">
        <f t="shared" si="6"/>
        <v>#N/A</v>
      </c>
      <c r="W52" s="180" t="e">
        <f t="shared" si="7"/>
        <v>#N/A</v>
      </c>
      <c r="X52" s="179" t="e">
        <f t="shared" si="8"/>
        <v>#N/A</v>
      </c>
      <c r="Y52" s="179"/>
      <c r="Z52" s="180">
        <f>VLOOKUP($A52,LIBRES!$A$7:$B$250,2,0)</f>
        <v>0.41365740740740736</v>
      </c>
      <c r="AA52" s="180">
        <f>VLOOKUP($A52,LIBRES!$D$7:$E$250,2,0)</f>
        <v>0.41744212962962962</v>
      </c>
      <c r="AB52" s="180">
        <f t="shared" si="9"/>
        <v>3.7847222222222587E-3</v>
      </c>
      <c r="AC52" s="179"/>
      <c r="AD52" s="180">
        <f>VLOOKUP($A52,LIBRES!$G$7:$H$250,2,0)</f>
        <v>0.42442129629629632</v>
      </c>
      <c r="AE52" s="180">
        <f>VLOOKUP($A52,LIBRES!J$7:$K$250,2,0)</f>
        <v>0.43311342592592594</v>
      </c>
      <c r="AF52" s="181">
        <f t="shared" si="10"/>
        <v>8.6921296296296191E-3</v>
      </c>
      <c r="AG52" s="179"/>
      <c r="AH52" s="180" t="e">
        <f>VLOOKUP($A52,LIBRES!$M$7:$N$250,2,0)</f>
        <v>#N/A</v>
      </c>
      <c r="AI52" s="180" t="e">
        <f>VLOOKUP($A52,LIBRES!$P$7:$Q$250,2,0)</f>
        <v>#N/A</v>
      </c>
      <c r="AJ52" s="180" t="e">
        <f t="shared" si="11"/>
        <v>#N/A</v>
      </c>
      <c r="AK52" s="182"/>
      <c r="AL52" s="180" t="e">
        <f>VLOOKUP($A52,LIBRES!$S$7:$T$250,2,0)</f>
        <v>#N/A</v>
      </c>
      <c r="AM52" s="180" t="e">
        <f>VLOOKUP($A52,LIBRES!$V$7:$W$250,2,0)</f>
        <v>#N/A</v>
      </c>
      <c r="AN52" s="180" t="e">
        <f t="shared" si="12"/>
        <v>#N/A</v>
      </c>
      <c r="AO52" s="182"/>
      <c r="AP52" s="184">
        <f t="shared" si="13"/>
        <v>321</v>
      </c>
      <c r="AQ52" s="184" t="str">
        <f t="shared" si="14"/>
        <v>HUSSEIN</v>
      </c>
      <c r="AR52" s="184" t="str">
        <f t="shared" si="15"/>
        <v>HASHIM</v>
      </c>
      <c r="AS52" s="184" t="str">
        <f t="shared" si="16"/>
        <v>A</v>
      </c>
      <c r="AT52" s="184">
        <f t="shared" si="17"/>
        <v>0</v>
      </c>
      <c r="AU52" s="185"/>
      <c r="AV52" s="186">
        <v>0</v>
      </c>
      <c r="AW52" s="186">
        <f t="shared" si="18"/>
        <v>8.6921296296296191E-3</v>
      </c>
      <c r="AX52" s="186" t="e">
        <f t="shared" si="19"/>
        <v>#N/A</v>
      </c>
      <c r="AY52" s="186" t="e">
        <f t="shared" si="20"/>
        <v>#N/A</v>
      </c>
      <c r="AZ52" s="186" t="e">
        <f t="shared" si="21"/>
        <v>#N/A</v>
      </c>
      <c r="BA52" s="187">
        <v>10</v>
      </c>
      <c r="BB52" s="188" t="e">
        <f t="shared" si="22"/>
        <v>#N/A</v>
      </c>
      <c r="BC52" s="189" t="e">
        <f t="shared" si="23"/>
        <v>#N/A</v>
      </c>
      <c r="BD52" s="185">
        <v>0</v>
      </c>
      <c r="BE52" s="185" t="e">
        <f t="shared" si="24"/>
        <v>#N/A</v>
      </c>
      <c r="BF52" s="96"/>
    </row>
    <row r="53" spans="1:59" s="97" customFormat="1" ht="15" customHeight="1" x14ac:dyDescent="0.25">
      <c r="A53" s="174">
        <v>323</v>
      </c>
      <c r="B53" s="175" t="str">
        <f>VLOOKUP($A53,LISTADO!$C$4:$I$264,2,0)</f>
        <v>JOSE</v>
      </c>
      <c r="C53" s="175" t="str">
        <f>VLOOKUP($A53,LISTADO!$C$4:$I$264,3,0)</f>
        <v>CORLETTO</v>
      </c>
      <c r="D53" s="175" t="str">
        <f>VLOOKUP($A53,LISTADO!$C$4:$I$264,4,0)</f>
        <v>A</v>
      </c>
      <c r="E53" s="175">
        <f>VLOOKUP($A53,LISTADO!$C$4:$I$264,5,0)</f>
        <v>0</v>
      </c>
      <c r="F53" s="175">
        <f>VLOOKUP($A53,LISTADO!$C$4:$I$264,6,0)</f>
        <v>0</v>
      </c>
      <c r="G53" s="176">
        <f>VLOOKUP($A53,LISTADO!$C$4:$I$270,7,0)</f>
        <v>0.41736111111111091</v>
      </c>
      <c r="H53" s="177">
        <f t="shared" si="25"/>
        <v>0.41736111111111091</v>
      </c>
      <c r="I53" s="177">
        <f t="shared" si="25"/>
        <v>0.41736111111111091</v>
      </c>
      <c r="J53" s="177">
        <f t="shared" si="1"/>
        <v>0</v>
      </c>
      <c r="K53" s="177"/>
      <c r="L53" s="178">
        <f t="shared" si="2"/>
        <v>0.49722222222222201</v>
      </c>
      <c r="M53" s="178" t="e">
        <f>VLOOKUP($A53,Checks!$B$5:$C$250,2,0)</f>
        <v>#N/A</v>
      </c>
      <c r="N53" s="178" t="e">
        <f t="shared" si="3"/>
        <v>#N/A</v>
      </c>
      <c r="O53" s="177" t="e">
        <f t="shared" si="26"/>
        <v>#N/A</v>
      </c>
      <c r="P53" s="179"/>
      <c r="Q53" s="178" t="e">
        <f t="shared" si="4"/>
        <v>#N/A</v>
      </c>
      <c r="R53" s="178" t="e">
        <f>VLOOKUP($A53,Checks!$E$5:$F$250,2,0)</f>
        <v>#N/A</v>
      </c>
      <c r="S53" s="178" t="e">
        <f t="shared" si="5"/>
        <v>#N/A</v>
      </c>
      <c r="T53" s="177">
        <v>1.1102230246251565E-16</v>
      </c>
      <c r="U53" s="179"/>
      <c r="V53" s="177" t="e">
        <f t="shared" si="6"/>
        <v>#N/A</v>
      </c>
      <c r="W53" s="180">
        <f t="shared" si="7"/>
        <v>0.4931828703703704</v>
      </c>
      <c r="X53" s="179" t="e">
        <f t="shared" si="8"/>
        <v>#N/A</v>
      </c>
      <c r="Y53" s="179"/>
      <c r="Z53" s="180">
        <f>VLOOKUP($A53,LIBRES!$A$7:$B$250,2,0)</f>
        <v>0.41817129629629629</v>
      </c>
      <c r="AA53" s="180">
        <f>VLOOKUP($A53,LIBRES!$D$7:$E$250,2,0)</f>
        <v>0.42200231481481482</v>
      </c>
      <c r="AB53" s="180">
        <f t="shared" si="9"/>
        <v>3.8310185185185253E-3</v>
      </c>
      <c r="AC53" s="179"/>
      <c r="AD53" s="180">
        <f>VLOOKUP($A53,LIBRES!$G$7:$H$250,2,0)</f>
        <v>0.4289930555555555</v>
      </c>
      <c r="AE53" s="180">
        <f>VLOOKUP($A53,LIBRES!J$7:$K$250,2,0)</f>
        <v>0.43734953703703705</v>
      </c>
      <c r="AF53" s="181">
        <f t="shared" si="10"/>
        <v>8.356481481481548E-3</v>
      </c>
      <c r="AG53" s="179"/>
      <c r="AH53" s="180" t="e">
        <f>VLOOKUP($A53,LIBRES!$M$7:$N$250,2,0)</f>
        <v>#N/A</v>
      </c>
      <c r="AI53" s="180" t="e">
        <f>VLOOKUP($A53,LIBRES!$P$7:$Q$250,2,0)</f>
        <v>#N/A</v>
      </c>
      <c r="AJ53" s="180" t="e">
        <f t="shared" si="11"/>
        <v>#N/A</v>
      </c>
      <c r="AK53" s="182"/>
      <c r="AL53" s="180">
        <f>VLOOKUP($A53,LIBRES!$S$7:$T$250,2,0)</f>
        <v>0.48946759259259259</v>
      </c>
      <c r="AM53" s="180">
        <f>VLOOKUP($A53,LIBRES!$V$7:$W$250,2,0)</f>
        <v>0.4931828703703704</v>
      </c>
      <c r="AN53" s="180">
        <f t="shared" si="12"/>
        <v>3.7152777777778034E-3</v>
      </c>
      <c r="AO53" s="182"/>
      <c r="AP53" s="184">
        <f t="shared" si="13"/>
        <v>323</v>
      </c>
      <c r="AQ53" s="184" t="str">
        <f t="shared" si="14"/>
        <v>JOSE</v>
      </c>
      <c r="AR53" s="184" t="str">
        <f t="shared" si="15"/>
        <v>CORLETTO</v>
      </c>
      <c r="AS53" s="184" t="str">
        <f t="shared" si="16"/>
        <v>A</v>
      </c>
      <c r="AT53" s="184">
        <f t="shared" si="17"/>
        <v>0</v>
      </c>
      <c r="AU53" s="185"/>
      <c r="AV53" s="186">
        <v>0</v>
      </c>
      <c r="AW53" s="186">
        <f t="shared" si="18"/>
        <v>8.356481481481548E-3</v>
      </c>
      <c r="AX53" s="186" t="e">
        <f t="shared" si="19"/>
        <v>#N/A</v>
      </c>
      <c r="AY53" s="186">
        <f t="shared" si="20"/>
        <v>3.7152777777778034E-3</v>
      </c>
      <c r="AZ53" s="186" t="e">
        <f t="shared" si="21"/>
        <v>#N/A</v>
      </c>
      <c r="BA53" s="187">
        <v>10</v>
      </c>
      <c r="BB53" s="188" t="e">
        <f t="shared" si="22"/>
        <v>#N/A</v>
      </c>
      <c r="BC53" s="189" t="e">
        <f t="shared" si="23"/>
        <v>#N/A</v>
      </c>
      <c r="BD53" s="185">
        <v>0</v>
      </c>
      <c r="BE53" s="185" t="e">
        <f t="shared" si="24"/>
        <v>#N/A</v>
      </c>
      <c r="BF53" s="96"/>
    </row>
    <row r="54" spans="1:59" s="97" customFormat="1" ht="15" customHeight="1" x14ac:dyDescent="0.25">
      <c r="A54" s="174">
        <v>324</v>
      </c>
      <c r="B54" s="175" t="str">
        <f>VLOOKUP($A54,LISTADO!$C$4:$I$264,2,0)</f>
        <v>NELSON</v>
      </c>
      <c r="C54" s="175" t="str">
        <f>VLOOKUP($A54,LISTADO!$C$4:$I$264,3,0)</f>
        <v>ARTURO</v>
      </c>
      <c r="D54" s="175" t="str">
        <f>VLOOKUP($A54,LISTADO!$C$4:$I$264,4,0)</f>
        <v>C</v>
      </c>
      <c r="E54" s="175">
        <f>VLOOKUP($A54,LISTADO!$C$4:$I$264,5,0)</f>
        <v>0</v>
      </c>
      <c r="F54" s="175">
        <f>VLOOKUP($A54,LISTADO!$C$4:$I$264,6,0)</f>
        <v>0</v>
      </c>
      <c r="G54" s="176">
        <f>VLOOKUP($A54,LISTADO!$C$4:$I$270,7,0)</f>
        <v>0.41736111111111091</v>
      </c>
      <c r="H54" s="177">
        <f t="shared" si="25"/>
        <v>0.41736111111111091</v>
      </c>
      <c r="I54" s="177">
        <f t="shared" si="25"/>
        <v>0.41736111111111091</v>
      </c>
      <c r="J54" s="177">
        <f t="shared" si="1"/>
        <v>0</v>
      </c>
      <c r="K54" s="177"/>
      <c r="L54" s="178">
        <f t="shared" si="2"/>
        <v>0.49722222222222201</v>
      </c>
      <c r="M54" s="178">
        <f>VLOOKUP($A54,Checks!$B$5:$C$250,2,0)</f>
        <v>0.51458333333333328</v>
      </c>
      <c r="N54" s="178">
        <f t="shared" si="3"/>
        <v>9.7222222222222376E-2</v>
      </c>
      <c r="O54" s="177">
        <f t="shared" si="26"/>
        <v>1.7361111111111271E-2</v>
      </c>
      <c r="P54" s="179"/>
      <c r="Q54" s="178">
        <f t="shared" si="4"/>
        <v>0.60833333333333328</v>
      </c>
      <c r="R54" s="178">
        <f>VLOOKUP($A54,Checks!$E$5:$F$250,2,0)</f>
        <v>0.59791666666666665</v>
      </c>
      <c r="S54" s="178">
        <f t="shared" si="5"/>
        <v>8.333333333333337E-2</v>
      </c>
      <c r="T54" s="177">
        <v>1.1102230246251565E-16</v>
      </c>
      <c r="U54" s="179"/>
      <c r="V54" s="177">
        <f t="shared" si="6"/>
        <v>0.60833333333333328</v>
      </c>
      <c r="W54" s="180" t="e">
        <f t="shared" si="7"/>
        <v>#N/A</v>
      </c>
      <c r="X54" s="179" t="e">
        <f t="shared" si="8"/>
        <v>#N/A</v>
      </c>
      <c r="Y54" s="179"/>
      <c r="Z54" s="180">
        <f>VLOOKUP($A54,LIBRES!$A$7:$B$250,2,0)</f>
        <v>0.41805555555555557</v>
      </c>
      <c r="AA54" s="180">
        <f>VLOOKUP($A54,LIBRES!$D$7:$E$250,2,0)</f>
        <v>0.42203703703703704</v>
      </c>
      <c r="AB54" s="180">
        <f t="shared" si="9"/>
        <v>3.9814814814814747E-3</v>
      </c>
      <c r="AC54" s="179"/>
      <c r="AD54" s="180">
        <f>VLOOKUP($A54,LIBRES!$G$7:$H$250,2,0)</f>
        <v>0.42858796296296298</v>
      </c>
      <c r="AE54" s="180">
        <f>VLOOKUP($A54,LIBRES!J$7:$K$250,2,0)</f>
        <v>0.43528935185185186</v>
      </c>
      <c r="AF54" s="181">
        <f t="shared" si="10"/>
        <v>6.7013888888888817E-3</v>
      </c>
      <c r="AG54" s="179"/>
      <c r="AH54" s="180">
        <f>VLOOKUP($A54,LIBRES!$M$7:$N$250,2,0)</f>
        <v>0.4916666666666667</v>
      </c>
      <c r="AI54" s="180">
        <f>VLOOKUP($A54,LIBRES!$P$7:$Q$250,2,0)</f>
        <v>0.50201388888888887</v>
      </c>
      <c r="AJ54" s="180">
        <f t="shared" si="11"/>
        <v>1.0347222222222174E-2</v>
      </c>
      <c r="AK54" s="182"/>
      <c r="AL54" s="180" t="e">
        <f>VLOOKUP($A54,LIBRES!$S$7:$T$250,2,0)</f>
        <v>#N/A</v>
      </c>
      <c r="AM54" s="180" t="e">
        <f>VLOOKUP($A54,LIBRES!$V$7:$W$250,2,0)</f>
        <v>#N/A</v>
      </c>
      <c r="AN54" s="180" t="e">
        <f t="shared" si="12"/>
        <v>#N/A</v>
      </c>
      <c r="AO54" s="182"/>
      <c r="AP54" s="184">
        <f t="shared" si="13"/>
        <v>324</v>
      </c>
      <c r="AQ54" s="184" t="str">
        <f t="shared" si="14"/>
        <v>NELSON</v>
      </c>
      <c r="AR54" s="184" t="str">
        <f t="shared" si="15"/>
        <v>ARTURO</v>
      </c>
      <c r="AS54" s="184" t="str">
        <f t="shared" si="16"/>
        <v>C</v>
      </c>
      <c r="AT54" s="184">
        <f t="shared" si="17"/>
        <v>0</v>
      </c>
      <c r="AU54" s="185"/>
      <c r="AV54" s="186">
        <v>0</v>
      </c>
      <c r="AW54" s="186">
        <f t="shared" si="18"/>
        <v>6.7013888888888817E-3</v>
      </c>
      <c r="AX54" s="186">
        <f t="shared" si="19"/>
        <v>1.0347222222222174E-2</v>
      </c>
      <c r="AY54" s="186" t="e">
        <f t="shared" si="20"/>
        <v>#N/A</v>
      </c>
      <c r="AZ54" s="186" t="e">
        <f t="shared" si="21"/>
        <v>#N/A</v>
      </c>
      <c r="BA54" s="187">
        <v>10</v>
      </c>
      <c r="BB54" s="188" t="e">
        <f t="shared" si="22"/>
        <v>#N/A</v>
      </c>
      <c r="BC54" s="189" t="e">
        <f t="shared" si="23"/>
        <v>#N/A</v>
      </c>
      <c r="BD54" s="185">
        <v>0</v>
      </c>
      <c r="BE54" s="185" t="e">
        <f t="shared" si="24"/>
        <v>#N/A</v>
      </c>
      <c r="BF54" s="96" t="s">
        <v>424</v>
      </c>
      <c r="BG54" s="97" t="s">
        <v>424</v>
      </c>
    </row>
    <row r="55" spans="1:59" s="97" customFormat="1" ht="15" customHeight="1" x14ac:dyDescent="0.25">
      <c r="A55" s="174">
        <v>327</v>
      </c>
      <c r="B55" s="175" t="str">
        <f>VLOOKUP($A55,LISTADO!$C$4:$I$264,2,0)</f>
        <v>KEVIN</v>
      </c>
      <c r="C55" s="175" t="str">
        <f>VLOOKUP($A55,LISTADO!$C$4:$I$264,3,0)</f>
        <v>ALVARADO</v>
      </c>
      <c r="D55" s="175" t="str">
        <f>VLOOKUP($A55,LISTADO!$C$4:$I$264,4,0)</f>
        <v>A</v>
      </c>
      <c r="E55" s="175">
        <f>VLOOKUP($A55,LISTADO!$C$4:$I$264,5,0)</f>
        <v>0</v>
      </c>
      <c r="F55" s="175">
        <f>VLOOKUP($A55,LISTADO!$C$4:$I$264,6,0)</f>
        <v>0</v>
      </c>
      <c r="G55" s="176">
        <f>VLOOKUP($A55,LISTADO!$C$4:$I$270,7,0)</f>
        <v>0.41874999999999979</v>
      </c>
      <c r="H55" s="177">
        <f t="shared" si="25"/>
        <v>0.41874999999999979</v>
      </c>
      <c r="I55" s="177">
        <f t="shared" si="25"/>
        <v>0.41874999999999979</v>
      </c>
      <c r="J55" s="177">
        <f t="shared" si="1"/>
        <v>0</v>
      </c>
      <c r="K55" s="177"/>
      <c r="L55" s="178">
        <f t="shared" si="2"/>
        <v>0.49861111111111089</v>
      </c>
      <c r="M55" s="178">
        <f>VLOOKUP($A55,Checks!$B$5:$C$250,2,0)</f>
        <v>0.53194444444444444</v>
      </c>
      <c r="N55" s="178">
        <f t="shared" si="3"/>
        <v>0.11319444444444465</v>
      </c>
      <c r="O55" s="177">
        <f t="shared" si="26"/>
        <v>3.3333333333333548E-2</v>
      </c>
      <c r="P55" s="179"/>
      <c r="Q55" s="178">
        <f t="shared" si="4"/>
        <v>0.62569444444444444</v>
      </c>
      <c r="R55" s="178">
        <f>VLOOKUP($A55,Checks!$E$5:$F$250,2,0)</f>
        <v>0.6020833333333333</v>
      </c>
      <c r="S55" s="178">
        <f t="shared" si="5"/>
        <v>7.0138888888888862E-2</v>
      </c>
      <c r="T55" s="177">
        <v>1.1102230246251565E-16</v>
      </c>
      <c r="U55" s="179"/>
      <c r="V55" s="177">
        <f t="shared" si="6"/>
        <v>0.62569444444444444</v>
      </c>
      <c r="W55" s="180" t="e">
        <f t="shared" si="7"/>
        <v>#N/A</v>
      </c>
      <c r="X55" s="179" t="e">
        <f t="shared" si="8"/>
        <v>#N/A</v>
      </c>
      <c r="Y55" s="179"/>
      <c r="Z55" s="180">
        <f>VLOOKUP($A55,LIBRES!$A$7:$B$250,2,0)</f>
        <v>0.41944444444444445</v>
      </c>
      <c r="AA55" s="180">
        <f>VLOOKUP($A55,LIBRES!$D$7:$E$250,2,0)</f>
        <v>0.42350694444444442</v>
      </c>
      <c r="AB55" s="180">
        <f t="shared" si="9"/>
        <v>4.0624999999999689E-3</v>
      </c>
      <c r="AC55" s="179"/>
      <c r="AD55" s="180">
        <f>VLOOKUP($A55,LIBRES!$G$7:$H$250,2,0)</f>
        <v>0.43096064814814811</v>
      </c>
      <c r="AE55" s="180">
        <f>VLOOKUP($A55,LIBRES!J$7:$K$250,2,0)</f>
        <v>0.44670138888888888</v>
      </c>
      <c r="AF55" s="181">
        <f t="shared" si="10"/>
        <v>1.5740740740740777E-2</v>
      </c>
      <c r="AG55" s="179"/>
      <c r="AH55" s="180">
        <f>VLOOKUP($A55,LIBRES!$M$7:$N$250,2,0)</f>
        <v>0.5053819444444444</v>
      </c>
      <c r="AI55" s="180">
        <f>VLOOKUP($A55,LIBRES!$P$7:$Q$250,2,0)</f>
        <v>0.51679398148148148</v>
      </c>
      <c r="AJ55" s="180">
        <f t="shared" si="11"/>
        <v>1.1412037037037082E-2</v>
      </c>
      <c r="AK55" s="182"/>
      <c r="AL55" s="180" t="e">
        <f>VLOOKUP($A55,LIBRES!$S$7:$T$250,2,0)</f>
        <v>#N/A</v>
      </c>
      <c r="AM55" s="180" t="e">
        <f>VLOOKUP($A55,LIBRES!$V$7:$W$250,2,0)</f>
        <v>#N/A</v>
      </c>
      <c r="AN55" s="180" t="e">
        <f t="shared" si="12"/>
        <v>#N/A</v>
      </c>
      <c r="AO55" s="182"/>
      <c r="AP55" s="184">
        <f t="shared" si="13"/>
        <v>327</v>
      </c>
      <c r="AQ55" s="184" t="str">
        <f t="shared" si="14"/>
        <v>KEVIN</v>
      </c>
      <c r="AR55" s="184" t="str">
        <f t="shared" si="15"/>
        <v>ALVARADO</v>
      </c>
      <c r="AS55" s="184" t="str">
        <f t="shared" si="16"/>
        <v>A</v>
      </c>
      <c r="AT55" s="184">
        <f t="shared" si="17"/>
        <v>0</v>
      </c>
      <c r="AU55" s="185"/>
      <c r="AV55" s="186">
        <v>0</v>
      </c>
      <c r="AW55" s="186">
        <f t="shared" si="18"/>
        <v>1.5740740740740777E-2</v>
      </c>
      <c r="AX55" s="186">
        <f t="shared" si="19"/>
        <v>1.1412037037037082E-2</v>
      </c>
      <c r="AY55" s="186" t="e">
        <f t="shared" si="20"/>
        <v>#N/A</v>
      </c>
      <c r="AZ55" s="186" t="e">
        <f t="shared" si="21"/>
        <v>#N/A</v>
      </c>
      <c r="BA55" s="187">
        <v>10</v>
      </c>
      <c r="BB55" s="188" t="e">
        <f t="shared" si="22"/>
        <v>#N/A</v>
      </c>
      <c r="BC55" s="189" t="e">
        <f t="shared" si="23"/>
        <v>#N/A</v>
      </c>
      <c r="BD55" s="185">
        <v>0</v>
      </c>
      <c r="BE55" s="185" t="e">
        <f t="shared" si="24"/>
        <v>#N/A</v>
      </c>
      <c r="BF55" s="96" t="s">
        <v>424</v>
      </c>
      <c r="BG55" s="97" t="s">
        <v>424</v>
      </c>
    </row>
    <row r="56" spans="1:59" s="97" customFormat="1" ht="15" customHeight="1" x14ac:dyDescent="0.25">
      <c r="A56" s="174">
        <v>328</v>
      </c>
      <c r="B56" s="175" t="str">
        <f>VLOOKUP($A56,LISTADO!$C$4:$I$264,2,0)</f>
        <v>BYRON</v>
      </c>
      <c r="C56" s="175" t="str">
        <f>VLOOKUP($A56,LISTADO!$C$4:$I$264,3,0)</f>
        <v>ALVARADO</v>
      </c>
      <c r="D56" s="175" t="str">
        <f>VLOOKUP($A56,LISTADO!$C$4:$I$264,4,0)</f>
        <v>C</v>
      </c>
      <c r="E56" s="175">
        <f>VLOOKUP($A56,LISTADO!$C$4:$I$264,5,0)</f>
        <v>0</v>
      </c>
      <c r="F56" s="175">
        <f>VLOOKUP($A56,LISTADO!$C$4:$I$264,6,0)</f>
        <v>0</v>
      </c>
      <c r="G56" s="176">
        <f>VLOOKUP($A56,LISTADO!$C$4:$I$270,7,0)</f>
        <v>0.41874999999999979</v>
      </c>
      <c r="H56" s="177">
        <f t="shared" si="25"/>
        <v>0.41874999999999979</v>
      </c>
      <c r="I56" s="177">
        <f t="shared" si="25"/>
        <v>0.41874999999999979</v>
      </c>
      <c r="J56" s="177">
        <f t="shared" si="1"/>
        <v>0</v>
      </c>
      <c r="K56" s="177"/>
      <c r="L56" s="178">
        <f t="shared" si="2"/>
        <v>0.49861111111111089</v>
      </c>
      <c r="M56" s="178" t="e">
        <f>VLOOKUP($A56,Checks!$B$5:$C$250,2,0)</f>
        <v>#N/A</v>
      </c>
      <c r="N56" s="178" t="e">
        <f t="shared" si="3"/>
        <v>#N/A</v>
      </c>
      <c r="O56" s="177" t="e">
        <f t="shared" si="26"/>
        <v>#N/A</v>
      </c>
      <c r="P56" s="179"/>
      <c r="Q56" s="178" t="e">
        <f t="shared" si="4"/>
        <v>#N/A</v>
      </c>
      <c r="R56" s="178" t="e">
        <f>VLOOKUP($A56,Checks!$E$5:$F$250,2,0)</f>
        <v>#N/A</v>
      </c>
      <c r="S56" s="178" t="e">
        <f t="shared" si="5"/>
        <v>#N/A</v>
      </c>
      <c r="T56" s="177">
        <v>1.1102230246251565E-16</v>
      </c>
      <c r="U56" s="179"/>
      <c r="V56" s="177" t="e">
        <f t="shared" si="6"/>
        <v>#N/A</v>
      </c>
      <c r="W56" s="180" t="e">
        <f t="shared" si="7"/>
        <v>#N/A</v>
      </c>
      <c r="X56" s="179" t="e">
        <f t="shared" si="8"/>
        <v>#N/A</v>
      </c>
      <c r="Y56" s="179"/>
      <c r="Z56" s="180">
        <f>VLOOKUP($A56,LIBRES!$A$7:$B$250,2,0)</f>
        <v>0.41967592592592595</v>
      </c>
      <c r="AA56" s="180">
        <f>VLOOKUP($A56,LIBRES!$D$7:$E$250,2,0)</f>
        <v>0.42366898148148152</v>
      </c>
      <c r="AB56" s="180">
        <f t="shared" si="9"/>
        <v>3.9930555555555691E-3</v>
      </c>
      <c r="AC56" s="179"/>
      <c r="AD56" s="180">
        <f>VLOOKUP($A56,LIBRES!$G$7:$H$250,2,0)</f>
        <v>0.43113425925925924</v>
      </c>
      <c r="AE56" s="180">
        <f>VLOOKUP($A56,LIBRES!J$7:$K$250,2,0)</f>
        <v>0.44677083333333334</v>
      </c>
      <c r="AF56" s="181">
        <f t="shared" si="10"/>
        <v>1.5636574074074094E-2</v>
      </c>
      <c r="AG56" s="179"/>
      <c r="AH56" s="180" t="e">
        <f>VLOOKUP($A56,LIBRES!$M$7:$N$250,2,0)</f>
        <v>#N/A</v>
      </c>
      <c r="AI56" s="180" t="e">
        <f>VLOOKUP($A56,LIBRES!$P$7:$Q$250,2,0)</f>
        <v>#N/A</v>
      </c>
      <c r="AJ56" s="180" t="e">
        <f t="shared" si="11"/>
        <v>#N/A</v>
      </c>
      <c r="AK56" s="182"/>
      <c r="AL56" s="180" t="e">
        <f>VLOOKUP($A56,LIBRES!$S$7:$T$250,2,0)</f>
        <v>#N/A</v>
      </c>
      <c r="AM56" s="180" t="e">
        <f>VLOOKUP($A56,LIBRES!$V$7:$W$250,2,0)</f>
        <v>#N/A</v>
      </c>
      <c r="AN56" s="180" t="e">
        <f t="shared" si="12"/>
        <v>#N/A</v>
      </c>
      <c r="AO56" s="182"/>
      <c r="AP56" s="184">
        <f t="shared" si="13"/>
        <v>328</v>
      </c>
      <c r="AQ56" s="184" t="str">
        <f t="shared" si="14"/>
        <v>BYRON</v>
      </c>
      <c r="AR56" s="184" t="str">
        <f t="shared" si="15"/>
        <v>ALVARADO</v>
      </c>
      <c r="AS56" s="184" t="str">
        <f t="shared" si="16"/>
        <v>C</v>
      </c>
      <c r="AT56" s="184">
        <f t="shared" si="17"/>
        <v>0</v>
      </c>
      <c r="AU56" s="185"/>
      <c r="AV56" s="186">
        <v>0</v>
      </c>
      <c r="AW56" s="186">
        <f t="shared" si="18"/>
        <v>1.5636574074074094E-2</v>
      </c>
      <c r="AX56" s="186" t="e">
        <f t="shared" si="19"/>
        <v>#N/A</v>
      </c>
      <c r="AY56" s="186" t="e">
        <f t="shared" si="20"/>
        <v>#N/A</v>
      </c>
      <c r="AZ56" s="186" t="e">
        <f t="shared" si="21"/>
        <v>#N/A</v>
      </c>
      <c r="BA56" s="187">
        <v>10</v>
      </c>
      <c r="BB56" s="188" t="e">
        <f t="shared" si="22"/>
        <v>#N/A</v>
      </c>
      <c r="BC56" s="189" t="e">
        <f t="shared" si="23"/>
        <v>#N/A</v>
      </c>
      <c r="BD56" s="185">
        <v>0</v>
      </c>
      <c r="BE56" s="185" t="e">
        <f t="shared" si="24"/>
        <v>#N/A</v>
      </c>
      <c r="BF56" s="96" t="s">
        <v>424</v>
      </c>
    </row>
    <row r="57" spans="1:59" s="97" customFormat="1" ht="15" customHeight="1" x14ac:dyDescent="0.25">
      <c r="A57" s="174">
        <v>340</v>
      </c>
      <c r="B57" s="175" t="str">
        <f>VLOOKUP($A57,LISTADO!$C$4:$I$264,2,0)</f>
        <v>LUIS PEDRO</v>
      </c>
      <c r="C57" s="175" t="str">
        <f>VLOOKUP($A57,LISTADO!$C$4:$I$264,3,0)</f>
        <v>DURAN LÓPEZ</v>
      </c>
      <c r="D57" s="175" t="str">
        <f>VLOOKUP($A57,LISTADO!$C$4:$I$264,4,0)</f>
        <v>A</v>
      </c>
      <c r="E57" s="175">
        <f>VLOOKUP($A57,LISTADO!$C$4:$I$264,5,0)</f>
        <v>0</v>
      </c>
      <c r="F57" s="175">
        <f>VLOOKUP($A57,LISTADO!$C$4:$I$264,6,0)</f>
        <v>0</v>
      </c>
      <c r="G57" s="176">
        <f>VLOOKUP($A57,LISTADO!$C$4:$I$270,7,0)</f>
        <v>0.41111111111111093</v>
      </c>
      <c r="H57" s="177">
        <f t="shared" si="25"/>
        <v>0.41111111111111093</v>
      </c>
      <c r="I57" s="177">
        <f t="shared" si="25"/>
        <v>0.41111111111111093</v>
      </c>
      <c r="J57" s="177">
        <f t="shared" si="1"/>
        <v>0</v>
      </c>
      <c r="K57" s="177"/>
      <c r="L57" s="178">
        <f t="shared" si="2"/>
        <v>0.49097222222222203</v>
      </c>
      <c r="M57" s="178" t="e">
        <f>VLOOKUP($A57,Checks!$B$5:$C$250,2,0)</f>
        <v>#N/A</v>
      </c>
      <c r="N57" s="178" t="e">
        <f t="shared" si="3"/>
        <v>#N/A</v>
      </c>
      <c r="O57" s="177" t="e">
        <f t="shared" si="26"/>
        <v>#N/A</v>
      </c>
      <c r="P57" s="179"/>
      <c r="Q57" s="178" t="e">
        <f t="shared" si="4"/>
        <v>#N/A</v>
      </c>
      <c r="R57" s="178" t="e">
        <f>VLOOKUP($A57,Checks!$E$5:$F$250,2,0)</f>
        <v>#N/A</v>
      </c>
      <c r="S57" s="178" t="e">
        <f t="shared" si="5"/>
        <v>#N/A</v>
      </c>
      <c r="T57" s="177">
        <v>1.1102230246251565E-16</v>
      </c>
      <c r="U57" s="179"/>
      <c r="V57" s="177" t="e">
        <f t="shared" si="6"/>
        <v>#N/A</v>
      </c>
      <c r="W57" s="180" t="e">
        <f t="shared" si="7"/>
        <v>#N/A</v>
      </c>
      <c r="X57" s="179" t="e">
        <f t="shared" si="8"/>
        <v>#N/A</v>
      </c>
      <c r="Y57" s="179"/>
      <c r="Z57" s="180">
        <f>VLOOKUP($A57,LIBRES!$A$7:$B$250,2,0)</f>
        <v>0.41250000000000003</v>
      </c>
      <c r="AA57" s="180">
        <f>VLOOKUP($A57,LIBRES!$D$7:$E$250,2,0)</f>
        <v>0.41678240740740741</v>
      </c>
      <c r="AB57" s="180">
        <f t="shared" si="9"/>
        <v>4.2824074074073737E-3</v>
      </c>
      <c r="AC57" s="179"/>
      <c r="AD57" s="180">
        <f>VLOOKUP($A57,LIBRES!$G$7:$H$250,2,0)</f>
        <v>0.42424768518518513</v>
      </c>
      <c r="AE57" s="180" t="e">
        <f>VLOOKUP($A57,LIBRES!J$7:$K$250,2,0)</f>
        <v>#N/A</v>
      </c>
      <c r="AF57" s="181" t="e">
        <f t="shared" si="10"/>
        <v>#N/A</v>
      </c>
      <c r="AG57" s="179"/>
      <c r="AH57" s="180" t="e">
        <f>VLOOKUP($A57,LIBRES!$M$7:$N$250,2,0)</f>
        <v>#N/A</v>
      </c>
      <c r="AI57" s="180" t="e">
        <f>VLOOKUP($A57,LIBRES!$P$7:$Q$250,2,0)</f>
        <v>#N/A</v>
      </c>
      <c r="AJ57" s="180" t="e">
        <f t="shared" si="11"/>
        <v>#N/A</v>
      </c>
      <c r="AK57" s="182"/>
      <c r="AL57" s="180" t="e">
        <f>VLOOKUP($A57,LIBRES!$S$7:$T$250,2,0)</f>
        <v>#N/A</v>
      </c>
      <c r="AM57" s="180" t="e">
        <f>VLOOKUP($A57,LIBRES!$V$7:$W$250,2,0)</f>
        <v>#N/A</v>
      </c>
      <c r="AN57" s="180" t="e">
        <f t="shared" si="12"/>
        <v>#N/A</v>
      </c>
      <c r="AO57" s="182"/>
      <c r="AP57" s="184">
        <f t="shared" si="13"/>
        <v>340</v>
      </c>
      <c r="AQ57" s="184" t="str">
        <f t="shared" si="14"/>
        <v>LUIS PEDRO</v>
      </c>
      <c r="AR57" s="184" t="str">
        <f t="shared" si="15"/>
        <v>DURAN LÓPEZ</v>
      </c>
      <c r="AS57" s="184" t="str">
        <f t="shared" si="16"/>
        <v>A</v>
      </c>
      <c r="AT57" s="184">
        <f t="shared" si="17"/>
        <v>0</v>
      </c>
      <c r="AU57" s="185"/>
      <c r="AV57" s="186">
        <v>0</v>
      </c>
      <c r="AW57" s="186" t="e">
        <f t="shared" si="18"/>
        <v>#N/A</v>
      </c>
      <c r="AX57" s="186" t="e">
        <f t="shared" si="19"/>
        <v>#N/A</v>
      </c>
      <c r="AY57" s="186" t="e">
        <f t="shared" si="20"/>
        <v>#N/A</v>
      </c>
      <c r="AZ57" s="186" t="e">
        <f t="shared" si="21"/>
        <v>#N/A</v>
      </c>
      <c r="BA57" s="187"/>
      <c r="BB57" s="188" t="e">
        <f t="shared" si="22"/>
        <v>#N/A</v>
      </c>
      <c r="BC57" s="189" t="e">
        <f t="shared" si="23"/>
        <v>#N/A</v>
      </c>
      <c r="BD57" s="185">
        <v>0</v>
      </c>
      <c r="BE57" s="185" t="e">
        <f t="shared" si="24"/>
        <v>#N/A</v>
      </c>
      <c r="BF57" s="96"/>
    </row>
  </sheetData>
  <autoFilter ref="D22:D57"/>
  <sortState ref="A23:BH57">
    <sortCondition ref="BE23:BE57"/>
  </sortState>
  <pageMargins left="0.70866141732283472" right="0.70866141732283472" top="0.74803149606299213" bottom="0.74803149606299213" header="0.31496062992125984" footer="0.31496062992125984"/>
  <pageSetup scale="14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A537"/>
  <sheetViews>
    <sheetView topLeftCell="A70" workbookViewId="0">
      <selection activeCell="K83" sqref="K83"/>
    </sheetView>
  </sheetViews>
  <sheetFormatPr defaultColWidth="11.5703125" defaultRowHeight="15" x14ac:dyDescent="0.25"/>
  <cols>
    <col min="1" max="5" width="11.5703125" style="104"/>
    <col min="6" max="6" width="11.42578125" style="110" customWidth="1"/>
    <col min="7" max="11" width="11.5703125" style="104"/>
    <col min="12" max="12" width="11.42578125" style="110" customWidth="1"/>
    <col min="13" max="13" width="11.5703125" style="104"/>
    <col min="14" max="14" width="11.7109375" style="104" bestFit="1" customWidth="1"/>
    <col min="15" max="16" width="11.5703125" style="104"/>
    <col min="17" max="17" width="11.7109375" style="104" bestFit="1" customWidth="1"/>
    <col min="18" max="18" width="11.7109375" style="110" customWidth="1"/>
    <col min="19" max="20" width="11.7109375" style="104" customWidth="1"/>
    <col min="21" max="21" width="11.42578125" style="104" customWidth="1"/>
    <col min="22" max="23" width="11.5703125" style="104"/>
    <col min="24" max="24" width="11.7109375" style="110" bestFit="1" customWidth="1"/>
    <col min="25" max="25" width="11.5703125" style="104"/>
    <col min="26" max="26" width="11.7109375" style="122" bestFit="1" customWidth="1"/>
    <col min="27" max="27" width="11.42578125" style="104" customWidth="1"/>
    <col min="28" max="29" width="11.5703125" style="104"/>
    <col min="30" max="30" width="11.5703125" style="110"/>
    <col min="31" max="32" width="11.5703125" style="104"/>
    <col min="33" max="33" width="11.42578125" style="104" customWidth="1"/>
    <col min="34" max="34" width="11.5703125" style="104"/>
    <col min="35" max="35" width="11.7109375" style="104" bestFit="1" customWidth="1"/>
    <col min="36" max="36" width="11.5703125" style="110"/>
    <col min="37" max="38" width="11.5703125" style="104"/>
    <col min="39" max="39" width="11.42578125" style="104" customWidth="1"/>
    <col min="40" max="40" width="11.5703125" style="104"/>
    <col min="41" max="41" width="11.7109375" style="104" bestFit="1" customWidth="1"/>
    <col min="42" max="42" width="11.5703125" style="110"/>
    <col min="43" max="44" width="11.5703125" style="104"/>
    <col min="45" max="45" width="11.42578125" style="104" customWidth="1"/>
    <col min="48" max="48" width="11.5703125" style="110"/>
  </cols>
  <sheetData>
    <row r="2" spans="1:53" ht="15.75" x14ac:dyDescent="0.25">
      <c r="A2" s="118" t="s">
        <v>12</v>
      </c>
      <c r="B2" s="118" t="s">
        <v>80</v>
      </c>
      <c r="G2" s="118" t="s">
        <v>13</v>
      </c>
      <c r="H2" s="118" t="s">
        <v>118</v>
      </c>
      <c r="M2" s="118" t="s">
        <v>14</v>
      </c>
      <c r="N2" s="118" t="s">
        <v>117</v>
      </c>
      <c r="S2" s="118" t="s">
        <v>15</v>
      </c>
      <c r="T2" s="118" t="s">
        <v>80</v>
      </c>
      <c r="Y2" s="118" t="s">
        <v>16</v>
      </c>
      <c r="Z2" s="118" t="s">
        <v>118</v>
      </c>
      <c r="AE2" s="118" t="s">
        <v>56</v>
      </c>
      <c r="AF2" s="118" t="s">
        <v>117</v>
      </c>
      <c r="AK2" s="118" t="s">
        <v>64</v>
      </c>
      <c r="AL2" s="118" t="s">
        <v>80</v>
      </c>
      <c r="AQ2" s="118" t="s">
        <v>73</v>
      </c>
      <c r="AR2" s="118" t="s">
        <v>117</v>
      </c>
      <c r="AT2" s="104"/>
      <c r="AU2" s="104"/>
      <c r="AW2" s="118" t="s">
        <v>74</v>
      </c>
      <c r="AX2" s="118" t="s">
        <v>80</v>
      </c>
      <c r="AY2" s="104"/>
      <c r="AZ2" s="104"/>
      <c r="BA2" s="104"/>
    </row>
    <row r="3" spans="1:53" x14ac:dyDescent="0.25">
      <c r="Z3" s="104"/>
      <c r="AT3" s="104"/>
      <c r="AU3" s="104"/>
      <c r="AW3" s="104"/>
      <c r="AX3" s="104"/>
      <c r="AY3" s="104"/>
      <c r="AZ3" s="104"/>
      <c r="BA3" s="104"/>
    </row>
    <row r="4" spans="1:53" ht="21" x14ac:dyDescent="0.35">
      <c r="A4" s="119" t="s">
        <v>24</v>
      </c>
      <c r="D4" s="120" t="s">
        <v>25</v>
      </c>
      <c r="G4" s="119" t="s">
        <v>24</v>
      </c>
      <c r="J4" s="120" t="s">
        <v>25</v>
      </c>
      <c r="M4" s="119" t="s">
        <v>24</v>
      </c>
      <c r="P4" s="120" t="s">
        <v>25</v>
      </c>
      <c r="S4" s="119" t="s">
        <v>24</v>
      </c>
      <c r="V4" s="120" t="s">
        <v>25</v>
      </c>
      <c r="Y4" s="119" t="s">
        <v>24</v>
      </c>
      <c r="Z4" s="104"/>
      <c r="AB4" s="120" t="s">
        <v>25</v>
      </c>
      <c r="AE4" s="119" t="s">
        <v>24</v>
      </c>
      <c r="AH4" s="120" t="s">
        <v>25</v>
      </c>
      <c r="AK4" s="119" t="s">
        <v>24</v>
      </c>
      <c r="AN4" s="120" t="s">
        <v>25</v>
      </c>
      <c r="AQ4" s="119" t="s">
        <v>24</v>
      </c>
      <c r="AT4" s="120" t="s">
        <v>25</v>
      </c>
      <c r="AU4" s="104"/>
      <c r="AW4" s="119" t="s">
        <v>24</v>
      </c>
      <c r="AX4" s="104"/>
      <c r="AY4" s="104"/>
      <c r="AZ4" s="120" t="s">
        <v>25</v>
      </c>
      <c r="BA4" s="104"/>
    </row>
    <row r="5" spans="1:53" x14ac:dyDescent="0.25">
      <c r="Z5" s="104"/>
      <c r="AT5" s="104"/>
      <c r="AU5" s="104"/>
      <c r="AW5" s="104"/>
      <c r="AX5" s="104"/>
      <c r="AY5" s="104"/>
      <c r="AZ5" s="104"/>
      <c r="BA5" s="104"/>
    </row>
    <row r="6" spans="1:53" ht="15.75" x14ac:dyDescent="0.25">
      <c r="A6" s="121" t="s">
        <v>28</v>
      </c>
      <c r="B6" s="121" t="s">
        <v>47</v>
      </c>
      <c r="D6" s="121" t="s">
        <v>28</v>
      </c>
      <c r="E6" s="121" t="s">
        <v>47</v>
      </c>
      <c r="G6" s="121" t="s">
        <v>28</v>
      </c>
      <c r="H6" s="121" t="s">
        <v>47</v>
      </c>
      <c r="J6" s="121" t="s">
        <v>28</v>
      </c>
      <c r="K6" s="121" t="s">
        <v>47</v>
      </c>
      <c r="M6" s="121" t="s">
        <v>28</v>
      </c>
      <c r="N6" s="121" t="s">
        <v>47</v>
      </c>
      <c r="P6" s="121" t="s">
        <v>28</v>
      </c>
      <c r="Q6" s="121" t="s">
        <v>47</v>
      </c>
      <c r="R6" s="135"/>
      <c r="S6" s="121" t="s">
        <v>28</v>
      </c>
      <c r="T6" s="121" t="s">
        <v>47</v>
      </c>
      <c r="V6" s="121" t="s">
        <v>28</v>
      </c>
      <c r="W6" s="121" t="s">
        <v>47</v>
      </c>
      <c r="Y6" s="121" t="s">
        <v>28</v>
      </c>
      <c r="Z6" s="121" t="s">
        <v>47</v>
      </c>
      <c r="AB6" s="121" t="s">
        <v>28</v>
      </c>
      <c r="AC6" s="121" t="s">
        <v>47</v>
      </c>
      <c r="AE6" s="121" t="s">
        <v>28</v>
      </c>
      <c r="AF6" s="121" t="s">
        <v>47</v>
      </c>
      <c r="AH6" s="121" t="s">
        <v>28</v>
      </c>
      <c r="AI6" s="121" t="s">
        <v>47</v>
      </c>
      <c r="AK6" s="121" t="s">
        <v>28</v>
      </c>
      <c r="AL6" s="121" t="s">
        <v>47</v>
      </c>
      <c r="AN6" s="121" t="s">
        <v>28</v>
      </c>
      <c r="AO6" s="121" t="s">
        <v>47</v>
      </c>
      <c r="AQ6" s="121" t="s">
        <v>28</v>
      </c>
      <c r="AR6" s="121" t="s">
        <v>47</v>
      </c>
      <c r="AT6" s="121" t="s">
        <v>28</v>
      </c>
      <c r="AU6" s="121" t="s">
        <v>47</v>
      </c>
      <c r="AW6" s="121" t="s">
        <v>28</v>
      </c>
      <c r="AX6" s="121" t="s">
        <v>47</v>
      </c>
      <c r="AY6" s="104"/>
      <c r="AZ6" s="121" t="s">
        <v>28</v>
      </c>
      <c r="BA6" s="121" t="s">
        <v>47</v>
      </c>
    </row>
    <row r="7" spans="1:53" x14ac:dyDescent="0.25">
      <c r="A7">
        <v>1</v>
      </c>
      <c r="B7" s="106">
        <v>0.35416666666666669</v>
      </c>
      <c r="D7">
        <v>1</v>
      </c>
      <c r="E7" s="106">
        <v>0.35736111111111107</v>
      </c>
      <c r="G7">
        <v>1</v>
      </c>
      <c r="H7" s="106">
        <v>0.36261574074074071</v>
      </c>
      <c r="J7">
        <v>1</v>
      </c>
      <c r="K7" s="106">
        <v>0.36511574074074077</v>
      </c>
      <c r="M7">
        <v>1</v>
      </c>
      <c r="N7" s="106">
        <v>0.39097222222222222</v>
      </c>
      <c r="O7" s="106"/>
      <c r="P7">
        <v>1</v>
      </c>
      <c r="Q7" s="106">
        <v>0.39277777777777773</v>
      </c>
      <c r="R7" s="134"/>
      <c r="S7">
        <v>1</v>
      </c>
      <c r="T7" s="139">
        <v>0.45636574074074071</v>
      </c>
      <c r="U7" s="139"/>
      <c r="V7">
        <v>1</v>
      </c>
      <c r="W7" s="139">
        <v>0.45855324074074072</v>
      </c>
      <c r="Y7">
        <v>1</v>
      </c>
      <c r="Z7" s="139">
        <v>0.48726851851851855</v>
      </c>
      <c r="AA7" s="139"/>
      <c r="AB7">
        <v>1</v>
      </c>
      <c r="AC7" s="139">
        <v>0.48978009259259259</v>
      </c>
      <c r="AD7" s="134"/>
      <c r="AE7">
        <v>1</v>
      </c>
      <c r="AF7" s="106">
        <v>0.5131944444444444</v>
      </c>
      <c r="AH7">
        <v>1</v>
      </c>
      <c r="AI7" s="106">
        <v>0.51501157407407405</v>
      </c>
      <c r="AK7">
        <v>1</v>
      </c>
      <c r="AL7" s="139">
        <v>0.57881944444444444</v>
      </c>
      <c r="AM7" s="139"/>
      <c r="AN7">
        <v>83</v>
      </c>
      <c r="AO7" s="139">
        <v>0.5566550925925926</v>
      </c>
      <c r="AQ7">
        <v>1</v>
      </c>
      <c r="AR7" s="106">
        <v>0.60098379629629628</v>
      </c>
      <c r="AT7">
        <v>1</v>
      </c>
      <c r="AU7" s="106">
        <v>0.60810185185185184</v>
      </c>
      <c r="AV7" s="134"/>
      <c r="AW7">
        <v>1</v>
      </c>
      <c r="AX7" s="106">
        <v>0.63391203703703702</v>
      </c>
      <c r="AZ7">
        <v>1</v>
      </c>
      <c r="BA7" s="106">
        <v>0.63609953703703703</v>
      </c>
    </row>
    <row r="8" spans="1:53" x14ac:dyDescent="0.25">
      <c r="A8">
        <v>2</v>
      </c>
      <c r="B8" s="106">
        <v>0.35509259259259257</v>
      </c>
      <c r="D8">
        <v>2</v>
      </c>
      <c r="E8" s="106">
        <v>0.3576388888888889</v>
      </c>
      <c r="G8">
        <v>2</v>
      </c>
      <c r="H8" s="106">
        <v>0.36331018518518521</v>
      </c>
      <c r="J8" s="104">
        <v>2</v>
      </c>
      <c r="K8" s="123">
        <v>0.36563657407407407</v>
      </c>
      <c r="M8">
        <v>2</v>
      </c>
      <c r="N8" s="106">
        <v>0.3913194444444445</v>
      </c>
      <c r="O8" s="106"/>
      <c r="P8">
        <v>2</v>
      </c>
      <c r="Q8" s="106">
        <v>0.39325231481481482</v>
      </c>
      <c r="R8" s="134"/>
      <c r="S8">
        <v>2</v>
      </c>
      <c r="T8" s="139">
        <v>0.46365740740740741</v>
      </c>
      <c r="U8" s="139"/>
      <c r="V8">
        <v>2</v>
      </c>
      <c r="W8" s="139">
        <v>0.46598379629629627</v>
      </c>
      <c r="Y8">
        <v>2</v>
      </c>
      <c r="Z8" s="139">
        <v>0.48807870370370371</v>
      </c>
      <c r="AA8" s="139"/>
      <c r="AB8">
        <v>2</v>
      </c>
      <c r="AC8" s="139">
        <v>0.49055555555555558</v>
      </c>
      <c r="AD8" s="134"/>
      <c r="AE8">
        <v>2</v>
      </c>
      <c r="AF8" s="106">
        <v>0.51041666666666663</v>
      </c>
      <c r="AH8">
        <v>2</v>
      </c>
      <c r="AI8" s="106">
        <v>0.51231481481481478</v>
      </c>
      <c r="AK8">
        <v>2</v>
      </c>
      <c r="AL8" s="139">
        <v>0.57418981481481479</v>
      </c>
      <c r="AM8" s="139"/>
      <c r="AN8">
        <v>81</v>
      </c>
      <c r="AO8" s="139">
        <v>0.55731481481481482</v>
      </c>
      <c r="AQ8">
        <v>2</v>
      </c>
      <c r="AR8" s="106">
        <v>0.60133101851851845</v>
      </c>
      <c r="AT8">
        <v>2</v>
      </c>
      <c r="AU8" s="106">
        <v>0.60879629629629628</v>
      </c>
      <c r="AV8" s="134"/>
      <c r="AW8">
        <v>2</v>
      </c>
      <c r="AX8" s="106">
        <v>0.63368055555555558</v>
      </c>
      <c r="AZ8">
        <v>2</v>
      </c>
      <c r="BA8" s="106">
        <v>0.6358449074074074</v>
      </c>
    </row>
    <row r="9" spans="1:53" s="104" customFormat="1" x14ac:dyDescent="0.25">
      <c r="A9" s="104">
        <v>3</v>
      </c>
      <c r="B9" s="123">
        <v>0.35578703703703707</v>
      </c>
      <c r="D9">
        <v>3</v>
      </c>
      <c r="E9" s="106">
        <v>0.35877314814814815</v>
      </c>
      <c r="F9" s="110"/>
      <c r="G9" s="104">
        <v>3</v>
      </c>
      <c r="H9" s="123">
        <v>0.36429398148148145</v>
      </c>
      <c r="J9">
        <v>3</v>
      </c>
      <c r="K9" s="106">
        <v>0.36693287037037042</v>
      </c>
      <c r="L9" s="110"/>
      <c r="M9" s="104">
        <v>3</v>
      </c>
      <c r="N9" s="123">
        <v>0.39270833333333338</v>
      </c>
      <c r="O9" s="123"/>
      <c r="P9">
        <v>3</v>
      </c>
      <c r="Q9" s="106">
        <v>0.39483796296296297</v>
      </c>
      <c r="R9" s="134"/>
      <c r="S9">
        <v>3</v>
      </c>
      <c r="T9" s="139">
        <v>0.46128472222222222</v>
      </c>
      <c r="U9" s="139"/>
      <c r="V9">
        <v>3</v>
      </c>
      <c r="W9" s="139">
        <v>0.46366898148148145</v>
      </c>
      <c r="X9" s="110"/>
      <c r="Y9">
        <v>3</v>
      </c>
      <c r="Z9" s="139">
        <v>0.48859953703703707</v>
      </c>
      <c r="AA9" s="139"/>
      <c r="AB9">
        <v>3</v>
      </c>
      <c r="AC9" s="139">
        <v>0.49134259259259255</v>
      </c>
      <c r="AD9" s="134"/>
      <c r="AE9" s="104">
        <v>3</v>
      </c>
      <c r="AF9" s="123">
        <v>0.51458333333333328</v>
      </c>
      <c r="AH9" s="104">
        <v>3</v>
      </c>
      <c r="AI9" s="123">
        <v>0.51665509259259257</v>
      </c>
      <c r="AJ9" s="110"/>
      <c r="AK9">
        <v>3</v>
      </c>
      <c r="AL9" s="139">
        <v>0.57824074074074072</v>
      </c>
      <c r="AM9" s="139"/>
      <c r="AN9">
        <v>2</v>
      </c>
      <c r="AO9" s="139">
        <v>0.57643518518518522</v>
      </c>
      <c r="AP9" s="110"/>
      <c r="AQ9">
        <v>3</v>
      </c>
      <c r="AR9" s="106">
        <v>0.60231481481481486</v>
      </c>
      <c r="AT9" s="104">
        <v>3</v>
      </c>
      <c r="AU9" s="123">
        <v>0.60994212962962957</v>
      </c>
      <c r="AV9" s="134"/>
      <c r="AW9" s="104">
        <v>3</v>
      </c>
      <c r="AX9" s="123">
        <v>0.63553240740740746</v>
      </c>
      <c r="AZ9">
        <v>3</v>
      </c>
      <c r="BA9" s="106">
        <v>0.63785879629629627</v>
      </c>
    </row>
    <row r="10" spans="1:53" s="104" customFormat="1" x14ac:dyDescent="0.25">
      <c r="A10" s="104">
        <v>4</v>
      </c>
      <c r="B10" s="123">
        <v>0.36249999999999999</v>
      </c>
      <c r="D10">
        <v>4</v>
      </c>
      <c r="E10" s="106">
        <v>0.36541666666666667</v>
      </c>
      <c r="F10" s="110"/>
      <c r="G10" s="104">
        <v>4</v>
      </c>
      <c r="H10" s="123">
        <v>0.37065972222222227</v>
      </c>
      <c r="J10" s="104">
        <v>4</v>
      </c>
      <c r="K10" s="123">
        <v>0.37314814814814817</v>
      </c>
      <c r="L10" s="110"/>
      <c r="M10" s="104">
        <v>9</v>
      </c>
      <c r="N10" s="123">
        <v>0.39305555555555555</v>
      </c>
      <c r="O10" s="123"/>
      <c r="P10">
        <v>9</v>
      </c>
      <c r="Q10" s="106">
        <v>0.39545138888888887</v>
      </c>
      <c r="R10" s="134"/>
      <c r="S10">
        <v>4</v>
      </c>
      <c r="T10" s="139">
        <v>0.4621527777777778</v>
      </c>
      <c r="U10" s="139"/>
      <c r="V10">
        <v>4</v>
      </c>
      <c r="W10" s="139">
        <v>0.46445601851851853</v>
      </c>
      <c r="X10" s="110"/>
      <c r="Y10">
        <v>4</v>
      </c>
      <c r="Z10" s="139">
        <v>0.49427083333333338</v>
      </c>
      <c r="AA10" s="139"/>
      <c r="AB10">
        <v>4</v>
      </c>
      <c r="AC10" s="139">
        <v>0.49695601851851851</v>
      </c>
      <c r="AD10" s="134"/>
      <c r="AE10" s="104">
        <v>4</v>
      </c>
      <c r="AF10" s="123">
        <v>0.5210069444444444</v>
      </c>
      <c r="AH10" s="104">
        <v>4</v>
      </c>
      <c r="AI10" s="123">
        <v>0.52303240740740742</v>
      </c>
      <c r="AJ10" s="110"/>
      <c r="AK10">
        <v>4</v>
      </c>
      <c r="AL10" s="139">
        <v>0.58333333333333337</v>
      </c>
      <c r="AM10" s="139"/>
      <c r="AN10">
        <v>3</v>
      </c>
      <c r="AO10" s="139">
        <v>0.58060185185185187</v>
      </c>
      <c r="AP10" s="110"/>
      <c r="AQ10">
        <v>4</v>
      </c>
      <c r="AR10" s="106">
        <v>0.60775462962962956</v>
      </c>
      <c r="AT10" s="104">
        <v>4</v>
      </c>
      <c r="AU10" s="123">
        <v>0.61532407407407408</v>
      </c>
      <c r="AV10" s="134"/>
      <c r="AW10" s="104">
        <v>4</v>
      </c>
      <c r="AX10" s="123">
        <v>0.63854166666666667</v>
      </c>
      <c r="AZ10">
        <v>4</v>
      </c>
      <c r="BA10" s="106">
        <v>0.6409259259259259</v>
      </c>
    </row>
    <row r="11" spans="1:53" s="104" customFormat="1" x14ac:dyDescent="0.25">
      <c r="A11" s="104">
        <v>7</v>
      </c>
      <c r="B11" s="123">
        <v>0.36273148148148149</v>
      </c>
      <c r="D11">
        <v>7</v>
      </c>
      <c r="E11" s="106">
        <v>0.36626157407407406</v>
      </c>
      <c r="F11" s="110"/>
      <c r="G11" s="104">
        <v>7</v>
      </c>
      <c r="H11" s="123">
        <v>0.37170138888888887</v>
      </c>
      <c r="J11" s="104">
        <v>7</v>
      </c>
      <c r="K11" s="123">
        <v>0.37459490740740736</v>
      </c>
      <c r="L11" s="110"/>
      <c r="M11" s="104">
        <v>33</v>
      </c>
      <c r="N11" s="123">
        <v>0.39583333333333331</v>
      </c>
      <c r="O11" s="123"/>
      <c r="P11">
        <v>33</v>
      </c>
      <c r="Q11" s="106">
        <v>0.39851851851851849</v>
      </c>
      <c r="R11" s="134"/>
      <c r="S11">
        <v>7</v>
      </c>
      <c r="T11" s="139">
        <v>0.46319444444444446</v>
      </c>
      <c r="U11" s="139"/>
      <c r="V11">
        <v>7</v>
      </c>
      <c r="W11" s="139">
        <v>0.46581018518518519</v>
      </c>
      <c r="X11" s="110"/>
      <c r="Y11">
        <v>7</v>
      </c>
      <c r="Z11" s="139">
        <v>0.49502314814814818</v>
      </c>
      <c r="AA11" s="139"/>
      <c r="AB11">
        <v>7</v>
      </c>
      <c r="AC11" s="139">
        <v>0.49812499999999998</v>
      </c>
      <c r="AD11" s="134"/>
      <c r="AE11" s="104">
        <v>7</v>
      </c>
      <c r="AF11" s="123">
        <v>0.52204861111111112</v>
      </c>
      <c r="AH11" s="104">
        <v>7</v>
      </c>
      <c r="AI11" s="123">
        <v>0.52446759259259257</v>
      </c>
      <c r="AJ11" s="110"/>
      <c r="AK11">
        <v>7</v>
      </c>
      <c r="AL11" s="139">
        <v>0.58842592592592591</v>
      </c>
      <c r="AM11" s="139"/>
      <c r="AN11">
        <v>1</v>
      </c>
      <c r="AO11" s="139">
        <v>0.58101851851851849</v>
      </c>
      <c r="AP11" s="110"/>
      <c r="AQ11">
        <v>7</v>
      </c>
      <c r="AR11" s="106">
        <v>0.6083912037037037</v>
      </c>
      <c r="AT11" s="104">
        <v>7</v>
      </c>
      <c r="AU11" s="123">
        <v>0.61656250000000001</v>
      </c>
      <c r="AV11" s="134"/>
      <c r="AW11" s="104">
        <v>7</v>
      </c>
      <c r="AX11" s="123">
        <v>0.63923611111111112</v>
      </c>
      <c r="AZ11">
        <v>7</v>
      </c>
      <c r="BA11" s="106">
        <v>0.64204861111111111</v>
      </c>
    </row>
    <row r="12" spans="1:53" s="104" customFormat="1" x14ac:dyDescent="0.25">
      <c r="A12" s="104">
        <v>9</v>
      </c>
      <c r="B12" s="123">
        <v>0.35555555555555557</v>
      </c>
      <c r="D12">
        <v>9</v>
      </c>
      <c r="E12" s="106">
        <v>0.35858796296296297</v>
      </c>
      <c r="F12" s="110"/>
      <c r="G12" s="104">
        <v>9</v>
      </c>
      <c r="H12" s="123">
        <v>0.36498842592592595</v>
      </c>
      <c r="J12" s="104">
        <v>9</v>
      </c>
      <c r="K12" s="123">
        <v>0.3680208333333333</v>
      </c>
      <c r="L12" s="110"/>
      <c r="M12" s="104">
        <v>18</v>
      </c>
      <c r="N12" s="123">
        <v>0.39618055555555554</v>
      </c>
      <c r="O12" s="123"/>
      <c r="P12">
        <v>18</v>
      </c>
      <c r="Q12" s="106">
        <v>0.3987384259259259</v>
      </c>
      <c r="R12" s="134"/>
      <c r="S12">
        <v>9</v>
      </c>
      <c r="T12" s="139">
        <v>0.46788194444444442</v>
      </c>
      <c r="U12" s="139"/>
      <c r="V12">
        <v>9</v>
      </c>
      <c r="W12" s="139">
        <v>0.47032407407407412</v>
      </c>
      <c r="X12" s="110"/>
      <c r="Y12">
        <v>9</v>
      </c>
      <c r="Z12" s="139">
        <v>0.48912037037037037</v>
      </c>
      <c r="AA12" s="139"/>
      <c r="AB12">
        <v>9</v>
      </c>
      <c r="AC12" s="139">
        <v>0.49203703703703705</v>
      </c>
      <c r="AD12" s="134"/>
      <c r="AE12" s="104">
        <v>9</v>
      </c>
      <c r="AF12" s="123">
        <v>0.51649305555555558</v>
      </c>
      <c r="AH12" s="104">
        <v>9</v>
      </c>
      <c r="AI12" s="123">
        <v>0.51878472222222227</v>
      </c>
      <c r="AJ12" s="110"/>
      <c r="AK12">
        <v>9</v>
      </c>
      <c r="AL12" s="139">
        <v>0.59398148148148155</v>
      </c>
      <c r="AM12" s="139"/>
      <c r="AN12">
        <v>18</v>
      </c>
      <c r="AO12" s="139">
        <v>0.5818402777777778</v>
      </c>
      <c r="AP12" s="110"/>
      <c r="AQ12">
        <v>9</v>
      </c>
      <c r="AR12" s="106">
        <v>0.60306712962962961</v>
      </c>
      <c r="AT12" s="104">
        <v>9</v>
      </c>
      <c r="AU12" s="123">
        <v>0.61086805555555557</v>
      </c>
      <c r="AV12" s="134"/>
      <c r="AW12" s="104">
        <v>9</v>
      </c>
      <c r="AX12" s="123">
        <v>0.63888888888888895</v>
      </c>
      <c r="AZ12">
        <v>9</v>
      </c>
      <c r="BA12" s="106">
        <v>0.64134259259259263</v>
      </c>
    </row>
    <row r="13" spans="1:53" s="104" customFormat="1" x14ac:dyDescent="0.25">
      <c r="A13" s="104">
        <v>10</v>
      </c>
      <c r="B13" s="123">
        <v>0.36307870370370371</v>
      </c>
      <c r="D13">
        <v>10</v>
      </c>
      <c r="E13" s="106">
        <v>0.36590277777777774</v>
      </c>
      <c r="F13" s="110"/>
      <c r="G13" s="104">
        <v>10</v>
      </c>
      <c r="H13" s="123">
        <v>0.37123842592592587</v>
      </c>
      <c r="J13" s="104">
        <v>10</v>
      </c>
      <c r="K13" s="123">
        <v>0.37409722222222225</v>
      </c>
      <c r="L13" s="110"/>
      <c r="M13" s="104">
        <v>10</v>
      </c>
      <c r="N13" s="123">
        <v>0.39756944444444442</v>
      </c>
      <c r="O13" s="123"/>
      <c r="P13">
        <v>10</v>
      </c>
      <c r="Q13" s="106">
        <v>0.39966435185185184</v>
      </c>
      <c r="R13" s="134"/>
      <c r="S13">
        <v>10</v>
      </c>
      <c r="T13" s="139">
        <v>0.48171296296296301</v>
      </c>
      <c r="U13" s="139"/>
      <c r="V13">
        <v>10</v>
      </c>
      <c r="W13" s="139">
        <v>0.48410879629629627</v>
      </c>
      <c r="X13" s="110"/>
      <c r="Y13">
        <v>10</v>
      </c>
      <c r="Z13" s="139">
        <v>0.49560185185185185</v>
      </c>
      <c r="AA13" s="139"/>
      <c r="AB13">
        <v>10</v>
      </c>
      <c r="AC13" s="139">
        <v>0.49837962962962962</v>
      </c>
      <c r="AD13" s="134"/>
      <c r="AE13" s="104">
        <v>10</v>
      </c>
      <c r="AF13" s="123">
        <v>0.52135416666666667</v>
      </c>
      <c r="AH13" s="104">
        <v>10</v>
      </c>
      <c r="AI13" s="123">
        <v>0.52328703703703705</v>
      </c>
      <c r="AJ13" s="110"/>
      <c r="AK13">
        <v>10</v>
      </c>
      <c r="AL13" s="139">
        <v>0.59652777777777777</v>
      </c>
      <c r="AM13" s="139"/>
      <c r="AN13">
        <v>4</v>
      </c>
      <c r="AO13" s="139">
        <v>0.58559027777777783</v>
      </c>
      <c r="AP13" s="110"/>
      <c r="AQ13">
        <v>10</v>
      </c>
      <c r="AR13" s="106">
        <v>0.6088541666666667</v>
      </c>
      <c r="AT13" s="104">
        <v>10</v>
      </c>
      <c r="AU13" s="123">
        <v>0.61663194444444447</v>
      </c>
      <c r="AV13" s="134"/>
      <c r="AW13" s="104">
        <v>10</v>
      </c>
      <c r="AX13" s="123">
        <v>0.6425925925925926</v>
      </c>
      <c r="AZ13">
        <v>10</v>
      </c>
      <c r="BA13" s="106">
        <v>0.64513888888888882</v>
      </c>
    </row>
    <row r="14" spans="1:53" s="104" customFormat="1" x14ac:dyDescent="0.25">
      <c r="A14" s="104">
        <v>11</v>
      </c>
      <c r="B14" s="123">
        <v>0.3659722222222222</v>
      </c>
      <c r="D14">
        <v>11</v>
      </c>
      <c r="E14" s="106">
        <v>0.36894675925925924</v>
      </c>
      <c r="F14" s="110"/>
      <c r="G14" s="104">
        <v>11</v>
      </c>
      <c r="H14" s="123">
        <v>0.3756944444444445</v>
      </c>
      <c r="J14" s="104">
        <v>11</v>
      </c>
      <c r="K14" s="123">
        <v>0.37857638888888889</v>
      </c>
      <c r="L14" s="110"/>
      <c r="M14" s="104">
        <v>4</v>
      </c>
      <c r="N14" s="123">
        <v>0.3979166666666667</v>
      </c>
      <c r="O14" s="123"/>
      <c r="P14">
        <v>4</v>
      </c>
      <c r="Q14" s="106">
        <v>0.40004629629629629</v>
      </c>
      <c r="R14" s="134"/>
      <c r="S14">
        <v>11</v>
      </c>
      <c r="T14" s="139">
        <v>0.4694444444444445</v>
      </c>
      <c r="U14" s="139"/>
      <c r="V14">
        <v>11</v>
      </c>
      <c r="W14" s="139">
        <v>0.4720138888888889</v>
      </c>
      <c r="X14" s="110"/>
      <c r="Y14">
        <v>11</v>
      </c>
      <c r="Z14" s="139">
        <v>0.49884259259259256</v>
      </c>
      <c r="AA14" s="139"/>
      <c r="AB14">
        <v>11</v>
      </c>
      <c r="AC14" s="139">
        <v>0.50192129629629634</v>
      </c>
      <c r="AD14" s="134"/>
      <c r="AE14" s="104">
        <v>11</v>
      </c>
      <c r="AF14" s="123">
        <v>0.52517361111111105</v>
      </c>
      <c r="AH14" s="104">
        <v>11</v>
      </c>
      <c r="AI14" s="123">
        <v>0.52744212962962966</v>
      </c>
      <c r="AJ14" s="110"/>
      <c r="AK14">
        <v>11</v>
      </c>
      <c r="AL14" s="139">
        <v>0.59224537037037039</v>
      </c>
      <c r="AM14" s="139"/>
      <c r="AN14">
        <v>33</v>
      </c>
      <c r="AO14" s="139">
        <v>0.58635416666666662</v>
      </c>
      <c r="AP14" s="110"/>
      <c r="AQ14">
        <v>11</v>
      </c>
      <c r="AR14" s="106">
        <v>0.61284722222222221</v>
      </c>
      <c r="AT14" s="104">
        <v>11</v>
      </c>
      <c r="AU14" s="123">
        <v>0.62089120370370365</v>
      </c>
      <c r="AV14" s="134"/>
      <c r="AW14" s="104">
        <v>11</v>
      </c>
      <c r="AX14" s="123">
        <v>0.64988425925925919</v>
      </c>
      <c r="AZ14">
        <v>11</v>
      </c>
      <c r="BA14" s="106">
        <v>0.65243055555555551</v>
      </c>
    </row>
    <row r="15" spans="1:53" s="104" customFormat="1" x14ac:dyDescent="0.25">
      <c r="A15" s="104">
        <v>13</v>
      </c>
      <c r="B15" s="123">
        <v>0.35833333333333334</v>
      </c>
      <c r="D15">
        <v>13</v>
      </c>
      <c r="E15" s="106">
        <v>0.3613425925925926</v>
      </c>
      <c r="F15" s="110"/>
      <c r="G15" s="104">
        <v>13</v>
      </c>
      <c r="H15" s="123">
        <v>0.3669560185185185</v>
      </c>
      <c r="J15" s="104">
        <v>13</v>
      </c>
      <c r="K15" s="123">
        <v>0.37005787037037036</v>
      </c>
      <c r="L15" s="110"/>
      <c r="M15" s="104">
        <v>7</v>
      </c>
      <c r="N15" s="123">
        <v>0.3989583333333333</v>
      </c>
      <c r="O15" s="123"/>
      <c r="P15">
        <v>7</v>
      </c>
      <c r="Q15" s="106">
        <v>0.40145833333333331</v>
      </c>
      <c r="R15" s="134"/>
      <c r="S15">
        <v>13</v>
      </c>
      <c r="T15" s="139">
        <v>0.46342592592592591</v>
      </c>
      <c r="U15" s="139"/>
      <c r="V15">
        <v>13</v>
      </c>
      <c r="W15" s="139">
        <v>0.46625</v>
      </c>
      <c r="X15" s="110"/>
      <c r="Y15">
        <v>13</v>
      </c>
      <c r="Z15" s="139">
        <v>0.49299768518518516</v>
      </c>
      <c r="AA15" s="139"/>
      <c r="AB15">
        <v>13</v>
      </c>
      <c r="AC15" s="139">
        <v>0.4962847222222222</v>
      </c>
      <c r="AD15" s="134"/>
      <c r="AE15" s="104">
        <v>13</v>
      </c>
      <c r="AF15" s="123">
        <v>0.52048611111111109</v>
      </c>
      <c r="AH15" s="104">
        <v>13</v>
      </c>
      <c r="AI15" s="123">
        <v>0.52298611111111104</v>
      </c>
      <c r="AJ15" s="110"/>
      <c r="AK15">
        <v>13</v>
      </c>
      <c r="AL15" s="139">
        <v>0.59340277777777783</v>
      </c>
      <c r="AM15" s="139"/>
      <c r="AN15">
        <v>7</v>
      </c>
      <c r="AO15" s="139">
        <v>0.59126157407407409</v>
      </c>
      <c r="AP15" s="110"/>
      <c r="AQ15">
        <v>13</v>
      </c>
      <c r="AR15" s="106">
        <v>0.60665509259259254</v>
      </c>
      <c r="AT15" s="104">
        <v>13</v>
      </c>
      <c r="AU15" s="123">
        <v>0.61499999999999999</v>
      </c>
      <c r="AV15" s="134"/>
      <c r="AW15" s="104">
        <v>13</v>
      </c>
      <c r="AX15" s="123">
        <v>0.64479166666666665</v>
      </c>
      <c r="AZ15">
        <v>13</v>
      </c>
      <c r="BA15" s="106">
        <v>0.64753472222222219</v>
      </c>
    </row>
    <row r="16" spans="1:53" s="104" customFormat="1" x14ac:dyDescent="0.25">
      <c r="A16" s="104">
        <v>16</v>
      </c>
      <c r="B16" s="123">
        <v>0.36365740740740743</v>
      </c>
      <c r="D16">
        <v>16</v>
      </c>
      <c r="E16" s="106">
        <v>0.36679398148148151</v>
      </c>
      <c r="F16" s="110"/>
      <c r="G16" s="104">
        <v>16</v>
      </c>
      <c r="H16" s="123">
        <v>0.37251157407407409</v>
      </c>
      <c r="J16" s="104">
        <v>16</v>
      </c>
      <c r="K16" s="123">
        <v>0.37578703703703703</v>
      </c>
      <c r="L16" s="110"/>
      <c r="M16" s="104">
        <v>31</v>
      </c>
      <c r="N16" s="123">
        <v>0.39930555555555558</v>
      </c>
      <c r="O16" s="123"/>
      <c r="P16">
        <v>31</v>
      </c>
      <c r="Q16" s="106">
        <v>0.40186342592592594</v>
      </c>
      <c r="R16" s="134"/>
      <c r="S16">
        <v>16</v>
      </c>
      <c r="T16" s="139">
        <v>0.48547453703703702</v>
      </c>
      <c r="U16" s="139"/>
      <c r="V16">
        <v>16</v>
      </c>
      <c r="W16" s="139">
        <v>0.48818287037037034</v>
      </c>
      <c r="X16" s="110"/>
      <c r="Y16">
        <v>16</v>
      </c>
      <c r="Z16" s="139">
        <v>0.5005208333333333</v>
      </c>
      <c r="AA16" s="139"/>
      <c r="AB16">
        <v>16</v>
      </c>
      <c r="AC16" s="139">
        <v>0.50393518518518521</v>
      </c>
      <c r="AD16" s="134"/>
      <c r="AE16" s="104">
        <v>16</v>
      </c>
      <c r="AF16" s="123">
        <v>0.53940972222222217</v>
      </c>
      <c r="AH16" s="104">
        <v>16</v>
      </c>
      <c r="AI16" s="123">
        <v>0.54204861111111113</v>
      </c>
      <c r="AJ16" s="110"/>
      <c r="AK16">
        <v>16</v>
      </c>
      <c r="AL16" s="139">
        <v>0.61481481481481481</v>
      </c>
      <c r="AM16" s="139"/>
      <c r="AN16">
        <v>20</v>
      </c>
      <c r="AO16" s="139">
        <v>0.59400462962962963</v>
      </c>
      <c r="AP16" s="110"/>
      <c r="AQ16">
        <v>16</v>
      </c>
      <c r="AR16" s="106">
        <v>0.61880787037037044</v>
      </c>
      <c r="AT16" s="104">
        <v>16</v>
      </c>
      <c r="AU16" s="123">
        <v>0.6278125</v>
      </c>
      <c r="AV16" s="134"/>
      <c r="AW16" s="104">
        <v>16</v>
      </c>
      <c r="AX16" s="123">
        <v>0.66122685185185182</v>
      </c>
      <c r="AZ16">
        <v>16</v>
      </c>
      <c r="BA16" s="106">
        <v>0.66509259259259257</v>
      </c>
    </row>
    <row r="17" spans="1:53" s="104" customFormat="1" x14ac:dyDescent="0.25">
      <c r="A17" s="104">
        <v>17</v>
      </c>
      <c r="B17" s="123">
        <v>0.36527777777777781</v>
      </c>
      <c r="D17">
        <v>17</v>
      </c>
      <c r="E17" s="106">
        <v>0.36868055555555551</v>
      </c>
      <c r="F17" s="110"/>
      <c r="G17" s="104">
        <v>17</v>
      </c>
      <c r="H17" s="123">
        <v>0.37615740740740744</v>
      </c>
      <c r="J17" s="104">
        <v>17</v>
      </c>
      <c r="K17" s="123">
        <v>0.3792476851851852</v>
      </c>
      <c r="L17" s="110"/>
      <c r="M17" s="104">
        <v>46</v>
      </c>
      <c r="N17" s="123">
        <v>0.3996527777777778</v>
      </c>
      <c r="O17" s="123"/>
      <c r="P17">
        <v>46</v>
      </c>
      <c r="Q17" s="106">
        <v>0.4025347222222222</v>
      </c>
      <c r="R17" s="134"/>
      <c r="S17">
        <v>17</v>
      </c>
      <c r="T17" s="139">
        <v>0.4758101851851852</v>
      </c>
      <c r="U17" s="139"/>
      <c r="V17">
        <v>17</v>
      </c>
      <c r="W17" s="139">
        <v>0.47851851851851851</v>
      </c>
      <c r="X17" s="110"/>
      <c r="Y17">
        <v>17</v>
      </c>
      <c r="Z17" s="139">
        <v>0.49994212962962964</v>
      </c>
      <c r="AA17" s="139"/>
      <c r="AB17">
        <v>17</v>
      </c>
      <c r="AC17" s="139">
        <v>0.50351851851851859</v>
      </c>
      <c r="AD17" s="134"/>
      <c r="AE17" s="104">
        <v>17</v>
      </c>
      <c r="AF17" s="123">
        <v>0.53055555555555556</v>
      </c>
      <c r="AH17" s="104">
        <v>17</v>
      </c>
      <c r="AI17" s="123">
        <v>0.53353009259259265</v>
      </c>
      <c r="AJ17" s="110"/>
      <c r="AK17">
        <v>17</v>
      </c>
      <c r="AL17" s="139">
        <v>0.59525462962962961</v>
      </c>
      <c r="AM17" s="139"/>
      <c r="AN17">
        <v>11</v>
      </c>
      <c r="AO17" s="139">
        <v>0.5947337962962963</v>
      </c>
      <c r="AP17" s="110"/>
      <c r="AQ17">
        <v>17</v>
      </c>
      <c r="AR17" s="106">
        <v>0.61348379629629635</v>
      </c>
      <c r="AT17" s="104">
        <v>17</v>
      </c>
      <c r="AU17" s="123">
        <v>0.62179398148148146</v>
      </c>
      <c r="AV17" s="134"/>
      <c r="AW17" s="104">
        <v>17</v>
      </c>
      <c r="AX17" s="123">
        <v>0.64849537037037031</v>
      </c>
      <c r="AZ17">
        <v>17</v>
      </c>
      <c r="BA17" s="106">
        <v>0.65122685185185192</v>
      </c>
    </row>
    <row r="18" spans="1:53" s="104" customFormat="1" x14ac:dyDescent="0.25">
      <c r="A18" s="104">
        <v>18</v>
      </c>
      <c r="B18" s="123">
        <v>0.35717592592592595</v>
      </c>
      <c r="D18">
        <v>18</v>
      </c>
      <c r="E18" s="106">
        <v>0.36046296296296299</v>
      </c>
      <c r="F18" s="110"/>
      <c r="G18" s="104">
        <v>18</v>
      </c>
      <c r="H18" s="123">
        <v>0.36660879629629628</v>
      </c>
      <c r="J18" s="104">
        <v>18</v>
      </c>
      <c r="K18" s="123">
        <v>0.3699305555555556</v>
      </c>
      <c r="L18" s="110"/>
      <c r="M18" s="104">
        <v>22</v>
      </c>
      <c r="N18" s="123">
        <v>0.39999999999999997</v>
      </c>
      <c r="O18" s="123"/>
      <c r="P18">
        <v>22</v>
      </c>
      <c r="Q18" s="106">
        <v>0.40262731481481479</v>
      </c>
      <c r="R18" s="134"/>
      <c r="S18">
        <v>18</v>
      </c>
      <c r="T18" s="139">
        <v>0.46180555555555558</v>
      </c>
      <c r="U18" s="139"/>
      <c r="V18">
        <v>18</v>
      </c>
      <c r="W18" s="139">
        <v>0.46454861111111106</v>
      </c>
      <c r="X18" s="110"/>
      <c r="Y18">
        <v>18</v>
      </c>
      <c r="Z18" s="139">
        <v>0.49062500000000003</v>
      </c>
      <c r="AA18" s="139"/>
      <c r="AB18">
        <v>18</v>
      </c>
      <c r="AC18" s="139">
        <v>0.4937037037037037</v>
      </c>
      <c r="AD18" s="134"/>
      <c r="AE18" s="104">
        <v>18</v>
      </c>
      <c r="AF18" s="123">
        <v>0.51857638888888891</v>
      </c>
      <c r="AH18" s="104">
        <v>18</v>
      </c>
      <c r="AI18" s="123">
        <v>0.52093749999999994</v>
      </c>
      <c r="AJ18" s="110"/>
      <c r="AK18">
        <v>18</v>
      </c>
      <c r="AL18" s="139">
        <v>0.57922453703703702</v>
      </c>
      <c r="AM18" s="139"/>
      <c r="AN18">
        <v>27</v>
      </c>
      <c r="AO18" s="139">
        <v>0.59487268518518521</v>
      </c>
      <c r="AP18" s="110"/>
      <c r="AQ18">
        <v>18</v>
      </c>
      <c r="AR18" s="106">
        <v>0.60439814814814818</v>
      </c>
      <c r="AT18" s="104">
        <v>18</v>
      </c>
      <c r="AU18" s="123">
        <v>0.61245370370370367</v>
      </c>
      <c r="AV18" s="134"/>
      <c r="AW18" s="104">
        <v>18</v>
      </c>
      <c r="AX18" s="123">
        <v>0.65682870370370372</v>
      </c>
      <c r="AZ18">
        <v>18</v>
      </c>
      <c r="BA18" s="106">
        <v>0.65943287037037035</v>
      </c>
    </row>
    <row r="19" spans="1:53" s="104" customFormat="1" x14ac:dyDescent="0.25">
      <c r="A19" s="104">
        <v>19</v>
      </c>
      <c r="B19" s="123">
        <v>0.36423611111111115</v>
      </c>
      <c r="D19">
        <v>19</v>
      </c>
      <c r="E19" s="106">
        <v>0.36728009259259259</v>
      </c>
      <c r="F19" s="110"/>
      <c r="G19" s="104">
        <v>19</v>
      </c>
      <c r="H19" s="123">
        <v>0.37355324074074076</v>
      </c>
      <c r="J19" s="104">
        <v>19</v>
      </c>
      <c r="K19" s="123">
        <v>0.3767476851851852</v>
      </c>
      <c r="L19" s="110"/>
      <c r="M19" s="104">
        <v>13</v>
      </c>
      <c r="N19" s="123">
        <v>0.40034722222222219</v>
      </c>
      <c r="O19" s="123"/>
      <c r="P19">
        <v>27</v>
      </c>
      <c r="Q19" s="106">
        <v>0.40297453703703701</v>
      </c>
      <c r="R19" s="134"/>
      <c r="S19">
        <v>19</v>
      </c>
      <c r="T19" s="139">
        <v>0.47870370370370369</v>
      </c>
      <c r="U19" s="139"/>
      <c r="V19">
        <v>19</v>
      </c>
      <c r="W19" s="139">
        <v>0.48128472222222224</v>
      </c>
      <c r="X19" s="110"/>
      <c r="Y19">
        <v>19</v>
      </c>
      <c r="Z19" s="139">
        <v>0.49629629629629629</v>
      </c>
      <c r="AA19" s="139"/>
      <c r="AB19">
        <v>19</v>
      </c>
      <c r="AC19" s="139">
        <v>0.49936342592592592</v>
      </c>
      <c r="AD19" s="134"/>
      <c r="AE19" s="104">
        <v>19</v>
      </c>
      <c r="AF19" s="123">
        <v>0.52534722222222219</v>
      </c>
      <c r="AH19" s="104">
        <v>19</v>
      </c>
      <c r="AI19" s="123">
        <v>0.52752314814814816</v>
      </c>
      <c r="AJ19" s="110"/>
      <c r="AK19">
        <v>19</v>
      </c>
      <c r="AL19" s="139">
        <v>0.59282407407407411</v>
      </c>
      <c r="AM19" s="139"/>
      <c r="AN19">
        <v>19</v>
      </c>
      <c r="AO19" s="139">
        <v>0.59557870370370369</v>
      </c>
      <c r="AP19" s="110"/>
      <c r="AQ19">
        <v>19</v>
      </c>
      <c r="AR19" s="106">
        <v>0.61070601851851858</v>
      </c>
      <c r="AT19" s="104">
        <v>19</v>
      </c>
      <c r="AU19" s="123">
        <v>0.61875000000000002</v>
      </c>
      <c r="AV19" s="134"/>
      <c r="AW19" s="104">
        <v>19</v>
      </c>
      <c r="AX19" s="123">
        <v>0.65162037037037035</v>
      </c>
      <c r="AZ19">
        <v>19</v>
      </c>
      <c r="BA19" s="106">
        <v>0.65480324074074081</v>
      </c>
    </row>
    <row r="20" spans="1:53" s="104" customFormat="1" x14ac:dyDescent="0.25">
      <c r="A20" s="104">
        <v>20</v>
      </c>
      <c r="B20" s="123">
        <v>0.36504629629629631</v>
      </c>
      <c r="D20">
        <v>20</v>
      </c>
      <c r="E20" s="106">
        <v>0.36877314814814816</v>
      </c>
      <c r="F20" s="110"/>
      <c r="G20" s="104">
        <v>20</v>
      </c>
      <c r="H20" s="123">
        <v>0.3747685185185185</v>
      </c>
      <c r="J20" s="104">
        <v>20</v>
      </c>
      <c r="K20" s="123">
        <v>0.37829861111111113</v>
      </c>
      <c r="L20" s="110"/>
      <c r="M20" s="104">
        <v>27</v>
      </c>
      <c r="N20" s="123">
        <v>0.40069444444444446</v>
      </c>
      <c r="O20" s="123"/>
      <c r="P20">
        <v>13</v>
      </c>
      <c r="Q20" s="106">
        <v>0.40311342592592592</v>
      </c>
      <c r="R20" s="134"/>
      <c r="S20">
        <v>20</v>
      </c>
      <c r="T20" s="139">
        <v>0.47089120370370369</v>
      </c>
      <c r="U20" s="139"/>
      <c r="V20">
        <v>20</v>
      </c>
      <c r="W20" s="139">
        <v>0.47361111111111115</v>
      </c>
      <c r="X20" s="110"/>
      <c r="Y20">
        <v>20</v>
      </c>
      <c r="Z20" s="139">
        <v>0.49739583333333331</v>
      </c>
      <c r="AA20" s="139"/>
      <c r="AB20">
        <v>20</v>
      </c>
      <c r="AC20" s="139">
        <v>0.50060185185185191</v>
      </c>
      <c r="AD20" s="134"/>
      <c r="AE20" s="104">
        <v>20</v>
      </c>
      <c r="AF20" s="123">
        <v>0.52829861111111109</v>
      </c>
      <c r="AH20" s="104">
        <v>20</v>
      </c>
      <c r="AI20" s="123">
        <v>0.53087962962962965</v>
      </c>
      <c r="AJ20" s="110"/>
      <c r="AK20">
        <v>20</v>
      </c>
      <c r="AL20" s="139">
        <v>0.5913194444444444</v>
      </c>
      <c r="AM20" s="139"/>
      <c r="AN20">
        <v>22</v>
      </c>
      <c r="AO20" s="139">
        <v>0.59572916666666664</v>
      </c>
      <c r="AP20" s="110"/>
      <c r="AQ20">
        <v>20</v>
      </c>
      <c r="AR20" s="106">
        <v>0.61192129629629632</v>
      </c>
      <c r="AT20" s="104">
        <v>20</v>
      </c>
      <c r="AU20" s="123">
        <v>0.61993055555555554</v>
      </c>
      <c r="AV20" s="134"/>
      <c r="AW20" s="104">
        <v>20</v>
      </c>
      <c r="AX20" s="123">
        <v>0.64884259259259258</v>
      </c>
      <c r="AZ20">
        <v>20</v>
      </c>
      <c r="BA20" s="106">
        <v>0.65158564814814812</v>
      </c>
    </row>
    <row r="21" spans="1:53" s="104" customFormat="1" x14ac:dyDescent="0.25">
      <c r="A21" s="104">
        <v>22</v>
      </c>
      <c r="B21" s="123">
        <v>0.3576388888888889</v>
      </c>
      <c r="D21">
        <v>22</v>
      </c>
      <c r="E21" s="106">
        <v>0.36071759259259256</v>
      </c>
      <c r="F21" s="110"/>
      <c r="G21" s="104">
        <v>22</v>
      </c>
      <c r="H21" s="123">
        <v>0.36886574074074074</v>
      </c>
      <c r="J21" s="104">
        <v>22</v>
      </c>
      <c r="K21" s="123">
        <v>0.37199074074074073</v>
      </c>
      <c r="L21" s="110"/>
      <c r="M21" s="104">
        <v>25</v>
      </c>
      <c r="N21" s="123">
        <v>0.40104166666666669</v>
      </c>
      <c r="O21" s="123"/>
      <c r="P21">
        <v>25</v>
      </c>
      <c r="Q21" s="106">
        <v>0.40373842592592596</v>
      </c>
      <c r="R21" s="134"/>
      <c r="S21">
        <v>22</v>
      </c>
      <c r="T21" s="139">
        <v>0.46458333333333335</v>
      </c>
      <c r="U21" s="139"/>
      <c r="V21">
        <v>22</v>
      </c>
      <c r="W21" s="139">
        <v>0.46712962962962962</v>
      </c>
      <c r="X21" s="110"/>
      <c r="Y21">
        <v>22</v>
      </c>
      <c r="Z21" s="139">
        <v>0.49253472222222222</v>
      </c>
      <c r="AA21" s="139"/>
      <c r="AB21">
        <v>22</v>
      </c>
      <c r="AC21" s="139">
        <v>0.49563657407407408</v>
      </c>
      <c r="AD21" s="134"/>
      <c r="AE21" s="104">
        <v>22</v>
      </c>
      <c r="AF21" s="123">
        <v>0.52013888888888882</v>
      </c>
      <c r="AH21" s="104">
        <v>22</v>
      </c>
      <c r="AI21" s="123">
        <v>0.52280092592592597</v>
      </c>
      <c r="AJ21" s="110"/>
      <c r="AK21">
        <v>22</v>
      </c>
      <c r="AL21" s="139">
        <v>0.59311342592592597</v>
      </c>
      <c r="AM21" s="139"/>
      <c r="AN21">
        <v>13</v>
      </c>
      <c r="AO21" s="139">
        <v>0.59613425925925922</v>
      </c>
      <c r="AP21" s="110"/>
      <c r="AQ21">
        <v>22</v>
      </c>
      <c r="AR21" s="106">
        <v>0.60636574074074068</v>
      </c>
      <c r="AT21" s="104">
        <v>22</v>
      </c>
      <c r="AU21" s="123">
        <v>0.61431712962962959</v>
      </c>
      <c r="AV21" s="134"/>
      <c r="AW21" s="104">
        <v>22</v>
      </c>
      <c r="AX21" s="123">
        <v>0.64629629629629626</v>
      </c>
      <c r="AZ21">
        <v>22</v>
      </c>
      <c r="BA21" s="106">
        <v>0.64878472222222217</v>
      </c>
    </row>
    <row r="22" spans="1:53" s="104" customFormat="1" x14ac:dyDescent="0.25">
      <c r="A22" s="104">
        <v>24</v>
      </c>
      <c r="B22" s="123">
        <v>0.35810185185185189</v>
      </c>
      <c r="D22">
        <v>24</v>
      </c>
      <c r="E22" s="106">
        <v>0.3614236111111111</v>
      </c>
      <c r="F22" s="110"/>
      <c r="H22" s="123"/>
      <c r="J22" s="104">
        <v>22</v>
      </c>
      <c r="K22" s="123">
        <v>0.43952546296296297</v>
      </c>
      <c r="L22" s="110"/>
      <c r="M22" s="104">
        <v>24</v>
      </c>
      <c r="N22" s="123">
        <v>0.40138888888888885</v>
      </c>
      <c r="O22" s="123"/>
      <c r="P22">
        <v>24</v>
      </c>
      <c r="Q22" s="106">
        <v>0.40401620370370367</v>
      </c>
      <c r="R22" s="134"/>
      <c r="S22">
        <v>24</v>
      </c>
      <c r="T22" s="139">
        <v>0.46296296296296297</v>
      </c>
      <c r="U22" s="139"/>
      <c r="V22">
        <v>24</v>
      </c>
      <c r="W22" s="139">
        <v>0.46553240740740742</v>
      </c>
      <c r="X22" s="110"/>
      <c r="Y22">
        <v>24</v>
      </c>
      <c r="Z22" s="139">
        <v>0.49276620370370372</v>
      </c>
      <c r="AA22" s="139"/>
      <c r="AB22">
        <v>24</v>
      </c>
      <c r="AC22" s="139">
        <v>0.49589120370370371</v>
      </c>
      <c r="AD22" s="134"/>
      <c r="AE22" s="104">
        <v>24</v>
      </c>
      <c r="AF22" s="123">
        <v>0.51961805555555551</v>
      </c>
      <c r="AH22" s="104">
        <v>24</v>
      </c>
      <c r="AI22" s="123">
        <v>0.52414351851851848</v>
      </c>
      <c r="AJ22" s="110"/>
      <c r="AK22">
        <v>24</v>
      </c>
      <c r="AL22" s="139">
        <v>0.6005787037037037</v>
      </c>
      <c r="AM22" s="139"/>
      <c r="AN22">
        <v>9</v>
      </c>
      <c r="AO22" s="139">
        <v>0.59643518518518512</v>
      </c>
      <c r="AP22" s="110"/>
      <c r="AQ22">
        <v>24</v>
      </c>
      <c r="AR22" s="106">
        <v>0.60682870370370368</v>
      </c>
      <c r="AT22" s="104">
        <v>24</v>
      </c>
      <c r="AU22" s="123">
        <v>0.61516203703703709</v>
      </c>
      <c r="AV22" s="134"/>
      <c r="AW22" s="104">
        <v>24</v>
      </c>
      <c r="AX22" s="123">
        <v>0.66238425925925926</v>
      </c>
      <c r="AZ22">
        <v>24</v>
      </c>
      <c r="BA22" s="106">
        <v>0.66530092592592593</v>
      </c>
    </row>
    <row r="23" spans="1:53" s="104" customFormat="1" x14ac:dyDescent="0.25">
      <c r="A23" s="104">
        <v>25</v>
      </c>
      <c r="B23" s="123">
        <v>0.36550925925925926</v>
      </c>
      <c r="D23">
        <v>25</v>
      </c>
      <c r="E23" s="106">
        <v>0.36841435185185184</v>
      </c>
      <c r="F23" s="110"/>
      <c r="G23" s="104">
        <v>24</v>
      </c>
      <c r="H23" s="123">
        <v>0.3684027777777778</v>
      </c>
      <c r="J23" s="147">
        <v>24</v>
      </c>
      <c r="K23" s="123">
        <v>0.37137731481481479</v>
      </c>
      <c r="L23" s="110"/>
      <c r="M23" s="104">
        <v>19</v>
      </c>
      <c r="N23" s="123">
        <v>0.40208333333333335</v>
      </c>
      <c r="O23" s="123"/>
      <c r="P23">
        <v>11</v>
      </c>
      <c r="Q23" s="106">
        <v>0.40474537037037034</v>
      </c>
      <c r="R23" s="134"/>
      <c r="S23">
        <v>25</v>
      </c>
      <c r="T23" s="139">
        <v>0.47228009259259257</v>
      </c>
      <c r="U23" s="139"/>
      <c r="V23">
        <v>25</v>
      </c>
      <c r="W23" s="139">
        <v>0.47476851851851848</v>
      </c>
      <c r="X23" s="110"/>
      <c r="Y23">
        <v>25</v>
      </c>
      <c r="Z23" s="139">
        <v>0.49791666666666662</v>
      </c>
      <c r="AA23" s="139"/>
      <c r="AB23">
        <v>25</v>
      </c>
      <c r="AC23" s="139">
        <v>0.50090277777777781</v>
      </c>
      <c r="AD23" s="134"/>
      <c r="AE23" s="104">
        <v>25</v>
      </c>
      <c r="AF23" s="123">
        <v>0.5234375</v>
      </c>
      <c r="AH23" s="104">
        <v>25</v>
      </c>
      <c r="AI23" s="123">
        <v>0.52583333333333326</v>
      </c>
      <c r="AJ23" s="110"/>
      <c r="AK23">
        <v>25</v>
      </c>
      <c r="AL23" s="139">
        <v>0.59467592592592589</v>
      </c>
      <c r="AM23" s="139"/>
      <c r="AN23">
        <v>25</v>
      </c>
      <c r="AO23" s="139">
        <v>0.59722222222222221</v>
      </c>
      <c r="AP23" s="110"/>
      <c r="AQ23">
        <v>25</v>
      </c>
      <c r="AR23" s="106">
        <v>0.61163194444444446</v>
      </c>
      <c r="AT23" s="104">
        <v>25</v>
      </c>
      <c r="AU23" s="123">
        <v>0.61962962962962964</v>
      </c>
      <c r="AV23" s="134"/>
      <c r="AW23" s="104">
        <v>25</v>
      </c>
      <c r="AX23" s="123">
        <v>0.64594907407407409</v>
      </c>
      <c r="AZ23">
        <v>25</v>
      </c>
      <c r="BA23" s="106">
        <v>0.64854166666666668</v>
      </c>
    </row>
    <row r="24" spans="1:53" s="104" customFormat="1" x14ac:dyDescent="0.25">
      <c r="A24" s="104">
        <v>27</v>
      </c>
      <c r="B24" s="123">
        <v>0.36481481481481487</v>
      </c>
      <c r="D24">
        <v>27</v>
      </c>
      <c r="E24" s="106">
        <v>0.36781250000000004</v>
      </c>
      <c r="F24" s="110"/>
      <c r="G24" s="104">
        <v>25</v>
      </c>
      <c r="H24" s="123">
        <v>0.37395833333333334</v>
      </c>
      <c r="J24" s="104">
        <v>25</v>
      </c>
      <c r="K24" s="123">
        <v>0.37697916666666664</v>
      </c>
      <c r="L24" s="110"/>
      <c r="M24" s="104">
        <v>11</v>
      </c>
      <c r="N24" s="123">
        <v>0.40243055555555557</v>
      </c>
      <c r="O24" s="123"/>
      <c r="P24">
        <v>19</v>
      </c>
      <c r="Q24" s="106">
        <v>0.40480324074074076</v>
      </c>
      <c r="R24" s="134"/>
      <c r="S24">
        <v>27</v>
      </c>
      <c r="T24" s="139">
        <v>0.47170138888888885</v>
      </c>
      <c r="U24" s="139"/>
      <c r="V24">
        <v>27</v>
      </c>
      <c r="W24" s="139">
        <v>0.47402777777777777</v>
      </c>
      <c r="X24" s="110"/>
      <c r="Y24">
        <v>27</v>
      </c>
      <c r="Z24" s="139">
        <v>0.49675925925925929</v>
      </c>
      <c r="AA24" s="139"/>
      <c r="AB24">
        <v>27</v>
      </c>
      <c r="AC24" s="139">
        <v>0.49952546296296302</v>
      </c>
      <c r="AD24" s="134"/>
      <c r="AE24" s="104">
        <v>27</v>
      </c>
      <c r="AF24" s="123">
        <v>0.52170138888888895</v>
      </c>
      <c r="AH24" s="104">
        <v>27</v>
      </c>
      <c r="AI24" s="123">
        <v>0.52364583333333337</v>
      </c>
      <c r="AJ24" s="110"/>
      <c r="AK24">
        <v>27</v>
      </c>
      <c r="AL24" s="139">
        <v>0.59259259259259256</v>
      </c>
      <c r="AM24" s="139"/>
      <c r="AN24">
        <v>80</v>
      </c>
      <c r="AO24" s="139">
        <v>0.59737268518518516</v>
      </c>
      <c r="AP24" s="110"/>
      <c r="AQ24">
        <v>27</v>
      </c>
      <c r="AR24" s="106">
        <v>0.61041666666666672</v>
      </c>
      <c r="AT24" s="104">
        <v>27</v>
      </c>
      <c r="AU24" s="123">
        <v>0.61805555555555558</v>
      </c>
      <c r="AV24" s="134"/>
      <c r="AW24" s="104">
        <v>27</v>
      </c>
      <c r="AX24" s="123">
        <v>0.64548611111111109</v>
      </c>
      <c r="AZ24">
        <v>27</v>
      </c>
      <c r="BA24" s="106">
        <v>0.64776620370370364</v>
      </c>
    </row>
    <row r="25" spans="1:53" s="104" customFormat="1" x14ac:dyDescent="0.25">
      <c r="A25" s="104">
        <v>29</v>
      </c>
      <c r="B25" s="123">
        <v>0.36660879629629628</v>
      </c>
      <c r="D25">
        <v>29</v>
      </c>
      <c r="E25" s="106">
        <v>0.36971064814814819</v>
      </c>
      <c r="F25" s="110"/>
      <c r="G25" s="104">
        <v>27</v>
      </c>
      <c r="H25" s="123">
        <v>0.37314814814814817</v>
      </c>
      <c r="J25" s="104">
        <v>27</v>
      </c>
      <c r="K25" s="123">
        <v>0.3758333333333333</v>
      </c>
      <c r="L25" s="110"/>
      <c r="M25" s="104">
        <v>73</v>
      </c>
      <c r="N25" s="123">
        <v>0.40312500000000001</v>
      </c>
      <c r="O25" s="123"/>
      <c r="P25">
        <v>73</v>
      </c>
      <c r="Q25" s="106">
        <v>0.40657407407407403</v>
      </c>
      <c r="R25" s="134"/>
      <c r="S25">
        <v>29</v>
      </c>
      <c r="T25" s="139">
        <v>0.4831597222222222</v>
      </c>
      <c r="U25" s="139"/>
      <c r="V25">
        <v>29</v>
      </c>
      <c r="W25" s="139">
        <v>0.48585648148148147</v>
      </c>
      <c r="X25" s="110"/>
      <c r="Y25">
        <v>29</v>
      </c>
      <c r="Z25" s="139">
        <v>0.50381944444444449</v>
      </c>
      <c r="AA25" s="139"/>
      <c r="AB25">
        <v>29</v>
      </c>
      <c r="AC25" s="139">
        <v>0.50740740740740742</v>
      </c>
      <c r="AD25" s="134"/>
      <c r="AE25" s="104">
        <v>29</v>
      </c>
      <c r="AF25" s="123">
        <v>0.53732638888888895</v>
      </c>
      <c r="AH25" s="104">
        <v>29</v>
      </c>
      <c r="AI25" s="123">
        <v>0.54115740740740736</v>
      </c>
      <c r="AJ25" s="110"/>
      <c r="AK25">
        <v>29</v>
      </c>
      <c r="AL25" s="139">
        <v>0.61226851851851849</v>
      </c>
      <c r="AM25" s="139"/>
      <c r="AN25">
        <v>17</v>
      </c>
      <c r="AO25" s="139">
        <v>0.59790509259259261</v>
      </c>
      <c r="AP25" s="110"/>
      <c r="AQ25">
        <v>33</v>
      </c>
      <c r="AR25" s="106">
        <v>0.60497685185185179</v>
      </c>
      <c r="AT25" s="104">
        <v>33</v>
      </c>
      <c r="AU25" s="123">
        <v>0.61370370370370375</v>
      </c>
      <c r="AV25" s="134"/>
      <c r="AW25" s="104">
        <v>33</v>
      </c>
      <c r="AX25" s="123">
        <v>0.63599537037037035</v>
      </c>
      <c r="AZ25">
        <v>33</v>
      </c>
      <c r="BA25" s="106">
        <v>0.63871527777777781</v>
      </c>
    </row>
    <row r="26" spans="1:53" s="104" customFormat="1" x14ac:dyDescent="0.25">
      <c r="A26" s="104">
        <v>30</v>
      </c>
      <c r="B26" s="123">
        <v>0.36828703703703702</v>
      </c>
      <c r="D26">
        <v>30</v>
      </c>
      <c r="E26" s="106">
        <v>0.37164351851851851</v>
      </c>
      <c r="F26" s="110"/>
      <c r="G26" s="104">
        <v>29</v>
      </c>
      <c r="H26" s="123">
        <v>0.37737268518518513</v>
      </c>
      <c r="J26" s="104">
        <v>29</v>
      </c>
      <c r="K26" s="123">
        <v>0.38041666666666668</v>
      </c>
      <c r="L26" s="110"/>
      <c r="M26" s="104">
        <v>20</v>
      </c>
      <c r="N26" s="123">
        <v>0.40520833333333334</v>
      </c>
      <c r="O26" s="123"/>
      <c r="P26">
        <v>20</v>
      </c>
      <c r="Q26" s="106">
        <v>0.40854166666666664</v>
      </c>
      <c r="R26" s="134"/>
      <c r="S26">
        <v>30</v>
      </c>
      <c r="T26" s="139">
        <v>0.49571759259259257</v>
      </c>
      <c r="U26" s="139"/>
      <c r="V26">
        <v>30</v>
      </c>
      <c r="W26" s="139">
        <v>0.49822916666666667</v>
      </c>
      <c r="X26" s="110"/>
      <c r="Y26">
        <v>30</v>
      </c>
      <c r="Z26" s="139">
        <v>0.51880787037037035</v>
      </c>
      <c r="AA26" s="139"/>
      <c r="AB26">
        <v>30</v>
      </c>
      <c r="AC26" s="139">
        <v>0.52241898148148147</v>
      </c>
      <c r="AD26" s="134"/>
      <c r="AE26" s="104">
        <v>33</v>
      </c>
      <c r="AF26" s="123">
        <v>0.51927083333333335</v>
      </c>
      <c r="AH26" s="104">
        <v>33</v>
      </c>
      <c r="AI26" s="123">
        <v>0.5220717592592593</v>
      </c>
      <c r="AJ26" s="110"/>
      <c r="AK26">
        <v>33</v>
      </c>
      <c r="AL26" s="139">
        <v>0.58368055555555554</v>
      </c>
      <c r="AM26" s="139"/>
      <c r="AN26">
        <v>10</v>
      </c>
      <c r="AO26" s="139">
        <v>0.59890046296296295</v>
      </c>
      <c r="AP26" s="110"/>
      <c r="AQ26">
        <v>46</v>
      </c>
      <c r="AR26" s="106">
        <v>0.61979166666666663</v>
      </c>
      <c r="AT26" s="104">
        <v>46</v>
      </c>
      <c r="AU26" s="123">
        <v>0.62785879629629626</v>
      </c>
      <c r="AV26" s="134"/>
      <c r="AW26" s="104">
        <v>46</v>
      </c>
      <c r="AX26" s="123">
        <v>0.66157407407407409</v>
      </c>
      <c r="AZ26">
        <v>46</v>
      </c>
      <c r="BA26" s="106">
        <v>0.66412037037037031</v>
      </c>
    </row>
    <row r="27" spans="1:53" s="104" customFormat="1" x14ac:dyDescent="0.25">
      <c r="A27" s="104">
        <v>31</v>
      </c>
      <c r="B27" s="123">
        <v>0.36018518518518516</v>
      </c>
      <c r="D27">
        <v>31</v>
      </c>
      <c r="E27" s="106">
        <v>0.36381944444444447</v>
      </c>
      <c r="F27" s="110"/>
      <c r="G27" s="104">
        <v>30</v>
      </c>
      <c r="H27" s="123">
        <v>0.37847222222222227</v>
      </c>
      <c r="J27" s="104">
        <v>30</v>
      </c>
      <c r="K27" s="123">
        <v>0.38219907407407411</v>
      </c>
      <c r="L27" s="110"/>
      <c r="M27" s="104">
        <v>48</v>
      </c>
      <c r="N27" s="123">
        <v>0.40625</v>
      </c>
      <c r="O27" s="123"/>
      <c r="P27">
        <v>48</v>
      </c>
      <c r="Q27" s="106">
        <v>0.40884259259259265</v>
      </c>
      <c r="R27" s="134"/>
      <c r="S27">
        <v>31</v>
      </c>
      <c r="T27" s="139">
        <v>0.46574074074074073</v>
      </c>
      <c r="U27" s="139"/>
      <c r="V27">
        <v>31</v>
      </c>
      <c r="W27" s="139">
        <v>0.4685185185185185</v>
      </c>
      <c r="X27" s="110"/>
      <c r="Y27">
        <v>31</v>
      </c>
      <c r="Z27" s="139">
        <v>0.49820601851851848</v>
      </c>
      <c r="AA27" s="139"/>
      <c r="AB27">
        <v>31</v>
      </c>
      <c r="AC27" s="139">
        <v>0.50145833333333334</v>
      </c>
      <c r="AD27" s="134"/>
      <c r="AE27" s="104">
        <v>46</v>
      </c>
      <c r="AF27" s="123">
        <v>0.51979166666666665</v>
      </c>
      <c r="AH27" s="104">
        <v>46</v>
      </c>
      <c r="AI27" s="123">
        <v>0.52236111111111116</v>
      </c>
      <c r="AJ27" s="110"/>
      <c r="AK27">
        <v>46</v>
      </c>
      <c r="AL27" s="139">
        <v>0.61655092592592597</v>
      </c>
      <c r="AM27" s="139"/>
      <c r="AN27">
        <v>24</v>
      </c>
      <c r="AO27" s="139">
        <v>0.60325231481481478</v>
      </c>
      <c r="AP27" s="110"/>
      <c r="AQ27">
        <v>48</v>
      </c>
      <c r="AR27" s="106">
        <v>0.61660879629629628</v>
      </c>
      <c r="AT27" s="104">
        <v>48</v>
      </c>
      <c r="AU27" s="123">
        <v>0.62489583333333332</v>
      </c>
      <c r="AV27" s="134"/>
      <c r="AW27" s="104">
        <v>48</v>
      </c>
      <c r="AX27" s="123">
        <v>0.65243055555555551</v>
      </c>
      <c r="AZ27">
        <v>48</v>
      </c>
      <c r="BA27" s="106">
        <v>0.65505787037037033</v>
      </c>
    </row>
    <row r="28" spans="1:53" s="104" customFormat="1" x14ac:dyDescent="0.25">
      <c r="A28" s="104">
        <v>33</v>
      </c>
      <c r="B28" s="123">
        <v>0.35902777777777778</v>
      </c>
      <c r="D28">
        <v>33</v>
      </c>
      <c r="E28" s="106">
        <v>0.36214120370370373</v>
      </c>
      <c r="F28" s="110"/>
      <c r="G28" s="104">
        <v>31</v>
      </c>
      <c r="H28" s="123">
        <v>0.36996527777777777</v>
      </c>
      <c r="J28" s="104">
        <v>31</v>
      </c>
      <c r="K28" s="123">
        <v>0.37321759259259263</v>
      </c>
      <c r="L28" s="110"/>
      <c r="M28" s="104">
        <v>69</v>
      </c>
      <c r="N28" s="123">
        <v>0.40659722222222222</v>
      </c>
      <c r="O28" s="123"/>
      <c r="P28">
        <v>69</v>
      </c>
      <c r="Q28" s="106">
        <v>0.40885416666666669</v>
      </c>
      <c r="R28" s="134"/>
      <c r="S28">
        <v>33</v>
      </c>
      <c r="T28" s="139">
        <v>0.46626157407407409</v>
      </c>
      <c r="U28" s="139"/>
      <c r="V28">
        <v>33</v>
      </c>
      <c r="W28" s="139">
        <v>0.46884259259259259</v>
      </c>
      <c r="X28" s="110"/>
      <c r="Y28">
        <v>33</v>
      </c>
      <c r="Z28" s="139">
        <v>0.4914351851851852</v>
      </c>
      <c r="AA28" s="139"/>
      <c r="AB28">
        <v>33</v>
      </c>
      <c r="AC28" s="139">
        <v>0.49521990740740746</v>
      </c>
      <c r="AD28" s="134"/>
      <c r="AE28" s="104">
        <v>48</v>
      </c>
      <c r="AF28" s="123">
        <v>0.53263888888888888</v>
      </c>
      <c r="AH28" s="104">
        <v>48</v>
      </c>
      <c r="AI28" s="123">
        <v>0.53512731481481479</v>
      </c>
      <c r="AJ28" s="110"/>
      <c r="AK28">
        <v>48</v>
      </c>
      <c r="AL28" s="139">
        <v>0.61273148148148149</v>
      </c>
      <c r="AM28" s="139"/>
      <c r="AN28">
        <v>72</v>
      </c>
      <c r="AO28" s="139">
        <v>0.60658564814814808</v>
      </c>
      <c r="AP28" s="110"/>
      <c r="AQ28">
        <v>72</v>
      </c>
      <c r="AR28" s="106">
        <v>0.61539351851851853</v>
      </c>
      <c r="AT28" s="104">
        <v>72</v>
      </c>
      <c r="AU28" s="123">
        <v>0.62394675925925924</v>
      </c>
      <c r="AV28" s="134"/>
      <c r="AW28" s="104">
        <v>72</v>
      </c>
      <c r="AX28" s="123">
        <v>0.65202546296296293</v>
      </c>
      <c r="AZ28">
        <v>72</v>
      </c>
      <c r="BA28" s="106">
        <v>0.65494212962962961</v>
      </c>
    </row>
    <row r="29" spans="1:53" s="104" customFormat="1" x14ac:dyDescent="0.25">
      <c r="A29" s="104">
        <v>46</v>
      </c>
      <c r="B29" s="123">
        <v>0.35787037037037034</v>
      </c>
      <c r="D29">
        <v>46</v>
      </c>
      <c r="E29" s="106">
        <v>0.36104166666666665</v>
      </c>
      <c r="F29" s="110"/>
      <c r="G29" s="104">
        <v>33</v>
      </c>
      <c r="H29" s="123">
        <v>0.3678819444444445</v>
      </c>
      <c r="J29" s="104">
        <v>33</v>
      </c>
      <c r="K29" s="123">
        <v>0.37084490740740739</v>
      </c>
      <c r="L29" s="110"/>
      <c r="M29" s="104">
        <v>72</v>
      </c>
      <c r="N29" s="123">
        <v>0.4069444444444445</v>
      </c>
      <c r="O29" s="123"/>
      <c r="P29">
        <v>72</v>
      </c>
      <c r="Q29" s="106">
        <v>0.40980324074074076</v>
      </c>
      <c r="R29" s="134"/>
      <c r="S29">
        <v>46</v>
      </c>
      <c r="T29" s="139">
        <v>0.47297453703703707</v>
      </c>
      <c r="U29" s="139"/>
      <c r="V29">
        <v>46</v>
      </c>
      <c r="W29" s="139">
        <v>0.47547453703703701</v>
      </c>
      <c r="X29" s="110"/>
      <c r="Y29">
        <v>46</v>
      </c>
      <c r="Z29" s="139">
        <v>0.49207175925925922</v>
      </c>
      <c r="AA29" s="139"/>
      <c r="AB29">
        <v>46</v>
      </c>
      <c r="AC29" s="139">
        <v>0.49508101851851855</v>
      </c>
      <c r="AD29" s="134"/>
      <c r="AE29" s="104">
        <v>72</v>
      </c>
      <c r="AF29" s="123">
        <v>0.53142361111111114</v>
      </c>
      <c r="AH29" s="104">
        <v>72</v>
      </c>
      <c r="AI29" s="123">
        <v>0.53422453703703698</v>
      </c>
      <c r="AJ29" s="110"/>
      <c r="AK29">
        <v>72</v>
      </c>
      <c r="AL29" s="139">
        <v>0.60370370370370374</v>
      </c>
      <c r="AM29" s="139"/>
      <c r="AN29">
        <v>73</v>
      </c>
      <c r="AO29" s="139">
        <v>0.60858796296296302</v>
      </c>
      <c r="AP29" s="110"/>
      <c r="AQ29" s="104">
        <v>73</v>
      </c>
      <c r="AR29" s="123">
        <v>0.61440972222222223</v>
      </c>
      <c r="AT29" s="104">
        <v>73</v>
      </c>
      <c r="AU29" s="123">
        <v>0.6232523148148148</v>
      </c>
      <c r="AV29" s="134"/>
      <c r="AW29" s="104">
        <v>73</v>
      </c>
      <c r="AX29" s="123">
        <v>0.65034722222222219</v>
      </c>
      <c r="AZ29">
        <v>73</v>
      </c>
      <c r="BA29" s="106">
        <v>0.65334490740740747</v>
      </c>
    </row>
    <row r="30" spans="1:53" s="104" customFormat="1" x14ac:dyDescent="0.25">
      <c r="A30" s="104">
        <v>48</v>
      </c>
      <c r="B30" s="123">
        <v>0.36458333333333331</v>
      </c>
      <c r="D30">
        <v>48</v>
      </c>
      <c r="E30" s="106">
        <v>0.36756944444444445</v>
      </c>
      <c r="F30" s="110"/>
      <c r="G30" s="104">
        <v>46</v>
      </c>
      <c r="H30" s="123">
        <v>0.3674189814814815</v>
      </c>
      <c r="J30" s="104">
        <v>46</v>
      </c>
      <c r="K30" s="123">
        <v>0.37079861111111106</v>
      </c>
      <c r="L30" s="110"/>
      <c r="M30" s="104">
        <v>16</v>
      </c>
      <c r="N30" s="123">
        <v>0.40729166666666666</v>
      </c>
      <c r="O30" s="123"/>
      <c r="P30">
        <v>16</v>
      </c>
      <c r="Q30" s="106">
        <v>0.41030092592592587</v>
      </c>
      <c r="R30" s="134"/>
      <c r="S30">
        <v>48</v>
      </c>
      <c r="T30" s="139">
        <v>0.4846064814814815</v>
      </c>
      <c r="U30" s="139"/>
      <c r="V30">
        <v>48</v>
      </c>
      <c r="W30" s="139">
        <v>0.48718750000000005</v>
      </c>
      <c r="X30" s="110"/>
      <c r="Y30">
        <v>48</v>
      </c>
      <c r="Z30" s="139">
        <v>0.50150462962962961</v>
      </c>
      <c r="AA30" s="139"/>
      <c r="AB30">
        <v>48</v>
      </c>
      <c r="AC30" s="139">
        <v>0.50476851851851856</v>
      </c>
      <c r="AD30" s="134"/>
      <c r="AE30" s="104">
        <v>73</v>
      </c>
      <c r="AF30" s="123">
        <v>0.53298611111111105</v>
      </c>
      <c r="AH30" s="104">
        <v>73</v>
      </c>
      <c r="AI30" s="123">
        <v>0.53585648148148146</v>
      </c>
      <c r="AJ30" s="110"/>
      <c r="AK30">
        <v>73</v>
      </c>
      <c r="AL30" s="139">
        <v>0.60538194444444449</v>
      </c>
      <c r="AM30" s="139"/>
      <c r="AN30">
        <v>29</v>
      </c>
      <c r="AO30" s="139">
        <v>0.61487268518518523</v>
      </c>
      <c r="AP30" s="110"/>
      <c r="AQ30" s="104">
        <v>77</v>
      </c>
      <c r="AR30" s="123">
        <v>0.58321759259259254</v>
      </c>
      <c r="AT30" s="104">
        <v>77</v>
      </c>
      <c r="AU30" s="123">
        <v>0.58744212962962961</v>
      </c>
      <c r="AV30" s="134"/>
      <c r="AX30" s="123"/>
      <c r="AZ30"/>
      <c r="BA30" s="106"/>
    </row>
    <row r="31" spans="1:53" s="104" customFormat="1" x14ac:dyDescent="0.25">
      <c r="A31" s="104">
        <v>69</v>
      </c>
      <c r="B31" s="123">
        <v>0.36620370370370375</v>
      </c>
      <c r="D31">
        <v>69</v>
      </c>
      <c r="E31" s="106">
        <v>0.36906250000000002</v>
      </c>
      <c r="F31" s="110"/>
      <c r="G31" s="104">
        <v>48</v>
      </c>
      <c r="H31" s="123">
        <v>0.37442129629629628</v>
      </c>
      <c r="J31" s="104">
        <v>48</v>
      </c>
      <c r="K31" s="123">
        <v>0.37737268518518513</v>
      </c>
      <c r="L31" s="110"/>
      <c r="M31" s="104">
        <v>29</v>
      </c>
      <c r="N31" s="123">
        <v>0.40763888888888888</v>
      </c>
      <c r="O31" s="123"/>
      <c r="P31">
        <v>29</v>
      </c>
      <c r="Q31" s="106">
        <v>0.4105671296296296</v>
      </c>
      <c r="R31" s="134"/>
      <c r="S31">
        <v>69</v>
      </c>
      <c r="T31" s="139">
        <v>0.46990740740740744</v>
      </c>
      <c r="U31" s="139"/>
      <c r="V31">
        <v>69</v>
      </c>
      <c r="W31" s="139">
        <v>0.47234953703703703</v>
      </c>
      <c r="X31" s="110"/>
      <c r="Y31">
        <v>69</v>
      </c>
      <c r="Z31" s="139">
        <v>0.49918981481481484</v>
      </c>
      <c r="AA31" s="139"/>
      <c r="AB31">
        <v>69</v>
      </c>
      <c r="AC31" s="139">
        <v>0.50217592592592586</v>
      </c>
      <c r="AD31" s="134"/>
      <c r="AE31" s="104">
        <v>77</v>
      </c>
      <c r="AF31" s="123">
        <v>0.62899305555555551</v>
      </c>
      <c r="AH31" s="104">
        <v>77</v>
      </c>
      <c r="AI31" s="123">
        <v>0.63211805555555556</v>
      </c>
      <c r="AJ31" s="110"/>
      <c r="AK31">
        <v>80</v>
      </c>
      <c r="AL31" s="139">
        <v>0.59363425925925928</v>
      </c>
      <c r="AM31" s="139"/>
      <c r="AN31">
        <v>48</v>
      </c>
      <c r="AO31" s="139">
        <v>0.61534722222222216</v>
      </c>
      <c r="AP31" s="110"/>
      <c r="AR31" s="123"/>
      <c r="AU31" s="123"/>
      <c r="AV31" s="134"/>
      <c r="AX31" s="123"/>
      <c r="AZ31"/>
      <c r="BA31" s="106"/>
    </row>
    <row r="32" spans="1:53" s="104" customFormat="1" x14ac:dyDescent="0.25">
      <c r="A32" s="104">
        <v>72</v>
      </c>
      <c r="B32" s="123">
        <v>0.35625000000000001</v>
      </c>
      <c r="D32">
        <v>72</v>
      </c>
      <c r="E32" s="106">
        <v>0.35935185185185187</v>
      </c>
      <c r="F32" s="110"/>
      <c r="G32" s="104">
        <v>69</v>
      </c>
      <c r="H32" s="123">
        <v>0.37650462962962966</v>
      </c>
      <c r="J32" s="104">
        <v>69</v>
      </c>
      <c r="K32" s="123">
        <v>0.37947916666666665</v>
      </c>
      <c r="L32" s="110"/>
      <c r="M32" s="104">
        <v>17</v>
      </c>
      <c r="N32" s="123">
        <v>0.4079861111111111</v>
      </c>
      <c r="O32" s="123"/>
      <c r="P32">
        <v>17</v>
      </c>
      <c r="Q32" s="106">
        <v>0.41086805555555556</v>
      </c>
      <c r="R32" s="134"/>
      <c r="S32">
        <v>72</v>
      </c>
      <c r="T32" s="139">
        <v>0.49184027777777778</v>
      </c>
      <c r="U32" s="139"/>
      <c r="V32">
        <v>72</v>
      </c>
      <c r="W32" s="139">
        <v>0.49461805555555555</v>
      </c>
      <c r="X32" s="110"/>
      <c r="Y32">
        <v>72</v>
      </c>
      <c r="Z32" s="139">
        <v>0.50081018518518516</v>
      </c>
      <c r="AA32" s="139"/>
      <c r="AB32">
        <v>72</v>
      </c>
      <c r="AC32" s="139">
        <v>0.50439814814814821</v>
      </c>
      <c r="AD32" s="134"/>
      <c r="AE32" s="104">
        <v>100</v>
      </c>
      <c r="AF32" s="123">
        <v>0.55850694444444449</v>
      </c>
      <c r="AH32" s="104">
        <v>100</v>
      </c>
      <c r="AI32" s="123">
        <v>0.56142361111111116</v>
      </c>
      <c r="AJ32" s="110"/>
      <c r="AK32">
        <v>81</v>
      </c>
      <c r="AL32" s="139">
        <v>0.55428240740740742</v>
      </c>
      <c r="AM32" s="139"/>
      <c r="AN32">
        <v>16</v>
      </c>
      <c r="AO32" s="139">
        <v>0.61761574074074077</v>
      </c>
      <c r="AP32" s="110"/>
      <c r="AR32" s="123"/>
      <c r="AU32" s="123"/>
      <c r="AV32" s="134"/>
      <c r="AX32" s="123"/>
      <c r="AZ32"/>
      <c r="BA32" s="106"/>
    </row>
    <row r="33" spans="1:53" s="104" customFormat="1" x14ac:dyDescent="0.25">
      <c r="A33" s="104">
        <v>73</v>
      </c>
      <c r="B33" s="123">
        <v>0.35601851851851851</v>
      </c>
      <c r="D33">
        <v>73</v>
      </c>
      <c r="E33" s="106">
        <v>0.35968749999999999</v>
      </c>
      <c r="F33" s="110"/>
      <c r="G33" s="104">
        <v>72</v>
      </c>
      <c r="H33" s="123">
        <v>0.36631944444444442</v>
      </c>
      <c r="J33" s="104">
        <v>72</v>
      </c>
      <c r="K33" s="123">
        <v>0.37018518518518517</v>
      </c>
      <c r="L33" s="110"/>
      <c r="M33" s="104">
        <v>30</v>
      </c>
      <c r="N33" s="123">
        <v>0.41250000000000003</v>
      </c>
      <c r="O33" s="123"/>
      <c r="P33">
        <v>30</v>
      </c>
      <c r="Q33" s="106">
        <v>0.41524305555555557</v>
      </c>
      <c r="R33" s="134"/>
      <c r="S33">
        <v>73</v>
      </c>
      <c r="T33" s="139">
        <v>0.4704861111111111</v>
      </c>
      <c r="U33" s="139"/>
      <c r="V33">
        <v>73</v>
      </c>
      <c r="W33" s="139">
        <v>0.47339120370370374</v>
      </c>
      <c r="X33" s="110"/>
      <c r="Y33">
        <v>73</v>
      </c>
      <c r="Z33" s="139">
        <v>0.49699074074074073</v>
      </c>
      <c r="AA33" s="139"/>
      <c r="AB33">
        <v>73</v>
      </c>
      <c r="AC33" s="139">
        <v>0.50054398148148149</v>
      </c>
      <c r="AD33" s="134"/>
      <c r="AE33" s="104">
        <v>102</v>
      </c>
      <c r="AF33" s="123">
        <v>0.5835069444444444</v>
      </c>
      <c r="AH33" s="104">
        <v>102</v>
      </c>
      <c r="AI33" s="123">
        <v>0.58666666666666667</v>
      </c>
      <c r="AJ33" s="110"/>
      <c r="AK33">
        <v>83</v>
      </c>
      <c r="AL33" s="139">
        <v>0.55387731481481484</v>
      </c>
      <c r="AM33" s="139"/>
      <c r="AN33">
        <v>46</v>
      </c>
      <c r="AO33" s="139">
        <v>0.61910879629629634</v>
      </c>
      <c r="AP33" s="110"/>
      <c r="AR33" s="123"/>
      <c r="AU33" s="123"/>
      <c r="AV33" s="134"/>
      <c r="AX33" s="123"/>
      <c r="AZ33"/>
      <c r="BA33" s="106"/>
    </row>
    <row r="34" spans="1:53" s="104" customFormat="1" x14ac:dyDescent="0.25">
      <c r="A34" s="104">
        <v>77</v>
      </c>
      <c r="B34" s="123">
        <v>0.35995370370370372</v>
      </c>
      <c r="D34">
        <v>77</v>
      </c>
      <c r="E34" s="106">
        <v>0.36378472222222219</v>
      </c>
      <c r="F34" s="110"/>
      <c r="G34" s="104">
        <v>73</v>
      </c>
      <c r="H34" s="123">
        <v>0.36568287037037034</v>
      </c>
      <c r="J34" s="104">
        <v>73</v>
      </c>
      <c r="K34" s="123">
        <v>0.36990740740740741</v>
      </c>
      <c r="L34" s="110"/>
      <c r="M34" s="104">
        <v>77</v>
      </c>
      <c r="N34" s="123">
        <v>0.41319444444444442</v>
      </c>
      <c r="O34" s="123"/>
      <c r="P34" s="104">
        <v>118</v>
      </c>
      <c r="Q34" s="123">
        <v>0.4161111111111111</v>
      </c>
      <c r="R34" s="134"/>
      <c r="S34">
        <v>80</v>
      </c>
      <c r="T34" s="139">
        <v>0.51232638888888882</v>
      </c>
      <c r="U34" s="139"/>
      <c r="V34">
        <v>80</v>
      </c>
      <c r="W34" s="139">
        <v>0.5157870370370371</v>
      </c>
      <c r="X34" s="110"/>
      <c r="Y34">
        <v>80</v>
      </c>
      <c r="Z34" s="139">
        <v>0.52748842592592593</v>
      </c>
      <c r="AA34" s="139"/>
      <c r="AB34">
        <v>80</v>
      </c>
      <c r="AC34" s="139">
        <v>0.53228009259259257</v>
      </c>
      <c r="AD34" s="134"/>
      <c r="AE34" s="104">
        <v>103</v>
      </c>
      <c r="AF34" s="123">
        <v>0.56562499999999993</v>
      </c>
      <c r="AH34" s="104">
        <v>103</v>
      </c>
      <c r="AI34" s="123">
        <v>0.56975694444444447</v>
      </c>
      <c r="AJ34" s="110"/>
      <c r="AK34">
        <v>100</v>
      </c>
      <c r="AL34" s="139">
        <v>0.63425925925925919</v>
      </c>
      <c r="AM34" s="139"/>
      <c r="AN34">
        <v>104</v>
      </c>
      <c r="AO34" s="139">
        <v>0.6253009259259259</v>
      </c>
      <c r="AP34" s="110"/>
      <c r="AR34" s="123"/>
      <c r="AU34" s="123"/>
      <c r="AV34" s="134"/>
      <c r="AX34" s="123"/>
      <c r="AZ34"/>
      <c r="BA34" s="106"/>
    </row>
    <row r="35" spans="1:53" s="104" customFormat="1" x14ac:dyDescent="0.25">
      <c r="A35" s="104">
        <v>80</v>
      </c>
      <c r="B35" s="123">
        <v>0.36805555555555558</v>
      </c>
      <c r="D35">
        <v>80</v>
      </c>
      <c r="E35" s="106">
        <v>0.37222222222222223</v>
      </c>
      <c r="F35" s="110"/>
      <c r="G35" s="104">
        <v>77</v>
      </c>
      <c r="H35" s="123">
        <v>0.3769675925925926</v>
      </c>
      <c r="J35" s="104">
        <v>77</v>
      </c>
      <c r="K35" s="123">
        <v>0.3803125</v>
      </c>
      <c r="L35" s="110"/>
      <c r="M35" s="104">
        <v>118</v>
      </c>
      <c r="N35" s="123">
        <v>0.4135416666666667</v>
      </c>
      <c r="O35" s="123"/>
      <c r="P35">
        <v>104</v>
      </c>
      <c r="Q35" s="106">
        <v>0.41706018518518517</v>
      </c>
      <c r="R35" s="134"/>
      <c r="S35">
        <v>81</v>
      </c>
      <c r="T35" s="139">
        <v>0.48396990740740736</v>
      </c>
      <c r="U35" s="139"/>
      <c r="V35">
        <v>81</v>
      </c>
      <c r="W35" s="139">
        <v>0.48706018518518518</v>
      </c>
      <c r="X35" s="110"/>
      <c r="Y35">
        <v>81</v>
      </c>
      <c r="Z35" s="139">
        <v>0.51076388888888891</v>
      </c>
      <c r="AA35" s="139"/>
      <c r="AB35">
        <v>81</v>
      </c>
      <c r="AC35" s="139">
        <v>0.51487268518518514</v>
      </c>
      <c r="AD35" s="134"/>
      <c r="AE35" s="104">
        <v>104</v>
      </c>
      <c r="AF35" s="123">
        <v>0.55434027777777783</v>
      </c>
      <c r="AH35" s="104">
        <v>104</v>
      </c>
      <c r="AI35" s="123">
        <v>0.5568981481481482</v>
      </c>
      <c r="AJ35" s="110"/>
      <c r="AK35">
        <v>102</v>
      </c>
      <c r="AL35" s="139">
        <v>0.66770833333333324</v>
      </c>
      <c r="AM35" s="139"/>
      <c r="AN35">
        <v>111</v>
      </c>
      <c r="AO35" s="139">
        <v>0.6277314814814815</v>
      </c>
      <c r="AP35" s="110"/>
      <c r="AR35" s="123"/>
      <c r="AU35" s="123"/>
      <c r="AV35" s="134"/>
      <c r="AX35" s="123"/>
      <c r="AZ35"/>
      <c r="BA35" s="106"/>
    </row>
    <row r="36" spans="1:53" s="104" customFormat="1" x14ac:dyDescent="0.25">
      <c r="A36" s="104">
        <v>81</v>
      </c>
      <c r="B36" s="123">
        <v>0.36782407407407408</v>
      </c>
      <c r="D36">
        <v>81</v>
      </c>
      <c r="E36" s="106">
        <v>0.37126157407407406</v>
      </c>
      <c r="F36" s="110"/>
      <c r="G36" s="104">
        <v>80</v>
      </c>
      <c r="H36" s="123">
        <v>0.38015046296296301</v>
      </c>
      <c r="J36" s="104">
        <v>80</v>
      </c>
      <c r="K36" s="123">
        <v>0.38429398148148147</v>
      </c>
      <c r="L36" s="110"/>
      <c r="M36" s="104">
        <v>104</v>
      </c>
      <c r="N36" s="123">
        <v>0.4145833333333333</v>
      </c>
      <c r="O36" s="123"/>
      <c r="P36">
        <v>84</v>
      </c>
      <c r="Q36" s="106">
        <v>0.4191319444444444</v>
      </c>
      <c r="R36" s="134"/>
      <c r="S36">
        <v>82</v>
      </c>
      <c r="T36" s="139">
        <v>0.49774305555555554</v>
      </c>
      <c r="U36" s="139"/>
      <c r="V36">
        <v>82</v>
      </c>
      <c r="W36" s="139">
        <v>0.50063657407407403</v>
      </c>
      <c r="X36" s="110"/>
      <c r="Y36">
        <v>83</v>
      </c>
      <c r="Z36" s="139">
        <v>0.51053240740740746</v>
      </c>
      <c r="AA36" s="139"/>
      <c r="AB36">
        <v>83</v>
      </c>
      <c r="AC36" s="139">
        <v>0.51394675925925926</v>
      </c>
      <c r="AD36" s="134"/>
      <c r="AE36" s="104">
        <v>105</v>
      </c>
      <c r="AF36" s="123">
        <v>0.5678819444444444</v>
      </c>
      <c r="AH36" s="104">
        <v>105</v>
      </c>
      <c r="AI36" s="123">
        <v>0.57168981481481485</v>
      </c>
      <c r="AJ36" s="110"/>
      <c r="AK36">
        <v>103</v>
      </c>
      <c r="AL36" s="139">
        <v>0.65937499999999993</v>
      </c>
      <c r="AM36" s="139"/>
      <c r="AN36">
        <v>118</v>
      </c>
      <c r="AO36" s="139">
        <v>0.63013888888888892</v>
      </c>
      <c r="AP36" s="110"/>
      <c r="AR36" s="123"/>
      <c r="AU36" s="123"/>
      <c r="AV36" s="134"/>
      <c r="AX36" s="123"/>
      <c r="AZ36"/>
      <c r="BA36" s="106"/>
    </row>
    <row r="37" spans="1:53" s="104" customFormat="1" x14ac:dyDescent="0.25">
      <c r="A37" s="104">
        <v>82</v>
      </c>
      <c r="B37" s="123">
        <v>0.36759259259259264</v>
      </c>
      <c r="D37">
        <v>82</v>
      </c>
      <c r="E37" s="106">
        <v>0.37104166666666666</v>
      </c>
      <c r="F37" s="110"/>
      <c r="G37" s="104">
        <v>81</v>
      </c>
      <c r="H37" s="123">
        <v>0.37986111111111115</v>
      </c>
      <c r="J37" s="104">
        <v>81</v>
      </c>
      <c r="K37" s="123">
        <v>0.38339120370370372</v>
      </c>
      <c r="L37" s="110"/>
      <c r="M37" s="104">
        <v>83</v>
      </c>
      <c r="N37" s="123">
        <v>0.41562499999999997</v>
      </c>
      <c r="O37" s="123"/>
      <c r="P37">
        <v>81</v>
      </c>
      <c r="Q37" s="106">
        <v>0.41940972222222223</v>
      </c>
      <c r="R37" s="134"/>
      <c r="S37">
        <v>83</v>
      </c>
      <c r="T37" s="139">
        <v>0.48379629629629628</v>
      </c>
      <c r="U37" s="139"/>
      <c r="V37">
        <v>83</v>
      </c>
      <c r="W37" s="139">
        <v>0.48657407407407405</v>
      </c>
      <c r="X37" s="110"/>
      <c r="Y37">
        <v>100</v>
      </c>
      <c r="Z37" s="139">
        <v>0.52407407407407403</v>
      </c>
      <c r="AA37" s="139"/>
      <c r="AB37">
        <v>100</v>
      </c>
      <c r="AC37" s="139">
        <v>0.52799768518518519</v>
      </c>
      <c r="AD37" s="134"/>
      <c r="AE37" s="104">
        <v>106</v>
      </c>
      <c r="AF37" s="123">
        <v>0.55763888888888891</v>
      </c>
      <c r="AH37" s="104">
        <v>106</v>
      </c>
      <c r="AI37" s="123">
        <v>0.56035879629629626</v>
      </c>
      <c r="AJ37" s="110"/>
      <c r="AK37">
        <v>104</v>
      </c>
      <c r="AL37" s="139">
        <v>0.62268518518518523</v>
      </c>
      <c r="AM37" s="139"/>
      <c r="AN37">
        <v>108</v>
      </c>
      <c r="AO37" s="139">
        <v>0.63200231481481484</v>
      </c>
      <c r="AP37" s="110"/>
      <c r="AR37" s="123"/>
      <c r="AU37" s="123"/>
      <c r="AV37" s="134"/>
      <c r="AX37" s="123"/>
      <c r="AZ37"/>
      <c r="BA37" s="106"/>
    </row>
    <row r="38" spans="1:53" s="104" customFormat="1" x14ac:dyDescent="0.25">
      <c r="A38" s="104">
        <v>83</v>
      </c>
      <c r="B38" s="123">
        <v>0.36857638888888888</v>
      </c>
      <c r="D38">
        <v>83</v>
      </c>
      <c r="E38" s="106">
        <v>0.37190972222222224</v>
      </c>
      <c r="F38" s="110"/>
      <c r="G38" s="104">
        <v>82</v>
      </c>
      <c r="H38" s="123">
        <v>0.37899305555555557</v>
      </c>
      <c r="J38" s="104">
        <v>82</v>
      </c>
      <c r="K38" s="123">
        <v>0.38246527777777778</v>
      </c>
      <c r="L38" s="110"/>
      <c r="M38" s="104">
        <v>81</v>
      </c>
      <c r="N38" s="123">
        <v>0.41597222222222219</v>
      </c>
      <c r="O38" s="123"/>
      <c r="P38">
        <v>83</v>
      </c>
      <c r="Q38" s="106">
        <v>0.41944444444444445</v>
      </c>
      <c r="R38" s="134"/>
      <c r="S38">
        <v>84</v>
      </c>
      <c r="T38" s="139">
        <v>0.4928819444444445</v>
      </c>
      <c r="U38" s="139"/>
      <c r="V38">
        <v>84</v>
      </c>
      <c r="W38" s="139">
        <v>0.4956712962962963</v>
      </c>
      <c r="X38" s="110"/>
      <c r="Y38">
        <v>102</v>
      </c>
      <c r="Z38" s="139">
        <v>0.52459490740740744</v>
      </c>
      <c r="AA38" s="139"/>
      <c r="AB38">
        <v>102</v>
      </c>
      <c r="AC38" s="139">
        <v>0.53121527777777777</v>
      </c>
      <c r="AD38" s="134"/>
      <c r="AE38" s="104">
        <v>108</v>
      </c>
      <c r="AF38" s="123">
        <v>0.55486111111111114</v>
      </c>
      <c r="AH38" s="104">
        <v>108</v>
      </c>
      <c r="AI38" s="123">
        <v>0.55733796296296301</v>
      </c>
      <c r="AJ38" s="110"/>
      <c r="AK38">
        <v>105</v>
      </c>
      <c r="AL38" s="139">
        <v>0.64293981481481477</v>
      </c>
      <c r="AM38" s="139"/>
      <c r="AN38" s="104">
        <v>177</v>
      </c>
      <c r="AO38" s="123">
        <v>0.63324074074074077</v>
      </c>
      <c r="AP38" s="110"/>
      <c r="AR38" s="123"/>
      <c r="AU38" s="123"/>
      <c r="AV38" s="134"/>
      <c r="AX38" s="123"/>
      <c r="AZ38"/>
      <c r="BA38" s="106"/>
    </row>
    <row r="39" spans="1:53" s="104" customFormat="1" x14ac:dyDescent="0.25">
      <c r="A39" s="104">
        <v>84</v>
      </c>
      <c r="B39" s="123">
        <v>0.36736111111111108</v>
      </c>
      <c r="D39">
        <v>84</v>
      </c>
      <c r="E39" s="106">
        <v>0.37065972222222227</v>
      </c>
      <c r="F39" s="110"/>
      <c r="G39" s="104">
        <v>83</v>
      </c>
      <c r="H39" s="123">
        <v>0.37951388888888887</v>
      </c>
      <c r="J39" s="104">
        <v>83</v>
      </c>
      <c r="K39" s="123">
        <v>0.38260416666666663</v>
      </c>
      <c r="L39" s="110"/>
      <c r="M39" s="104">
        <v>84</v>
      </c>
      <c r="N39" s="123">
        <v>0.41631944444444446</v>
      </c>
      <c r="O39" s="123"/>
      <c r="P39">
        <v>77</v>
      </c>
      <c r="Q39" s="106">
        <v>0.4195949074074074</v>
      </c>
      <c r="R39" s="134"/>
      <c r="S39">
        <v>100</v>
      </c>
      <c r="T39" s="139">
        <v>0.49479166666666669</v>
      </c>
      <c r="U39" s="139"/>
      <c r="V39">
        <v>100</v>
      </c>
      <c r="W39" s="139">
        <v>0.49752314814814813</v>
      </c>
      <c r="X39" s="110"/>
      <c r="Y39">
        <v>103</v>
      </c>
      <c r="Z39" s="139">
        <v>0.5258680555555556</v>
      </c>
      <c r="AA39" s="139"/>
      <c r="AB39">
        <v>103</v>
      </c>
      <c r="AC39" s="139">
        <v>0.5308680555555555</v>
      </c>
      <c r="AD39" s="134"/>
      <c r="AE39" s="104">
        <v>109</v>
      </c>
      <c r="AF39" s="123">
        <v>0.55891203703703707</v>
      </c>
      <c r="AH39" s="104">
        <v>109</v>
      </c>
      <c r="AI39" s="123">
        <v>0.5617361111111111</v>
      </c>
      <c r="AJ39" s="110"/>
      <c r="AK39">
        <v>106</v>
      </c>
      <c r="AL39" s="139">
        <v>0.63495370370370374</v>
      </c>
      <c r="AM39" s="139"/>
      <c r="AN39" s="104">
        <v>194</v>
      </c>
      <c r="AO39" s="123">
        <v>0.63408564814814816</v>
      </c>
      <c r="AP39" s="110"/>
      <c r="AR39" s="123"/>
      <c r="AU39" s="123"/>
      <c r="AV39" s="134"/>
      <c r="AX39" s="123"/>
      <c r="AZ39"/>
      <c r="BA39" s="106"/>
    </row>
    <row r="40" spans="1:53" s="104" customFormat="1" x14ac:dyDescent="0.25">
      <c r="A40" s="104">
        <v>100</v>
      </c>
      <c r="B40" s="123">
        <v>0.37245370370370368</v>
      </c>
      <c r="D40">
        <v>100</v>
      </c>
      <c r="E40" s="106">
        <v>0.37570601851851854</v>
      </c>
      <c r="F40" s="110"/>
      <c r="G40" s="104">
        <v>84</v>
      </c>
      <c r="H40" s="123">
        <v>0.37795138888888885</v>
      </c>
      <c r="J40" s="147">
        <v>84</v>
      </c>
      <c r="K40" s="123">
        <v>0.38114583333333335</v>
      </c>
      <c r="L40" s="110"/>
      <c r="M40" s="104">
        <v>108</v>
      </c>
      <c r="N40" s="123">
        <v>0.41770833333333335</v>
      </c>
      <c r="O40" s="123"/>
      <c r="P40" s="104">
        <v>108</v>
      </c>
      <c r="Q40" s="123">
        <v>0.42011574074074076</v>
      </c>
      <c r="R40" s="134"/>
      <c r="S40">
        <v>102</v>
      </c>
      <c r="T40" s="139">
        <v>0.49866898148148148</v>
      </c>
      <c r="U40" s="139"/>
      <c r="V40">
        <v>102</v>
      </c>
      <c r="W40" s="139">
        <v>0.50140046296296303</v>
      </c>
      <c r="X40" s="110"/>
      <c r="Y40">
        <v>104</v>
      </c>
      <c r="Z40" s="139">
        <v>0.52233796296296298</v>
      </c>
      <c r="AA40" s="139"/>
      <c r="AB40">
        <v>104</v>
      </c>
      <c r="AC40" s="139">
        <v>0.52571759259259265</v>
      </c>
      <c r="AD40" s="134"/>
      <c r="AE40" s="104">
        <v>110</v>
      </c>
      <c r="AF40" s="123">
        <v>0.58124999999999993</v>
      </c>
      <c r="AH40" s="104">
        <v>110</v>
      </c>
      <c r="AI40" s="123">
        <v>0.58430555555555552</v>
      </c>
      <c r="AJ40" s="110"/>
      <c r="AK40">
        <v>108</v>
      </c>
      <c r="AL40" s="139">
        <v>0.62939814814814821</v>
      </c>
      <c r="AM40" s="139"/>
      <c r="AN40">
        <v>109</v>
      </c>
      <c r="AO40" s="139">
        <v>0.63483796296296291</v>
      </c>
      <c r="AP40" s="110"/>
      <c r="AR40" s="123"/>
      <c r="AU40" s="123"/>
      <c r="AV40" s="134"/>
      <c r="AX40" s="123"/>
      <c r="AZ40"/>
      <c r="BA40" s="106"/>
    </row>
    <row r="41" spans="1:53" s="104" customFormat="1" x14ac:dyDescent="0.25">
      <c r="A41" s="104">
        <v>102</v>
      </c>
      <c r="B41" s="123">
        <v>0.37083333333333335</v>
      </c>
      <c r="D41">
        <v>102</v>
      </c>
      <c r="E41" s="106">
        <v>0.37410879629629629</v>
      </c>
      <c r="F41" s="110"/>
      <c r="G41" s="104">
        <v>100</v>
      </c>
      <c r="H41" s="123">
        <v>0.38553240740740741</v>
      </c>
      <c r="J41" s="104">
        <v>100</v>
      </c>
      <c r="K41" s="123">
        <v>0.38894675925925926</v>
      </c>
      <c r="L41" s="110"/>
      <c r="M41" s="104">
        <v>111</v>
      </c>
      <c r="N41" s="123">
        <v>0.41805555555555557</v>
      </c>
      <c r="O41" s="123"/>
      <c r="P41" s="104">
        <v>111</v>
      </c>
      <c r="Q41" s="123">
        <v>0.42081018518518515</v>
      </c>
      <c r="R41" s="134"/>
      <c r="S41">
        <v>103</v>
      </c>
      <c r="T41" s="139">
        <v>0.50844907407407403</v>
      </c>
      <c r="U41" s="139"/>
      <c r="V41">
        <v>103</v>
      </c>
      <c r="W41" s="139">
        <v>0.51170138888888894</v>
      </c>
      <c r="X41" s="110"/>
      <c r="Y41">
        <v>105</v>
      </c>
      <c r="Z41" s="139">
        <v>0.523900462962963</v>
      </c>
      <c r="AA41" s="139"/>
      <c r="AB41">
        <v>105</v>
      </c>
      <c r="AC41" s="139">
        <v>0.53060185185185182</v>
      </c>
      <c r="AD41" s="134"/>
      <c r="AE41" s="104">
        <v>111</v>
      </c>
      <c r="AF41" s="123">
        <v>0.55260416666666667</v>
      </c>
      <c r="AH41" s="104">
        <v>111</v>
      </c>
      <c r="AI41" s="123">
        <v>0.55581018518518521</v>
      </c>
      <c r="AJ41" s="110"/>
      <c r="AK41">
        <v>109</v>
      </c>
      <c r="AL41" s="139">
        <v>0.63217592592592597</v>
      </c>
      <c r="AM41" s="139"/>
      <c r="AN41" s="104">
        <v>178</v>
      </c>
      <c r="AO41" s="123">
        <v>0.63518518518518519</v>
      </c>
      <c r="AP41" s="110"/>
      <c r="AR41" s="123"/>
      <c r="AU41" s="123"/>
      <c r="AV41" s="134"/>
      <c r="AX41" s="123"/>
      <c r="AZ41"/>
      <c r="BA41" s="106"/>
    </row>
    <row r="42" spans="1:53" s="104" customFormat="1" x14ac:dyDescent="0.25">
      <c r="A42" s="104">
        <v>103</v>
      </c>
      <c r="B42" s="123">
        <v>0.37048611111111113</v>
      </c>
      <c r="D42">
        <v>103</v>
      </c>
      <c r="E42" s="106">
        <v>0.37387731481481484</v>
      </c>
      <c r="F42" s="110"/>
      <c r="G42" s="104">
        <v>102</v>
      </c>
      <c r="H42" s="123">
        <v>0.38049768518518517</v>
      </c>
      <c r="J42" s="104">
        <v>102</v>
      </c>
      <c r="K42" s="123">
        <v>0.38400462962962961</v>
      </c>
      <c r="L42" s="110"/>
      <c r="M42" s="104">
        <v>155</v>
      </c>
      <c r="N42" s="123">
        <v>0.42031250000000003</v>
      </c>
      <c r="O42" s="123"/>
      <c r="P42" s="104">
        <v>178</v>
      </c>
      <c r="Q42" s="123">
        <v>0.42346064814814816</v>
      </c>
      <c r="R42" s="134"/>
      <c r="S42">
        <v>104</v>
      </c>
      <c r="T42" s="139">
        <v>0.49236111111111108</v>
      </c>
      <c r="U42" s="139"/>
      <c r="V42">
        <v>104</v>
      </c>
      <c r="W42" s="139">
        <v>0.49490740740740741</v>
      </c>
      <c r="X42" s="110"/>
      <c r="Y42">
        <v>106</v>
      </c>
      <c r="Z42" s="139">
        <v>0.52511574074074074</v>
      </c>
      <c r="AA42" s="139"/>
      <c r="AB42">
        <v>106</v>
      </c>
      <c r="AC42" s="139">
        <v>0.52847222222222223</v>
      </c>
      <c r="AD42" s="134"/>
      <c r="AE42" s="104">
        <v>112</v>
      </c>
      <c r="AF42" s="123">
        <v>0.56857638888888895</v>
      </c>
      <c r="AH42" s="104">
        <v>112</v>
      </c>
      <c r="AI42" s="123">
        <v>0.57182870370370364</v>
      </c>
      <c r="AJ42" s="110"/>
      <c r="AK42">
        <v>110</v>
      </c>
      <c r="AL42" s="139">
        <v>0.65752314814814816</v>
      </c>
      <c r="AM42" s="139"/>
      <c r="AN42">
        <v>100</v>
      </c>
      <c r="AO42" s="139">
        <v>0.63694444444444442</v>
      </c>
      <c r="AP42" s="110"/>
      <c r="AR42" s="123"/>
      <c r="AU42" s="123"/>
      <c r="AV42" s="134"/>
      <c r="AX42" s="123"/>
      <c r="AZ42"/>
      <c r="BA42" s="106"/>
    </row>
    <row r="43" spans="1:53" s="104" customFormat="1" x14ac:dyDescent="0.25">
      <c r="A43" s="104">
        <v>104</v>
      </c>
      <c r="B43" s="123">
        <v>0.37175925925925929</v>
      </c>
      <c r="D43">
        <v>104</v>
      </c>
      <c r="E43" s="106">
        <v>0.37475694444444446</v>
      </c>
      <c r="F43" s="110"/>
      <c r="G43" s="104">
        <v>103</v>
      </c>
      <c r="H43" s="123">
        <v>0.3810763888888889</v>
      </c>
      <c r="J43" s="104">
        <v>103</v>
      </c>
      <c r="K43" s="123">
        <v>0.38496527777777773</v>
      </c>
      <c r="L43" s="110"/>
      <c r="M43" s="104">
        <v>178</v>
      </c>
      <c r="N43" s="123">
        <v>0.42083333333333334</v>
      </c>
      <c r="O43" s="123"/>
      <c r="P43" s="104">
        <v>194</v>
      </c>
      <c r="Q43" s="123">
        <v>0.42413194444444446</v>
      </c>
      <c r="R43" s="134"/>
      <c r="S43">
        <v>105</v>
      </c>
      <c r="T43" s="139">
        <v>0.49450231481481483</v>
      </c>
      <c r="U43" s="139"/>
      <c r="V43">
        <v>105</v>
      </c>
      <c r="W43" s="139">
        <v>0.49732638888888886</v>
      </c>
      <c r="X43" s="110"/>
      <c r="Y43">
        <v>108</v>
      </c>
      <c r="Z43" s="139">
        <v>0.52210648148148142</v>
      </c>
      <c r="AA43" s="139"/>
      <c r="AB43">
        <v>108</v>
      </c>
      <c r="AC43" s="139">
        <v>0.52552083333333333</v>
      </c>
      <c r="AD43" s="134"/>
      <c r="AE43" s="104">
        <v>113</v>
      </c>
      <c r="AF43" s="123">
        <v>0.58315972222222223</v>
      </c>
      <c r="AH43" s="104">
        <v>113</v>
      </c>
      <c r="AI43" s="123">
        <v>0.58612268518518518</v>
      </c>
      <c r="AJ43" s="110"/>
      <c r="AK43">
        <v>111</v>
      </c>
      <c r="AL43" s="139">
        <v>0.625</v>
      </c>
      <c r="AM43" s="139"/>
      <c r="AN43">
        <v>115</v>
      </c>
      <c r="AO43" s="139">
        <v>0.63755787037037037</v>
      </c>
      <c r="AP43" s="110"/>
      <c r="AR43" s="123"/>
      <c r="AU43" s="123"/>
      <c r="AV43" s="134"/>
      <c r="AX43" s="123"/>
      <c r="AZ43"/>
      <c r="BA43" s="106"/>
    </row>
    <row r="44" spans="1:53" s="104" customFormat="1" x14ac:dyDescent="0.25">
      <c r="A44" s="104">
        <v>105</v>
      </c>
      <c r="B44" s="123">
        <v>0.37517361111111108</v>
      </c>
      <c r="D44">
        <v>105</v>
      </c>
      <c r="E44" s="106">
        <v>0.37840277777777781</v>
      </c>
      <c r="F44" s="110"/>
      <c r="G44" s="104">
        <v>104</v>
      </c>
      <c r="H44" s="123">
        <v>0.38171296296296298</v>
      </c>
      <c r="J44" s="104">
        <v>104</v>
      </c>
      <c r="K44" s="123">
        <v>0.38491898148148151</v>
      </c>
      <c r="L44" s="110"/>
      <c r="M44" s="104">
        <v>100</v>
      </c>
      <c r="N44" s="123">
        <v>0.42100694444444442</v>
      </c>
      <c r="O44" s="123"/>
      <c r="P44">
        <v>102</v>
      </c>
      <c r="Q44" s="106">
        <v>0.42501157407407408</v>
      </c>
      <c r="R44" s="134"/>
      <c r="S44">
        <v>106</v>
      </c>
      <c r="T44" s="139">
        <v>0.49062500000000003</v>
      </c>
      <c r="U44" s="139"/>
      <c r="V44">
        <v>106</v>
      </c>
      <c r="W44" s="139">
        <v>0.49356481481481485</v>
      </c>
      <c r="X44" s="110"/>
      <c r="Y44">
        <v>109</v>
      </c>
      <c r="Z44" s="139">
        <v>0.52725694444444449</v>
      </c>
      <c r="AA44" s="139"/>
      <c r="AB44">
        <v>109</v>
      </c>
      <c r="AC44" s="139">
        <v>0.53077546296296296</v>
      </c>
      <c r="AD44" s="134"/>
      <c r="AE44" s="104">
        <v>115</v>
      </c>
      <c r="AF44" s="123">
        <v>0.55781249999999993</v>
      </c>
      <c r="AH44" s="104">
        <v>115</v>
      </c>
      <c r="AI44" s="123">
        <v>0.5611342592592593</v>
      </c>
      <c r="AJ44" s="110"/>
      <c r="AK44">
        <v>112</v>
      </c>
      <c r="AL44" s="139">
        <v>0.64322916666666663</v>
      </c>
      <c r="AM44" s="139"/>
      <c r="AN44">
        <v>106</v>
      </c>
      <c r="AO44" s="139">
        <v>0.63768518518518513</v>
      </c>
      <c r="AP44" s="110"/>
      <c r="AR44" s="123"/>
      <c r="AU44" s="123"/>
      <c r="AV44" s="134"/>
      <c r="AX44" s="123"/>
      <c r="AZ44"/>
      <c r="BA44" s="106"/>
    </row>
    <row r="45" spans="1:53" s="104" customFormat="1" x14ac:dyDescent="0.25">
      <c r="A45" s="104">
        <v>106</v>
      </c>
      <c r="B45" s="123">
        <v>0.37685185185185183</v>
      </c>
      <c r="D45">
        <v>106</v>
      </c>
      <c r="E45" s="106">
        <v>0.37989583333333332</v>
      </c>
      <c r="F45" s="110"/>
      <c r="G45" s="104">
        <v>105</v>
      </c>
      <c r="H45" s="123">
        <v>0.38628472222222227</v>
      </c>
      <c r="J45" s="104">
        <v>105</v>
      </c>
      <c r="K45" s="123">
        <v>0.38972222222222225</v>
      </c>
      <c r="L45" s="110"/>
      <c r="M45" s="104">
        <v>102</v>
      </c>
      <c r="N45" s="123">
        <v>0.4213541666666667</v>
      </c>
      <c r="O45" s="123"/>
      <c r="P45" s="104">
        <v>190</v>
      </c>
      <c r="Q45" s="123">
        <v>0.42506944444444444</v>
      </c>
      <c r="R45" s="134"/>
      <c r="S45">
        <v>108</v>
      </c>
      <c r="T45" s="139">
        <v>0.49421296296296297</v>
      </c>
      <c r="U45" s="139"/>
      <c r="V45">
        <v>108</v>
      </c>
      <c r="W45" s="139">
        <v>0.49679398148148146</v>
      </c>
      <c r="X45" s="110"/>
      <c r="Y45">
        <v>110</v>
      </c>
      <c r="Z45" s="139">
        <v>0.53570601851851851</v>
      </c>
      <c r="AA45" s="139"/>
      <c r="AB45">
        <v>110</v>
      </c>
      <c r="AC45" s="139">
        <v>0.53979166666666667</v>
      </c>
      <c r="AD45" s="134"/>
      <c r="AE45" s="104">
        <v>116</v>
      </c>
      <c r="AF45" s="123">
        <v>0.58211805555555551</v>
      </c>
      <c r="AH45" s="104">
        <v>116</v>
      </c>
      <c r="AI45" s="123">
        <v>0.58494212962962966</v>
      </c>
      <c r="AJ45" s="110"/>
      <c r="AK45">
        <v>113</v>
      </c>
      <c r="AL45" s="139">
        <v>0.66562500000000002</v>
      </c>
      <c r="AM45" s="139"/>
      <c r="AN45" s="104">
        <v>132</v>
      </c>
      <c r="AO45" s="123">
        <v>0.63920138888888889</v>
      </c>
      <c r="AP45" s="110"/>
      <c r="AR45" s="123"/>
      <c r="AU45" s="123"/>
      <c r="AV45" s="134"/>
      <c r="AX45" s="123"/>
      <c r="AZ45"/>
      <c r="BA45" s="106"/>
    </row>
    <row r="46" spans="1:53" s="104" customFormat="1" x14ac:dyDescent="0.25">
      <c r="A46" s="104">
        <v>107</v>
      </c>
      <c r="B46" s="123">
        <v>0.37291666666666662</v>
      </c>
      <c r="C46" s="122"/>
      <c r="D46">
        <v>107</v>
      </c>
      <c r="E46" s="106">
        <v>0.37641203703703702</v>
      </c>
      <c r="F46" s="110"/>
      <c r="G46" s="104">
        <v>106</v>
      </c>
      <c r="H46" s="123">
        <v>0.38917824074074076</v>
      </c>
      <c r="J46" s="147">
        <v>106</v>
      </c>
      <c r="K46" s="123">
        <v>0.39244212962962965</v>
      </c>
      <c r="L46" s="110"/>
      <c r="M46" s="104">
        <v>194</v>
      </c>
      <c r="N46" s="123">
        <v>0.42152777777777778</v>
      </c>
      <c r="O46" s="123"/>
      <c r="P46">
        <v>103</v>
      </c>
      <c r="Q46" s="106">
        <v>0.42521990740740739</v>
      </c>
      <c r="R46" s="134"/>
      <c r="S46">
        <v>109</v>
      </c>
      <c r="T46" s="139">
        <v>0.48900462962962959</v>
      </c>
      <c r="U46" s="139"/>
      <c r="V46">
        <v>109</v>
      </c>
      <c r="W46" s="139">
        <v>0.49160879629629628</v>
      </c>
      <c r="X46" s="110"/>
      <c r="Y46">
        <v>111</v>
      </c>
      <c r="Z46" s="139">
        <v>0.52037037037037037</v>
      </c>
      <c r="AA46" s="139"/>
      <c r="AB46">
        <v>111</v>
      </c>
      <c r="AC46" s="139">
        <v>0.52394675925925926</v>
      </c>
      <c r="AD46" s="134"/>
      <c r="AE46" s="104">
        <v>118</v>
      </c>
      <c r="AF46" s="123">
        <v>0.55208333333333337</v>
      </c>
      <c r="AH46" s="104">
        <v>118</v>
      </c>
      <c r="AI46" s="123">
        <v>0.55633101851851852</v>
      </c>
      <c r="AJ46" s="110"/>
      <c r="AK46">
        <v>115</v>
      </c>
      <c r="AL46" s="139">
        <v>0.63460648148148147</v>
      </c>
      <c r="AM46" s="139"/>
      <c r="AN46" s="104">
        <v>125</v>
      </c>
      <c r="AO46" s="123">
        <v>0.63966435185185189</v>
      </c>
      <c r="AP46" s="110"/>
      <c r="AR46" s="123"/>
      <c r="AU46" s="123"/>
      <c r="AV46" s="134"/>
      <c r="AX46" s="123"/>
      <c r="BA46" s="123"/>
    </row>
    <row r="47" spans="1:53" s="104" customFormat="1" x14ac:dyDescent="0.25">
      <c r="A47" s="104">
        <v>108</v>
      </c>
      <c r="B47" s="123">
        <v>0.37540509259259264</v>
      </c>
      <c r="C47" s="122"/>
      <c r="D47">
        <v>108</v>
      </c>
      <c r="E47" s="106">
        <v>0.3785648148148148</v>
      </c>
      <c r="F47" s="110"/>
      <c r="G47" s="104">
        <v>107</v>
      </c>
      <c r="H47" s="123">
        <v>0.38530092592592591</v>
      </c>
      <c r="J47" s="104">
        <v>107</v>
      </c>
      <c r="K47" s="123">
        <v>0.38859953703703703</v>
      </c>
      <c r="L47" s="110"/>
      <c r="M47" s="104">
        <v>103</v>
      </c>
      <c r="N47" s="123">
        <v>0.42170138888888892</v>
      </c>
      <c r="O47" s="123"/>
      <c r="P47">
        <v>100</v>
      </c>
      <c r="Q47" s="139">
        <v>0.42563657407407413</v>
      </c>
      <c r="R47" s="134"/>
      <c r="S47">
        <v>110</v>
      </c>
      <c r="T47" s="139">
        <v>0.52413194444444444</v>
      </c>
      <c r="U47" s="139"/>
      <c r="V47">
        <v>110</v>
      </c>
      <c r="W47" s="139">
        <v>0.52686342592592594</v>
      </c>
      <c r="X47" s="110"/>
      <c r="Y47">
        <v>112</v>
      </c>
      <c r="Z47" s="139">
        <v>0.52899305555555554</v>
      </c>
      <c r="AA47" s="139"/>
      <c r="AB47">
        <v>112</v>
      </c>
      <c r="AC47" s="139">
        <v>0.53327546296296291</v>
      </c>
      <c r="AD47" s="134"/>
      <c r="AE47" s="104">
        <v>119</v>
      </c>
      <c r="AF47" s="123">
        <v>0.56180555555555556</v>
      </c>
      <c r="AH47" s="104">
        <v>119</v>
      </c>
      <c r="AI47" s="123">
        <v>0.56475694444444446</v>
      </c>
      <c r="AJ47" s="110"/>
      <c r="AK47">
        <v>116</v>
      </c>
      <c r="AL47" s="139">
        <v>0.66736111111111107</v>
      </c>
      <c r="AM47" s="139"/>
      <c r="AN47" s="104">
        <v>131</v>
      </c>
      <c r="AO47" s="123">
        <v>0.63975694444444442</v>
      </c>
      <c r="AP47" s="110"/>
      <c r="AR47" s="123"/>
      <c r="AU47" s="123"/>
      <c r="AV47" s="134"/>
      <c r="AX47" s="123"/>
      <c r="BA47" s="123"/>
    </row>
    <row r="48" spans="1:53" s="104" customFormat="1" x14ac:dyDescent="0.25">
      <c r="A48" s="104">
        <v>109</v>
      </c>
      <c r="B48" s="123">
        <v>0.37916666666666665</v>
      </c>
      <c r="D48">
        <v>109</v>
      </c>
      <c r="E48" s="106">
        <v>0.38218749999999996</v>
      </c>
      <c r="F48" s="110"/>
      <c r="G48" s="104">
        <v>108</v>
      </c>
      <c r="H48" s="123">
        <v>0.38668981481481479</v>
      </c>
      <c r="J48" s="104">
        <v>108</v>
      </c>
      <c r="K48" s="123">
        <v>0.39033564814814814</v>
      </c>
      <c r="L48" s="110"/>
      <c r="M48" s="104">
        <v>105</v>
      </c>
      <c r="N48" s="123">
        <v>0.42222222222222222</v>
      </c>
      <c r="O48" s="123"/>
      <c r="P48" s="104">
        <v>155</v>
      </c>
      <c r="Q48" s="123">
        <v>0.42571759259259262</v>
      </c>
      <c r="R48" s="134"/>
      <c r="S48">
        <v>111</v>
      </c>
      <c r="T48" s="139">
        <v>0.4934027777777778</v>
      </c>
      <c r="U48" s="139"/>
      <c r="V48">
        <v>111</v>
      </c>
      <c r="W48" s="139">
        <v>0.49613425925925925</v>
      </c>
      <c r="X48" s="110"/>
      <c r="Y48">
        <v>113</v>
      </c>
      <c r="Z48" s="139">
        <v>0.54322916666666665</v>
      </c>
      <c r="AA48" s="139"/>
      <c r="AB48">
        <v>113</v>
      </c>
      <c r="AC48" s="139">
        <v>0.54752314814814818</v>
      </c>
      <c r="AD48" s="134"/>
      <c r="AE48" s="104">
        <v>120</v>
      </c>
      <c r="AF48" s="123">
        <v>0.5854166666666667</v>
      </c>
      <c r="AH48" s="104">
        <v>120</v>
      </c>
      <c r="AI48" s="123">
        <v>0.5882060185185185</v>
      </c>
      <c r="AJ48" s="110"/>
      <c r="AK48">
        <v>118</v>
      </c>
      <c r="AL48" s="139">
        <v>0.6274305555555556</v>
      </c>
      <c r="AM48" s="139"/>
      <c r="AN48" s="104">
        <v>199</v>
      </c>
      <c r="AO48" s="123">
        <v>0.64031249999999995</v>
      </c>
      <c r="AP48" s="110"/>
      <c r="AR48" s="123"/>
      <c r="AU48" s="123"/>
      <c r="AV48" s="134"/>
      <c r="AX48" s="123"/>
      <c r="BA48" s="123"/>
    </row>
    <row r="49" spans="1:53" s="104" customFormat="1" x14ac:dyDescent="0.25">
      <c r="A49" s="104">
        <v>110</v>
      </c>
      <c r="B49" s="123">
        <v>0.37592592592592594</v>
      </c>
      <c r="D49">
        <v>110</v>
      </c>
      <c r="E49" s="106">
        <v>0.37940972222222219</v>
      </c>
      <c r="F49" s="110"/>
      <c r="G49" s="104">
        <v>109</v>
      </c>
      <c r="H49" s="123">
        <v>0.39056712962962964</v>
      </c>
      <c r="J49" s="104">
        <v>109</v>
      </c>
      <c r="K49" s="123">
        <v>0.39365740740740746</v>
      </c>
      <c r="L49" s="110"/>
      <c r="M49" s="104">
        <v>190</v>
      </c>
      <c r="N49" s="123">
        <v>0.4225694444444445</v>
      </c>
      <c r="O49" s="123"/>
      <c r="P49">
        <v>105</v>
      </c>
      <c r="Q49" s="139">
        <v>0.42581018518518521</v>
      </c>
      <c r="R49" s="134"/>
      <c r="S49">
        <v>112</v>
      </c>
      <c r="T49" s="139">
        <v>0.49982638888888892</v>
      </c>
      <c r="U49" s="139"/>
      <c r="V49">
        <v>112</v>
      </c>
      <c r="W49" s="139">
        <v>0.50278935185185192</v>
      </c>
      <c r="X49" s="110"/>
      <c r="Y49">
        <v>115</v>
      </c>
      <c r="Z49" s="139">
        <v>0.52569444444444446</v>
      </c>
      <c r="AA49" s="139"/>
      <c r="AB49">
        <v>115</v>
      </c>
      <c r="AC49" s="139">
        <v>0.52975694444444443</v>
      </c>
      <c r="AD49" s="134"/>
      <c r="AE49" s="104">
        <v>123</v>
      </c>
      <c r="AF49" s="123">
        <v>0.58385416666666667</v>
      </c>
      <c r="AH49" s="104">
        <v>123</v>
      </c>
      <c r="AI49" s="123">
        <v>0.58773148148148147</v>
      </c>
      <c r="AJ49" s="110"/>
      <c r="AK49">
        <v>119</v>
      </c>
      <c r="AL49" s="139">
        <v>0.64444444444444449</v>
      </c>
      <c r="AM49" s="139"/>
      <c r="AN49" s="104">
        <v>155</v>
      </c>
      <c r="AO49" s="123">
        <v>0.64129629629629636</v>
      </c>
      <c r="AP49" s="110"/>
      <c r="AR49" s="123"/>
      <c r="AU49" s="123"/>
      <c r="AV49" s="134"/>
      <c r="AX49" s="123"/>
      <c r="BA49" s="123"/>
    </row>
    <row r="50" spans="1:53" s="104" customFormat="1" x14ac:dyDescent="0.25">
      <c r="A50" s="104">
        <v>111</v>
      </c>
      <c r="B50" s="123">
        <v>0.37152777777777773</v>
      </c>
      <c r="D50">
        <v>111</v>
      </c>
      <c r="E50" s="106">
        <v>0.37494212962962964</v>
      </c>
      <c r="F50" s="110"/>
      <c r="G50" s="104">
        <v>110</v>
      </c>
      <c r="H50" s="123">
        <v>0.38796296296296301</v>
      </c>
      <c r="J50" s="147">
        <v>110</v>
      </c>
      <c r="K50" s="123">
        <v>0.39437499999999998</v>
      </c>
      <c r="L50" s="110"/>
      <c r="M50" s="104">
        <v>188</v>
      </c>
      <c r="N50" s="123">
        <v>0.42291666666666666</v>
      </c>
      <c r="O50" s="123"/>
      <c r="P50" s="104">
        <v>132</v>
      </c>
      <c r="Q50" s="123">
        <v>0.42581018518518521</v>
      </c>
      <c r="R50" s="134"/>
      <c r="S50">
        <v>113</v>
      </c>
      <c r="T50" s="139">
        <v>0.51591435185185186</v>
      </c>
      <c r="U50" s="139"/>
      <c r="V50">
        <v>113</v>
      </c>
      <c r="W50" s="139">
        <v>0.51881944444444439</v>
      </c>
      <c r="X50" s="110"/>
      <c r="Y50">
        <v>116</v>
      </c>
      <c r="Z50" s="139">
        <v>0.53935185185185186</v>
      </c>
      <c r="AA50" s="139"/>
      <c r="AB50">
        <v>116</v>
      </c>
      <c r="AC50" s="139">
        <v>0.54363425925925923</v>
      </c>
      <c r="AD50" s="134"/>
      <c r="AE50" s="104">
        <v>124</v>
      </c>
      <c r="AF50" s="123">
        <v>0.61163194444444446</v>
      </c>
      <c r="AH50" s="104">
        <v>124</v>
      </c>
      <c r="AI50" s="123">
        <v>0.61552083333333341</v>
      </c>
      <c r="AJ50" s="110"/>
      <c r="AK50">
        <v>120</v>
      </c>
      <c r="AL50" s="139">
        <v>0.65370370370370368</v>
      </c>
      <c r="AM50" s="139"/>
      <c r="AN50" s="104">
        <v>129</v>
      </c>
      <c r="AO50" s="123">
        <v>0.64508101851851851</v>
      </c>
      <c r="AP50" s="110"/>
      <c r="AR50" s="123"/>
      <c r="AU50" s="123"/>
      <c r="AV50" s="134"/>
      <c r="AX50" s="123"/>
      <c r="BA50" s="123"/>
    </row>
    <row r="51" spans="1:53" s="104" customFormat="1" x14ac:dyDescent="0.25">
      <c r="A51" s="104">
        <v>112</v>
      </c>
      <c r="B51" s="123">
        <v>0.37864583333333335</v>
      </c>
      <c r="D51">
        <v>112</v>
      </c>
      <c r="E51" s="106">
        <v>0.38186342592592593</v>
      </c>
      <c r="F51" s="110"/>
      <c r="G51" s="104">
        <v>111</v>
      </c>
      <c r="H51" s="123">
        <v>0.38240740740740736</v>
      </c>
      <c r="J51" s="104">
        <v>111</v>
      </c>
      <c r="K51" s="123">
        <v>0.38585648148148149</v>
      </c>
      <c r="L51" s="110"/>
      <c r="M51" s="104">
        <v>132</v>
      </c>
      <c r="N51" s="123">
        <v>0.4230902777777778</v>
      </c>
      <c r="O51" s="123"/>
      <c r="P51" s="104">
        <v>188</v>
      </c>
      <c r="Q51" s="123">
        <v>0.42581018518518521</v>
      </c>
      <c r="R51" s="134"/>
      <c r="S51">
        <v>115</v>
      </c>
      <c r="T51" s="139">
        <v>0.49658564814814815</v>
      </c>
      <c r="U51" s="139"/>
      <c r="V51">
        <v>115</v>
      </c>
      <c r="W51" s="139">
        <v>0.49944444444444441</v>
      </c>
      <c r="X51" s="110"/>
      <c r="Y51">
        <v>118</v>
      </c>
      <c r="Z51" s="139">
        <v>0.52314814814814814</v>
      </c>
      <c r="AA51" s="139"/>
      <c r="AB51">
        <v>118</v>
      </c>
      <c r="AC51" s="139">
        <v>0.52688657407407413</v>
      </c>
      <c r="AD51" s="134"/>
      <c r="AE51" s="104">
        <v>125</v>
      </c>
      <c r="AF51" s="123">
        <v>0.5571180555555556</v>
      </c>
      <c r="AH51" s="104">
        <v>125</v>
      </c>
      <c r="AI51" s="123">
        <v>0.55944444444444441</v>
      </c>
      <c r="AJ51" s="110"/>
      <c r="AK51">
        <v>123</v>
      </c>
      <c r="AL51" s="139">
        <v>0.66493055555555558</v>
      </c>
      <c r="AM51" s="139"/>
      <c r="AN51">
        <v>105</v>
      </c>
      <c r="AO51" s="139">
        <v>0.6459259259259259</v>
      </c>
      <c r="AP51" s="110"/>
      <c r="AR51" s="123"/>
      <c r="AU51" s="123"/>
      <c r="AV51" s="134"/>
      <c r="AX51" s="123"/>
      <c r="BA51" s="123"/>
    </row>
    <row r="52" spans="1:53" s="104" customFormat="1" x14ac:dyDescent="0.25">
      <c r="A52" s="104">
        <v>113</v>
      </c>
      <c r="B52" s="123">
        <v>0.38240740740740736</v>
      </c>
      <c r="D52">
        <v>113</v>
      </c>
      <c r="E52" s="106">
        <v>0.38547453703703699</v>
      </c>
      <c r="F52" s="110"/>
      <c r="G52" s="104">
        <v>112</v>
      </c>
      <c r="H52" s="123">
        <v>0.3899305555555555</v>
      </c>
      <c r="J52" s="147">
        <v>112</v>
      </c>
      <c r="K52" s="123">
        <v>0.39471064814814816</v>
      </c>
      <c r="L52" s="110"/>
      <c r="M52" s="104">
        <v>133</v>
      </c>
      <c r="N52" s="123">
        <v>0.42343749999999997</v>
      </c>
      <c r="O52" s="123"/>
      <c r="P52" s="104">
        <v>133</v>
      </c>
      <c r="Q52" s="123">
        <v>0.42615740740740743</v>
      </c>
      <c r="R52" s="134"/>
      <c r="S52">
        <v>116</v>
      </c>
      <c r="T52" s="139">
        <v>0.51082175925925932</v>
      </c>
      <c r="U52" s="139"/>
      <c r="V52">
        <v>116</v>
      </c>
      <c r="W52" s="139">
        <v>0.51375000000000004</v>
      </c>
      <c r="X52" s="110"/>
      <c r="Y52">
        <v>119</v>
      </c>
      <c r="Z52" s="139">
        <v>0.53003472222222225</v>
      </c>
      <c r="AA52" s="139"/>
      <c r="AB52">
        <v>119</v>
      </c>
      <c r="AC52" s="139">
        <v>0.5335185185185185</v>
      </c>
      <c r="AD52" s="134"/>
      <c r="AE52" s="104">
        <v>126</v>
      </c>
      <c r="AF52" s="123">
        <v>0.62065972222222221</v>
      </c>
      <c r="AH52" s="104">
        <v>126</v>
      </c>
      <c r="AI52" s="123">
        <v>0.62405092592592593</v>
      </c>
      <c r="AJ52" s="110"/>
      <c r="AK52" s="104">
        <v>124</v>
      </c>
      <c r="AL52" s="123">
        <v>0.67418981481481488</v>
      </c>
      <c r="AN52">
        <v>112</v>
      </c>
      <c r="AO52" s="139">
        <v>0.64623842592592595</v>
      </c>
      <c r="AP52" s="110"/>
      <c r="AR52" s="123"/>
      <c r="AU52" s="123"/>
      <c r="AV52" s="134"/>
      <c r="AX52" s="123"/>
      <c r="BA52" s="123"/>
    </row>
    <row r="53" spans="1:53" s="104" customFormat="1" x14ac:dyDescent="0.25">
      <c r="A53" s="104">
        <v>115</v>
      </c>
      <c r="B53" s="123">
        <v>0.37841435185185185</v>
      </c>
      <c r="D53">
        <v>115</v>
      </c>
      <c r="E53" s="106">
        <v>0.38188657407407406</v>
      </c>
      <c r="F53" s="110"/>
      <c r="G53" s="104">
        <v>113</v>
      </c>
      <c r="H53" s="123">
        <v>0.39357638888888885</v>
      </c>
      <c r="J53" s="104">
        <v>113</v>
      </c>
      <c r="K53" s="123">
        <v>0.39767361111111116</v>
      </c>
      <c r="L53" s="110"/>
      <c r="M53" s="104">
        <v>125</v>
      </c>
      <c r="N53" s="123">
        <v>0.42378472222222219</v>
      </c>
      <c r="O53" s="123"/>
      <c r="P53" s="104">
        <v>125</v>
      </c>
      <c r="Q53" s="123">
        <v>0.42621527777777773</v>
      </c>
      <c r="R53" s="134"/>
      <c r="S53">
        <v>118</v>
      </c>
      <c r="T53" s="139">
        <v>0.48495370370370372</v>
      </c>
      <c r="U53" s="139"/>
      <c r="V53">
        <v>118</v>
      </c>
      <c r="W53" s="139">
        <v>0.48766203703703703</v>
      </c>
      <c r="X53" s="110"/>
      <c r="Y53">
        <v>120</v>
      </c>
      <c r="Z53" s="139">
        <v>0.53703703703703709</v>
      </c>
      <c r="AA53" s="139"/>
      <c r="AB53">
        <v>120</v>
      </c>
      <c r="AC53" s="139">
        <v>0.54075231481481478</v>
      </c>
      <c r="AD53" s="134"/>
      <c r="AE53" s="104">
        <v>129</v>
      </c>
      <c r="AF53" s="123">
        <v>0.5630208333333333</v>
      </c>
      <c r="AH53" s="104">
        <v>129</v>
      </c>
      <c r="AI53" s="123">
        <v>0.56653935185185189</v>
      </c>
      <c r="AJ53" s="110"/>
      <c r="AK53" s="104">
        <v>125</v>
      </c>
      <c r="AL53" s="123">
        <v>0.63715277777777779</v>
      </c>
      <c r="AN53" s="104">
        <v>140</v>
      </c>
      <c r="AO53" s="123">
        <v>0.64711805555555557</v>
      </c>
      <c r="AP53" s="110"/>
      <c r="AR53" s="123"/>
      <c r="AU53" s="123"/>
      <c r="AV53" s="134"/>
      <c r="AX53" s="123"/>
      <c r="BA53" s="123"/>
    </row>
    <row r="54" spans="1:53" s="104" customFormat="1" x14ac:dyDescent="0.25">
      <c r="A54" s="104">
        <v>116</v>
      </c>
      <c r="B54" s="123">
        <v>0.38148148148148148</v>
      </c>
      <c r="D54">
        <v>116</v>
      </c>
      <c r="E54" s="106">
        <v>0.38475694444444447</v>
      </c>
      <c r="F54" s="110"/>
      <c r="G54" s="104">
        <v>115</v>
      </c>
      <c r="H54" s="123">
        <v>0.38946759259259256</v>
      </c>
      <c r="J54" s="104">
        <v>115</v>
      </c>
      <c r="K54" s="123">
        <v>0.39340277777777777</v>
      </c>
      <c r="L54" s="110"/>
      <c r="M54" s="104">
        <v>106</v>
      </c>
      <c r="N54" s="123">
        <v>0.42430555555555555</v>
      </c>
      <c r="O54" s="123"/>
      <c r="P54">
        <v>106</v>
      </c>
      <c r="Q54" s="139">
        <v>0.4269444444444444</v>
      </c>
      <c r="R54" s="134"/>
      <c r="S54">
        <v>119</v>
      </c>
      <c r="T54" s="139">
        <v>0.49548611111111113</v>
      </c>
      <c r="U54" s="139"/>
      <c r="V54">
        <v>119</v>
      </c>
      <c r="W54" s="139">
        <v>0.49831018518518522</v>
      </c>
      <c r="X54" s="110"/>
      <c r="Y54">
        <v>122</v>
      </c>
      <c r="Z54" s="139">
        <v>0.54612268518518514</v>
      </c>
      <c r="AA54" s="139"/>
      <c r="AB54">
        <v>122</v>
      </c>
      <c r="AC54" s="139">
        <v>0.55118055555555556</v>
      </c>
      <c r="AD54" s="134"/>
      <c r="AE54" s="104">
        <v>130</v>
      </c>
      <c r="AF54" s="123">
        <v>0.56840277777777781</v>
      </c>
      <c r="AH54" s="104">
        <v>130</v>
      </c>
      <c r="AI54" s="123">
        <v>0.57108796296296294</v>
      </c>
      <c r="AJ54" s="110"/>
      <c r="AK54" s="104">
        <v>126</v>
      </c>
      <c r="AL54" s="123">
        <v>0.70173611111111101</v>
      </c>
      <c r="AN54">
        <v>119</v>
      </c>
      <c r="AO54" s="139">
        <v>0.64721064814814822</v>
      </c>
      <c r="AP54" s="110"/>
      <c r="AR54" s="123"/>
      <c r="AU54" s="123"/>
      <c r="AV54" s="134"/>
      <c r="AX54" s="123"/>
      <c r="BA54" s="123"/>
    </row>
    <row r="55" spans="1:53" s="104" customFormat="1" x14ac:dyDescent="0.25">
      <c r="A55" s="104">
        <v>118</v>
      </c>
      <c r="B55" s="123">
        <v>0.37708333333333338</v>
      </c>
      <c r="D55">
        <v>118</v>
      </c>
      <c r="E55" s="106">
        <v>0.37987268518518519</v>
      </c>
      <c r="F55" s="110"/>
      <c r="G55" s="104">
        <v>116</v>
      </c>
      <c r="H55" s="123">
        <v>0.39178240740740744</v>
      </c>
      <c r="J55" s="104">
        <v>116</v>
      </c>
      <c r="K55" s="123">
        <v>0.39496527777777773</v>
      </c>
      <c r="L55" s="110"/>
      <c r="M55" s="104">
        <v>107</v>
      </c>
      <c r="N55" s="123">
        <v>0.42465277777777777</v>
      </c>
      <c r="O55" s="123"/>
      <c r="P55">
        <v>107</v>
      </c>
      <c r="Q55" s="139">
        <v>0.42751157407407409</v>
      </c>
      <c r="R55" s="134"/>
      <c r="S55">
        <v>120</v>
      </c>
      <c r="T55" s="139">
        <v>0.52326388888888886</v>
      </c>
      <c r="U55" s="139"/>
      <c r="V55">
        <v>120</v>
      </c>
      <c r="W55" s="139">
        <v>0.52618055555555554</v>
      </c>
      <c r="X55" s="110"/>
      <c r="Y55">
        <v>123</v>
      </c>
      <c r="Z55" s="139">
        <v>0.53414351851851849</v>
      </c>
      <c r="AA55" s="139"/>
      <c r="AB55">
        <v>123</v>
      </c>
      <c r="AC55" s="139">
        <v>0.53827546296296302</v>
      </c>
      <c r="AD55" s="134"/>
      <c r="AE55" s="104">
        <v>131</v>
      </c>
      <c r="AF55" s="123">
        <v>0.56128472222222225</v>
      </c>
      <c r="AH55" s="104">
        <v>131</v>
      </c>
      <c r="AI55" s="123">
        <v>0.56362268518518521</v>
      </c>
      <c r="AJ55" s="110"/>
      <c r="AK55" s="104">
        <v>129</v>
      </c>
      <c r="AL55" s="123">
        <v>0.64189814814814816</v>
      </c>
      <c r="AN55" s="104">
        <v>130</v>
      </c>
      <c r="AO55" s="123">
        <v>0.64932870370370377</v>
      </c>
      <c r="AP55" s="110"/>
      <c r="AR55" s="123"/>
      <c r="AU55" s="123"/>
      <c r="AV55" s="134"/>
      <c r="AX55" s="123"/>
      <c r="BA55" s="123"/>
    </row>
    <row r="56" spans="1:53" s="104" customFormat="1" x14ac:dyDescent="0.25">
      <c r="A56" s="104">
        <v>119</v>
      </c>
      <c r="B56" s="123">
        <v>0.38171296296296298</v>
      </c>
      <c r="D56">
        <v>119</v>
      </c>
      <c r="E56" s="106">
        <v>0.38534722222222223</v>
      </c>
      <c r="F56" s="110"/>
      <c r="G56" s="104">
        <v>118</v>
      </c>
      <c r="H56" s="123">
        <v>0.38501157407407405</v>
      </c>
      <c r="J56" s="104">
        <v>118</v>
      </c>
      <c r="K56" s="123">
        <v>0.38807870370370368</v>
      </c>
      <c r="L56" s="110"/>
      <c r="M56" s="104">
        <v>177</v>
      </c>
      <c r="N56" s="123">
        <v>0.42552083333333335</v>
      </c>
      <c r="O56" s="123"/>
      <c r="P56" s="104">
        <v>177</v>
      </c>
      <c r="Q56" s="123">
        <v>0.42798611111111112</v>
      </c>
      <c r="R56" s="134"/>
      <c r="S56">
        <v>122</v>
      </c>
      <c r="T56" s="139">
        <v>0.51834490740740746</v>
      </c>
      <c r="U56" s="139"/>
      <c r="V56">
        <v>122</v>
      </c>
      <c r="W56" s="139">
        <v>0.52134259259259264</v>
      </c>
      <c r="X56" s="110"/>
      <c r="Y56">
        <v>124</v>
      </c>
      <c r="Z56" s="139">
        <v>0.53530092592592593</v>
      </c>
      <c r="AA56" s="139"/>
      <c r="AB56">
        <v>124</v>
      </c>
      <c r="AC56" s="139">
        <v>0.53899305555555554</v>
      </c>
      <c r="AD56" s="134"/>
      <c r="AE56" s="104">
        <v>132</v>
      </c>
      <c r="AF56" s="123">
        <v>0.55590277777777775</v>
      </c>
      <c r="AH56" s="104">
        <v>132</v>
      </c>
      <c r="AI56" s="123">
        <v>0.55829861111111112</v>
      </c>
      <c r="AJ56" s="110"/>
      <c r="AK56" s="104">
        <v>130</v>
      </c>
      <c r="AL56" s="123">
        <v>0.64652777777777781</v>
      </c>
      <c r="AN56" s="104">
        <v>216</v>
      </c>
      <c r="AO56" s="123">
        <v>0.65034722222222219</v>
      </c>
      <c r="AP56" s="110"/>
      <c r="AR56" s="123"/>
      <c r="AU56" s="123"/>
      <c r="AV56" s="134"/>
      <c r="AX56" s="123"/>
      <c r="BA56" s="123"/>
    </row>
    <row r="57" spans="1:53" s="104" customFormat="1" x14ac:dyDescent="0.25">
      <c r="A57" s="104">
        <v>120</v>
      </c>
      <c r="B57" s="123">
        <v>0.37893518518518521</v>
      </c>
      <c r="D57">
        <v>120</v>
      </c>
      <c r="E57" s="106">
        <v>0.38190972222222225</v>
      </c>
      <c r="F57" s="110"/>
      <c r="G57" s="104">
        <v>119</v>
      </c>
      <c r="H57" s="123">
        <v>0.39201388888888888</v>
      </c>
      <c r="J57" s="104">
        <v>119</v>
      </c>
      <c r="K57" s="123">
        <v>0.39548611111111115</v>
      </c>
      <c r="L57" s="110"/>
      <c r="M57" s="104">
        <v>109</v>
      </c>
      <c r="N57" s="123">
        <v>0.42569444444444443</v>
      </c>
      <c r="O57" s="123"/>
      <c r="P57" s="104">
        <v>109</v>
      </c>
      <c r="Q57" s="123">
        <v>0.4281712962962963</v>
      </c>
      <c r="R57" s="134"/>
      <c r="S57">
        <v>123</v>
      </c>
      <c r="T57" s="139">
        <v>0.50914351851851858</v>
      </c>
      <c r="U57" s="139"/>
      <c r="V57">
        <v>123</v>
      </c>
      <c r="W57" s="139">
        <v>0.51216435185185183</v>
      </c>
      <c r="X57" s="110"/>
      <c r="Y57">
        <v>125</v>
      </c>
      <c r="Z57" s="139">
        <v>0.52534722222222219</v>
      </c>
      <c r="AA57" s="139"/>
      <c r="AB57">
        <v>125</v>
      </c>
      <c r="AC57" s="139">
        <v>0.52864583333333337</v>
      </c>
      <c r="AD57" s="134"/>
      <c r="AE57" s="104">
        <v>134</v>
      </c>
      <c r="AF57" s="123">
        <v>0.58576388888888886</v>
      </c>
      <c r="AH57" s="104">
        <v>134</v>
      </c>
      <c r="AI57" s="123">
        <v>0.58974537037037034</v>
      </c>
      <c r="AJ57" s="110"/>
      <c r="AK57" s="104">
        <v>131</v>
      </c>
      <c r="AL57" s="123">
        <v>0.63680555555555551</v>
      </c>
      <c r="AN57">
        <v>120</v>
      </c>
      <c r="AO57" s="139">
        <v>0.65636574074074072</v>
      </c>
      <c r="AP57" s="110"/>
      <c r="AR57" s="123"/>
      <c r="AU57" s="123"/>
      <c r="AV57" s="134"/>
      <c r="AX57" s="123"/>
      <c r="BA57" s="123"/>
    </row>
    <row r="58" spans="1:53" s="104" customFormat="1" x14ac:dyDescent="0.25">
      <c r="A58" s="104">
        <v>122</v>
      </c>
      <c r="B58" s="123">
        <v>0.38078703703703703</v>
      </c>
      <c r="D58">
        <v>122</v>
      </c>
      <c r="E58" s="106">
        <v>0.38418981481481485</v>
      </c>
      <c r="F58" s="110"/>
      <c r="G58" s="104">
        <v>120</v>
      </c>
      <c r="H58" s="123">
        <v>0.39317129629629632</v>
      </c>
      <c r="J58" s="104">
        <v>120</v>
      </c>
      <c r="K58" s="123">
        <v>0.39623842592592595</v>
      </c>
      <c r="L58" s="110"/>
      <c r="M58" s="104">
        <v>129</v>
      </c>
      <c r="N58" s="123">
        <v>0.42586805555555557</v>
      </c>
      <c r="O58" s="123"/>
      <c r="P58" s="104">
        <v>129</v>
      </c>
      <c r="Q58" s="123">
        <v>0.42873842592592593</v>
      </c>
      <c r="R58" s="134"/>
      <c r="S58">
        <v>124</v>
      </c>
      <c r="T58" s="139">
        <v>0.50127314814814816</v>
      </c>
      <c r="U58" s="139"/>
      <c r="V58">
        <v>124</v>
      </c>
      <c r="W58" s="139">
        <v>0.50449074074074074</v>
      </c>
      <c r="X58" s="110"/>
      <c r="Y58">
        <v>126</v>
      </c>
      <c r="Z58" s="139">
        <v>0.56817129629629626</v>
      </c>
      <c r="AA58" s="139"/>
      <c r="AB58">
        <v>126</v>
      </c>
      <c r="AC58" s="139">
        <v>0.57285879629629632</v>
      </c>
      <c r="AD58" s="134"/>
      <c r="AE58" s="104">
        <v>140</v>
      </c>
      <c r="AF58" s="123">
        <v>0.56475694444444446</v>
      </c>
      <c r="AH58" s="104">
        <v>140</v>
      </c>
      <c r="AI58" s="123">
        <v>0.56776620370370368</v>
      </c>
      <c r="AJ58" s="110"/>
      <c r="AK58" s="104">
        <v>132</v>
      </c>
      <c r="AL58" s="123">
        <v>0.63634259259259263</v>
      </c>
      <c r="AN58" s="104">
        <v>142</v>
      </c>
      <c r="AO58" s="123">
        <v>0.65983796296296293</v>
      </c>
      <c r="AP58" s="110"/>
      <c r="AR58" s="123"/>
      <c r="AU58" s="123"/>
      <c r="AV58" s="134"/>
      <c r="AX58" s="123"/>
      <c r="BA58" s="123"/>
    </row>
    <row r="59" spans="1:53" s="104" customFormat="1" x14ac:dyDescent="0.25">
      <c r="A59" s="104">
        <v>123</v>
      </c>
      <c r="B59" s="123">
        <v>0.37031249999999999</v>
      </c>
      <c r="D59">
        <v>123</v>
      </c>
      <c r="E59" s="106">
        <v>0.3737847222222222</v>
      </c>
      <c r="F59" s="110"/>
      <c r="G59" s="104">
        <v>122</v>
      </c>
      <c r="H59" s="123">
        <v>0.39386574074074071</v>
      </c>
      <c r="J59" s="147">
        <v>122</v>
      </c>
      <c r="K59" s="123">
        <v>0.39800925925925923</v>
      </c>
      <c r="L59" s="110"/>
      <c r="M59" s="104">
        <v>199</v>
      </c>
      <c r="N59" s="123">
        <v>0.42621527777777773</v>
      </c>
      <c r="O59" s="123"/>
      <c r="P59" s="104">
        <v>199</v>
      </c>
      <c r="Q59" s="123">
        <v>0.42881944444444442</v>
      </c>
      <c r="R59" s="134"/>
      <c r="S59">
        <v>125</v>
      </c>
      <c r="T59" s="139">
        <v>0.49027777777777781</v>
      </c>
      <c r="U59" s="139"/>
      <c r="V59">
        <v>125</v>
      </c>
      <c r="W59" s="139">
        <v>0.49274305555555559</v>
      </c>
      <c r="X59" s="110"/>
      <c r="Y59">
        <v>129</v>
      </c>
      <c r="Z59" s="139">
        <v>0.52771990740740737</v>
      </c>
      <c r="AA59" s="139"/>
      <c r="AB59">
        <v>129</v>
      </c>
      <c r="AC59" s="139">
        <v>0.53192129629629636</v>
      </c>
      <c r="AD59" s="134"/>
      <c r="AE59" s="104">
        <v>142</v>
      </c>
      <c r="AF59" s="123">
        <v>0.57899305555555558</v>
      </c>
      <c r="AH59" s="104">
        <v>142</v>
      </c>
      <c r="AI59" s="123">
        <v>0.58258101851851851</v>
      </c>
      <c r="AJ59" s="110"/>
      <c r="AK59" s="104">
        <v>134</v>
      </c>
      <c r="AL59" s="123">
        <v>0.67592592592592593</v>
      </c>
      <c r="AN59">
        <v>110</v>
      </c>
      <c r="AO59" s="139">
        <v>0.66025462962962966</v>
      </c>
      <c r="AP59" s="110"/>
      <c r="AR59" s="123"/>
      <c r="AU59" s="123"/>
      <c r="AV59" s="134"/>
      <c r="AX59" s="123"/>
      <c r="BA59" s="123"/>
    </row>
    <row r="60" spans="1:53" s="104" customFormat="1" x14ac:dyDescent="0.25">
      <c r="A60" s="104">
        <v>124</v>
      </c>
      <c r="B60" s="123">
        <v>0.3821180555555555</v>
      </c>
      <c r="D60">
        <v>124</v>
      </c>
      <c r="E60" s="106">
        <v>0.38562500000000005</v>
      </c>
      <c r="F60" s="110"/>
      <c r="G60" s="104">
        <v>123</v>
      </c>
      <c r="H60" s="123">
        <v>0.38136574074074076</v>
      </c>
      <c r="J60" s="104">
        <v>123</v>
      </c>
      <c r="K60" s="123">
        <v>0.3850925925925926</v>
      </c>
      <c r="L60" s="110"/>
      <c r="M60" s="104">
        <v>123</v>
      </c>
      <c r="N60" s="123">
        <v>0.42638888888888887</v>
      </c>
      <c r="O60" s="123"/>
      <c r="P60" s="104">
        <v>175</v>
      </c>
      <c r="Q60" s="123">
        <v>0.42957175925925922</v>
      </c>
      <c r="R60" s="134"/>
      <c r="S60">
        <v>126</v>
      </c>
      <c r="T60" s="139">
        <v>0.55578703703703702</v>
      </c>
      <c r="U60" s="139"/>
      <c r="V60">
        <v>126</v>
      </c>
      <c r="W60" s="139">
        <v>0.55891203703703707</v>
      </c>
      <c r="X60" s="110"/>
      <c r="Y60">
        <v>130</v>
      </c>
      <c r="Z60" s="139">
        <v>0.53252314814814816</v>
      </c>
      <c r="AA60" s="139"/>
      <c r="AB60">
        <v>130</v>
      </c>
      <c r="AC60" s="139">
        <v>0.53627314814814808</v>
      </c>
      <c r="AD60" s="134"/>
      <c r="AE60" s="104">
        <v>149</v>
      </c>
      <c r="AF60" s="123">
        <v>0.58072916666666663</v>
      </c>
      <c r="AH60" s="104">
        <v>149</v>
      </c>
      <c r="AI60" s="123">
        <v>0.58335648148148145</v>
      </c>
      <c r="AJ60" s="110"/>
      <c r="AK60" s="104">
        <v>140</v>
      </c>
      <c r="AL60" s="123">
        <v>0.64421296296296293</v>
      </c>
      <c r="AN60" s="104">
        <v>218</v>
      </c>
      <c r="AO60" s="123">
        <v>0.66079861111111116</v>
      </c>
      <c r="AP60" s="110"/>
      <c r="AR60" s="123"/>
      <c r="AU60" s="123"/>
      <c r="AV60" s="134"/>
      <c r="AX60" s="123"/>
      <c r="BA60" s="123"/>
    </row>
    <row r="61" spans="1:53" s="104" customFormat="1" x14ac:dyDescent="0.25">
      <c r="A61" s="104">
        <v>125</v>
      </c>
      <c r="B61" s="123">
        <v>0.37824074074074071</v>
      </c>
      <c r="D61">
        <v>125</v>
      </c>
      <c r="E61" s="106">
        <v>0.38178240740740743</v>
      </c>
      <c r="F61" s="110"/>
      <c r="G61" s="104">
        <v>124</v>
      </c>
      <c r="H61" s="123">
        <v>0.39635416666666662</v>
      </c>
      <c r="J61" s="104">
        <v>124</v>
      </c>
      <c r="K61" s="123">
        <v>0.39976851851851852</v>
      </c>
      <c r="L61" s="110"/>
      <c r="M61" s="104">
        <v>175</v>
      </c>
      <c r="N61" s="123">
        <v>0.42656250000000001</v>
      </c>
      <c r="O61" s="123"/>
      <c r="P61" s="104">
        <v>140</v>
      </c>
      <c r="Q61" s="123">
        <v>0.42983796296296295</v>
      </c>
      <c r="R61" s="134"/>
      <c r="S61">
        <v>129</v>
      </c>
      <c r="T61" s="139">
        <v>0.50694444444444442</v>
      </c>
      <c r="U61" s="139"/>
      <c r="V61">
        <v>129</v>
      </c>
      <c r="W61" s="139">
        <v>0.50989583333333333</v>
      </c>
      <c r="X61" s="110"/>
      <c r="Y61">
        <v>131</v>
      </c>
      <c r="Z61" s="139">
        <v>0.52939814814814812</v>
      </c>
      <c r="AA61" s="139"/>
      <c r="AB61">
        <v>131</v>
      </c>
      <c r="AC61" s="139">
        <v>0.53269675925925919</v>
      </c>
      <c r="AD61" s="134"/>
      <c r="AE61" s="104">
        <v>155</v>
      </c>
      <c r="AF61" s="123">
        <v>0.55920138888888882</v>
      </c>
      <c r="AH61" s="104">
        <v>155</v>
      </c>
      <c r="AI61" s="123">
        <v>0.56255787037037031</v>
      </c>
      <c r="AJ61" s="110"/>
      <c r="AK61" s="104">
        <v>142</v>
      </c>
      <c r="AL61" s="123">
        <v>0.65717592592592589</v>
      </c>
      <c r="AN61" s="104">
        <v>292</v>
      </c>
      <c r="AO61" s="123">
        <v>0.66178240740740735</v>
      </c>
      <c r="AP61" s="110"/>
      <c r="AR61" s="123"/>
      <c r="AU61" s="123"/>
      <c r="AV61" s="134"/>
      <c r="AX61" s="123"/>
      <c r="BA61" s="123"/>
    </row>
    <row r="62" spans="1:53" s="104" customFormat="1" x14ac:dyDescent="0.25">
      <c r="A62" s="104">
        <v>126</v>
      </c>
      <c r="B62" s="123">
        <v>0.38194444444444442</v>
      </c>
      <c r="D62">
        <v>126</v>
      </c>
      <c r="E62" s="106">
        <v>0.38549768518518518</v>
      </c>
      <c r="F62" s="110"/>
      <c r="G62" s="104">
        <v>125</v>
      </c>
      <c r="H62" s="123">
        <v>0.38883101851851848</v>
      </c>
      <c r="J62" s="147">
        <v>125</v>
      </c>
      <c r="K62" s="123">
        <v>0.39170138888888889</v>
      </c>
      <c r="L62" s="110"/>
      <c r="M62" s="104">
        <v>115</v>
      </c>
      <c r="N62" s="123">
        <v>0.42673611111111115</v>
      </c>
      <c r="O62" s="123"/>
      <c r="P62" s="104">
        <v>112</v>
      </c>
      <c r="Q62" s="123">
        <v>0.4304398148148148</v>
      </c>
      <c r="R62" s="134"/>
      <c r="S62">
        <v>130</v>
      </c>
      <c r="T62" s="139">
        <v>0.51799768518518519</v>
      </c>
      <c r="U62" s="139"/>
      <c r="V62">
        <v>130</v>
      </c>
      <c r="W62" s="139">
        <v>0.52065972222222223</v>
      </c>
      <c r="X62" s="110"/>
      <c r="Y62">
        <v>132</v>
      </c>
      <c r="Z62" s="139">
        <v>0.52604166666666663</v>
      </c>
      <c r="AA62" s="139"/>
      <c r="AB62">
        <v>132</v>
      </c>
      <c r="AC62" s="139">
        <v>0.52940972222222216</v>
      </c>
      <c r="AD62" s="134"/>
      <c r="AE62" s="104">
        <v>169</v>
      </c>
      <c r="AF62" s="123">
        <v>0.5708333333333333</v>
      </c>
      <c r="AH62" s="104">
        <v>169</v>
      </c>
      <c r="AI62" s="123">
        <v>0.57396990740740739</v>
      </c>
      <c r="AJ62" s="110"/>
      <c r="AK62" s="104">
        <v>149</v>
      </c>
      <c r="AL62" s="123">
        <v>0.65972222222222221</v>
      </c>
      <c r="AN62" s="104">
        <v>279</v>
      </c>
      <c r="AO62" s="123">
        <v>0.66232638888888895</v>
      </c>
      <c r="AP62" s="110"/>
      <c r="AR62" s="123"/>
      <c r="AU62" s="123"/>
      <c r="AV62" s="134"/>
      <c r="AX62" s="123"/>
      <c r="BA62" s="123"/>
    </row>
    <row r="63" spans="1:53" s="104" customFormat="1" x14ac:dyDescent="0.25">
      <c r="A63" s="104">
        <v>129</v>
      </c>
      <c r="B63" s="123">
        <v>0.37314814814814817</v>
      </c>
      <c r="D63">
        <v>129</v>
      </c>
      <c r="E63" s="106">
        <v>0.37655092592592593</v>
      </c>
      <c r="F63" s="110"/>
      <c r="G63" s="104">
        <v>126</v>
      </c>
      <c r="H63" s="123">
        <v>0.39484953703703707</v>
      </c>
      <c r="J63" s="104">
        <v>126</v>
      </c>
      <c r="K63" s="123">
        <v>0.39892361111111113</v>
      </c>
      <c r="L63" s="110"/>
      <c r="M63" s="104">
        <v>140</v>
      </c>
      <c r="N63" s="123">
        <v>0.42690972222222223</v>
      </c>
      <c r="O63" s="123"/>
      <c r="P63" s="104">
        <v>169</v>
      </c>
      <c r="Q63" s="123">
        <v>0.43047453703703703</v>
      </c>
      <c r="R63" s="134"/>
      <c r="S63">
        <v>131</v>
      </c>
      <c r="T63" s="139">
        <v>0.49502314814814818</v>
      </c>
      <c r="U63" s="139"/>
      <c r="V63">
        <v>131</v>
      </c>
      <c r="W63" s="139">
        <v>0.49754629629629626</v>
      </c>
      <c r="X63" s="110"/>
      <c r="Y63">
        <v>133</v>
      </c>
      <c r="Z63" s="139">
        <v>0.54398148148148151</v>
      </c>
      <c r="AA63" s="139"/>
      <c r="AB63">
        <v>133</v>
      </c>
      <c r="AC63" s="139">
        <v>0.54789351851851853</v>
      </c>
      <c r="AD63" s="134"/>
      <c r="AE63" s="104">
        <v>175</v>
      </c>
      <c r="AF63" s="123">
        <v>0.56805555555555554</v>
      </c>
      <c r="AH63" s="104">
        <v>175</v>
      </c>
      <c r="AI63" s="123">
        <v>0.57121527777777781</v>
      </c>
      <c r="AJ63" s="110"/>
      <c r="AK63" s="104">
        <v>155</v>
      </c>
      <c r="AL63" s="123">
        <v>0.6381944444444444</v>
      </c>
      <c r="AN63" s="104">
        <v>149</v>
      </c>
      <c r="AO63" s="123">
        <v>0.66256944444444443</v>
      </c>
      <c r="AP63" s="110"/>
      <c r="AR63" s="123"/>
      <c r="AU63" s="123"/>
      <c r="AV63" s="134"/>
      <c r="AX63" s="123"/>
      <c r="BA63" s="123"/>
    </row>
    <row r="64" spans="1:53" s="104" customFormat="1" x14ac:dyDescent="0.25">
      <c r="A64" s="104">
        <v>130</v>
      </c>
      <c r="B64" s="123">
        <v>0.38287037037037036</v>
      </c>
      <c r="D64">
        <v>130</v>
      </c>
      <c r="E64" s="106">
        <v>0.38578703703703704</v>
      </c>
      <c r="F64" s="110"/>
      <c r="G64" s="104">
        <v>129</v>
      </c>
      <c r="H64" s="123">
        <v>0.38576388888888885</v>
      </c>
      <c r="J64" s="104">
        <v>129</v>
      </c>
      <c r="K64" s="123">
        <v>0.38959490740740743</v>
      </c>
      <c r="L64" s="110"/>
      <c r="M64" s="104">
        <v>112</v>
      </c>
      <c r="N64" s="123">
        <v>0.42743055555555554</v>
      </c>
      <c r="O64" s="123"/>
      <c r="P64" s="104">
        <v>131</v>
      </c>
      <c r="Q64" s="123">
        <v>0.43067129629629625</v>
      </c>
      <c r="R64" s="134"/>
      <c r="S64">
        <v>132</v>
      </c>
      <c r="T64" s="139">
        <v>0.51770833333333333</v>
      </c>
      <c r="U64" s="139"/>
      <c r="V64">
        <v>132</v>
      </c>
      <c r="W64" s="139">
        <v>0.52048611111111109</v>
      </c>
      <c r="X64" s="110"/>
      <c r="Y64">
        <v>134</v>
      </c>
      <c r="Z64" s="139">
        <v>0.53761574074074081</v>
      </c>
      <c r="AA64" s="139"/>
      <c r="AB64">
        <v>134</v>
      </c>
      <c r="AC64" s="139">
        <v>0.54214120370370367</v>
      </c>
      <c r="AD64" s="134"/>
      <c r="AE64" s="104">
        <v>177</v>
      </c>
      <c r="AF64" s="123">
        <v>0.55659722222222219</v>
      </c>
      <c r="AH64" s="104">
        <v>177</v>
      </c>
      <c r="AI64" s="123">
        <v>0.55915509259259266</v>
      </c>
      <c r="AJ64" s="110"/>
      <c r="AK64" s="104">
        <v>169</v>
      </c>
      <c r="AL64" s="123">
        <v>0.67488425925925932</v>
      </c>
      <c r="AN64">
        <v>103</v>
      </c>
      <c r="AO64" s="139">
        <v>0.66295138888888883</v>
      </c>
      <c r="AP64" s="110"/>
      <c r="AR64" s="123"/>
      <c r="AU64" s="123"/>
      <c r="AV64" s="134"/>
      <c r="AX64" s="123"/>
      <c r="BA64" s="123"/>
    </row>
    <row r="65" spans="1:53" s="104" customFormat="1" x14ac:dyDescent="0.25">
      <c r="A65" s="104">
        <v>131</v>
      </c>
      <c r="B65" s="123">
        <v>0.38269675925925922</v>
      </c>
      <c r="D65">
        <v>131</v>
      </c>
      <c r="E65" s="106">
        <v>0.38571759259259258</v>
      </c>
      <c r="F65" s="110"/>
      <c r="G65" s="104">
        <v>130</v>
      </c>
      <c r="H65" s="123">
        <v>0.39299768518518513</v>
      </c>
      <c r="J65" s="104">
        <v>130</v>
      </c>
      <c r="K65" s="123">
        <v>0.39587962962962964</v>
      </c>
      <c r="L65" s="110"/>
      <c r="M65" s="104">
        <v>169</v>
      </c>
      <c r="N65" s="123">
        <v>0.42760416666666662</v>
      </c>
      <c r="O65" s="123"/>
      <c r="P65" s="104">
        <v>115</v>
      </c>
      <c r="Q65" s="123">
        <v>0.43085648148148148</v>
      </c>
      <c r="R65" s="134"/>
      <c r="S65">
        <v>133</v>
      </c>
      <c r="T65" s="139">
        <v>0.53153935185185186</v>
      </c>
      <c r="U65" s="139"/>
      <c r="V65">
        <v>133</v>
      </c>
      <c r="W65" s="139">
        <v>0.53429398148148144</v>
      </c>
      <c r="X65" s="110"/>
      <c r="Y65">
        <v>140</v>
      </c>
      <c r="Z65" s="139">
        <v>0.52864583333333337</v>
      </c>
      <c r="AA65" s="139"/>
      <c r="AB65">
        <v>140</v>
      </c>
      <c r="AC65" s="139">
        <v>0.53256944444444443</v>
      </c>
      <c r="AD65" s="134"/>
      <c r="AE65" s="104">
        <v>178</v>
      </c>
      <c r="AF65" s="123">
        <v>0.55815972222222221</v>
      </c>
      <c r="AH65" s="104">
        <v>178</v>
      </c>
      <c r="AI65" s="123">
        <v>0.56076388888888895</v>
      </c>
      <c r="AJ65" s="110"/>
      <c r="AK65" s="104">
        <v>175</v>
      </c>
      <c r="AL65" s="123">
        <v>0.671412037037037</v>
      </c>
      <c r="AN65" s="104">
        <v>229</v>
      </c>
      <c r="AO65" s="123">
        <v>0.6656481481481481</v>
      </c>
      <c r="AP65" s="110"/>
      <c r="AR65" s="123"/>
      <c r="AU65" s="123"/>
      <c r="AV65" s="134"/>
      <c r="AX65" s="123"/>
      <c r="BA65" s="123"/>
    </row>
    <row r="66" spans="1:53" s="104" customFormat="1" x14ac:dyDescent="0.25">
      <c r="A66" s="104">
        <v>132</v>
      </c>
      <c r="B66" s="123">
        <v>0.38252314814814814</v>
      </c>
      <c r="D66">
        <v>132</v>
      </c>
      <c r="E66" s="106">
        <v>0.38541666666666669</v>
      </c>
      <c r="F66" s="110"/>
      <c r="G66" s="104">
        <v>131</v>
      </c>
      <c r="H66" s="123">
        <v>0.3925925925925926</v>
      </c>
      <c r="J66" s="104">
        <v>131</v>
      </c>
      <c r="K66" s="123">
        <v>0.39550925925925928</v>
      </c>
      <c r="L66" s="110"/>
      <c r="M66" s="104">
        <v>131</v>
      </c>
      <c r="N66" s="123">
        <v>0.42829861111111112</v>
      </c>
      <c r="O66" s="123"/>
      <c r="P66" s="104">
        <v>123</v>
      </c>
      <c r="Q66" s="123">
        <v>0.43116898148148147</v>
      </c>
      <c r="R66" s="134"/>
      <c r="S66">
        <v>134</v>
      </c>
      <c r="T66" s="139">
        <v>0.51903935185185179</v>
      </c>
      <c r="U66" s="139"/>
      <c r="V66">
        <v>134</v>
      </c>
      <c r="W66" s="139">
        <v>0.52196759259259262</v>
      </c>
      <c r="X66" s="110"/>
      <c r="Y66">
        <v>142</v>
      </c>
      <c r="Z66" s="139">
        <v>0.53634259259259254</v>
      </c>
      <c r="AA66" s="139"/>
      <c r="AB66">
        <v>142</v>
      </c>
      <c r="AC66" s="139">
        <v>0.54118055555555555</v>
      </c>
      <c r="AD66" s="134"/>
      <c r="AE66" s="104">
        <v>194</v>
      </c>
      <c r="AF66" s="123">
        <v>0.56527777777777777</v>
      </c>
      <c r="AH66" s="104">
        <v>194</v>
      </c>
      <c r="AI66" s="123">
        <v>0.56797453703703704</v>
      </c>
      <c r="AJ66" s="110"/>
      <c r="AK66" s="104">
        <v>177</v>
      </c>
      <c r="AL66" s="123">
        <v>0.63055555555555554</v>
      </c>
      <c r="AN66" s="104">
        <v>260</v>
      </c>
      <c r="AO66" s="123">
        <v>0.66612268518518525</v>
      </c>
      <c r="AP66" s="110"/>
      <c r="AR66" s="123"/>
      <c r="AU66" s="123"/>
      <c r="AV66" s="134"/>
      <c r="AX66" s="123"/>
      <c r="BA66" s="123"/>
    </row>
    <row r="67" spans="1:53" s="104" customFormat="1" x14ac:dyDescent="0.25">
      <c r="A67" s="104">
        <v>133</v>
      </c>
      <c r="B67" s="123">
        <v>0.38055555555555554</v>
      </c>
      <c r="D67">
        <v>133</v>
      </c>
      <c r="E67" s="106">
        <v>0.3836458333333333</v>
      </c>
      <c r="F67" s="110"/>
      <c r="G67" s="104">
        <v>132</v>
      </c>
      <c r="H67" s="123">
        <v>0.39155092592592594</v>
      </c>
      <c r="J67" s="104">
        <v>132</v>
      </c>
      <c r="K67" s="123">
        <v>0.3944097222222222</v>
      </c>
      <c r="L67" s="110"/>
      <c r="M67" s="104">
        <v>130</v>
      </c>
      <c r="N67" s="123">
        <v>0.4284722222222222</v>
      </c>
      <c r="O67" s="123"/>
      <c r="P67" s="104">
        <v>119</v>
      </c>
      <c r="Q67" s="123">
        <v>0.43153935185185183</v>
      </c>
      <c r="R67" s="134"/>
      <c r="S67">
        <v>140</v>
      </c>
      <c r="T67" s="139">
        <v>0.49369212962962966</v>
      </c>
      <c r="U67" s="139"/>
      <c r="V67">
        <v>140</v>
      </c>
      <c r="W67" s="139">
        <v>0.4965046296296296</v>
      </c>
      <c r="X67" s="110"/>
      <c r="Y67">
        <v>149</v>
      </c>
      <c r="Z67" s="139">
        <v>0.53611111111111109</v>
      </c>
      <c r="AA67" s="139"/>
      <c r="AB67">
        <v>149</v>
      </c>
      <c r="AC67" s="139">
        <v>0.54010416666666672</v>
      </c>
      <c r="AD67" s="134"/>
      <c r="AE67" s="104">
        <v>199</v>
      </c>
      <c r="AF67" s="123">
        <v>0.55954861111111109</v>
      </c>
      <c r="AH67" s="104">
        <v>199</v>
      </c>
      <c r="AI67" s="123">
        <v>0.56320601851851848</v>
      </c>
      <c r="AJ67" s="110"/>
      <c r="AK67" s="104">
        <v>178</v>
      </c>
      <c r="AL67" s="123">
        <v>0.63240740740740742</v>
      </c>
      <c r="AN67" s="139">
        <v>123</v>
      </c>
      <c r="AO67" s="139">
        <v>0.66798611111111106</v>
      </c>
      <c r="AP67" s="110"/>
      <c r="AR67" s="123"/>
      <c r="AU67" s="123"/>
      <c r="AV67" s="134"/>
      <c r="AX67" s="123"/>
      <c r="BA67" s="123"/>
    </row>
    <row r="68" spans="1:53" s="104" customFormat="1" x14ac:dyDescent="0.25">
      <c r="A68" s="104">
        <v>134</v>
      </c>
      <c r="B68" s="123">
        <v>0.38310185185185186</v>
      </c>
      <c r="D68">
        <v>134</v>
      </c>
      <c r="E68" s="106">
        <v>0.38634259259259257</v>
      </c>
      <c r="F68" s="110"/>
      <c r="G68" s="104">
        <v>133</v>
      </c>
      <c r="H68" s="123">
        <v>0.39108796296296294</v>
      </c>
      <c r="J68" s="104">
        <v>133</v>
      </c>
      <c r="K68" s="123">
        <v>0.3941203703703704</v>
      </c>
      <c r="L68" s="110"/>
      <c r="M68" s="104">
        <v>119</v>
      </c>
      <c r="N68" s="123">
        <v>0.42864583333333334</v>
      </c>
      <c r="O68" s="123"/>
      <c r="P68" s="104">
        <v>130</v>
      </c>
      <c r="Q68" s="123">
        <v>0.43162037037037032</v>
      </c>
      <c r="R68" s="134"/>
      <c r="S68">
        <v>142</v>
      </c>
      <c r="T68" s="139">
        <v>0.50624999999999998</v>
      </c>
      <c r="U68" s="139"/>
      <c r="V68">
        <v>142</v>
      </c>
      <c r="W68" s="139">
        <v>0.50898148148148148</v>
      </c>
      <c r="X68" s="110"/>
      <c r="Y68">
        <v>155</v>
      </c>
      <c r="Z68" s="139">
        <v>0.52424768518518516</v>
      </c>
      <c r="AA68" s="139"/>
      <c r="AB68">
        <v>155</v>
      </c>
      <c r="AC68" s="139">
        <v>0.52784722222222225</v>
      </c>
      <c r="AD68" s="134"/>
      <c r="AE68" s="104">
        <v>200</v>
      </c>
      <c r="AF68" s="123">
        <v>0.59045138888888882</v>
      </c>
      <c r="AH68" s="104">
        <v>200</v>
      </c>
      <c r="AI68" s="123">
        <v>0.59422453703703704</v>
      </c>
      <c r="AJ68" s="110"/>
      <c r="AK68" s="104">
        <v>194</v>
      </c>
      <c r="AL68" s="123">
        <v>0.63136574074074081</v>
      </c>
      <c r="AN68">
        <v>113</v>
      </c>
      <c r="AO68" s="139">
        <v>0.66840277777777779</v>
      </c>
      <c r="AP68" s="110"/>
      <c r="AR68" s="123"/>
      <c r="AU68" s="123"/>
      <c r="AV68" s="134"/>
      <c r="AX68" s="123"/>
      <c r="BA68" s="123"/>
    </row>
    <row r="69" spans="1:53" s="104" customFormat="1" x14ac:dyDescent="0.25">
      <c r="A69" s="104">
        <v>140</v>
      </c>
      <c r="B69" s="123">
        <v>0.37627314814814811</v>
      </c>
      <c r="D69">
        <v>140</v>
      </c>
      <c r="E69" s="106">
        <v>0.37960648148148146</v>
      </c>
      <c r="F69" s="110"/>
      <c r="G69" s="104">
        <v>134</v>
      </c>
      <c r="H69" s="123">
        <v>0.39606481481481487</v>
      </c>
      <c r="J69" s="104">
        <v>134</v>
      </c>
      <c r="K69" s="123">
        <v>0.40013888888888888</v>
      </c>
      <c r="L69" s="110"/>
      <c r="M69" s="104">
        <v>80</v>
      </c>
      <c r="N69" s="123">
        <v>0.42881944444444442</v>
      </c>
      <c r="O69" s="123"/>
      <c r="P69">
        <v>80</v>
      </c>
      <c r="Q69" s="139">
        <v>0.43217592592592591</v>
      </c>
      <c r="R69" s="134"/>
      <c r="S69">
        <v>149</v>
      </c>
      <c r="T69" s="139">
        <v>0.52378472222222217</v>
      </c>
      <c r="U69" s="139"/>
      <c r="V69">
        <v>149</v>
      </c>
      <c r="W69" s="139">
        <v>0.52767361111111111</v>
      </c>
      <c r="X69" s="110"/>
      <c r="Y69">
        <v>169</v>
      </c>
      <c r="Z69" s="139">
        <v>0.53090277777777783</v>
      </c>
      <c r="AA69" s="139"/>
      <c r="AB69">
        <v>169</v>
      </c>
      <c r="AC69" s="139">
        <v>0.53489583333333335</v>
      </c>
      <c r="AD69" s="134"/>
      <c r="AE69" s="104">
        <v>201</v>
      </c>
      <c r="AF69" s="123">
        <v>0.59548611111111105</v>
      </c>
      <c r="AH69" s="104">
        <v>201</v>
      </c>
      <c r="AI69" s="123">
        <v>0.59952546296296294</v>
      </c>
      <c r="AJ69" s="110"/>
      <c r="AK69" s="104">
        <v>199</v>
      </c>
      <c r="AL69" s="123">
        <v>0.63773148148148151</v>
      </c>
      <c r="AN69" s="104">
        <v>224</v>
      </c>
      <c r="AO69" s="123">
        <v>0.66927083333333337</v>
      </c>
      <c r="AP69" s="110"/>
      <c r="AR69" s="123"/>
      <c r="AU69" s="123"/>
      <c r="AV69" s="134"/>
      <c r="AX69" s="123"/>
      <c r="BA69" s="123"/>
    </row>
    <row r="70" spans="1:53" s="104" customFormat="1" x14ac:dyDescent="0.25">
      <c r="A70" s="104">
        <v>142</v>
      </c>
      <c r="B70" s="123">
        <v>0.37563657407407408</v>
      </c>
      <c r="D70">
        <v>142</v>
      </c>
      <c r="E70" s="106">
        <v>0.37884259259259262</v>
      </c>
      <c r="F70" s="110"/>
      <c r="G70" s="104">
        <v>140</v>
      </c>
      <c r="H70" s="123">
        <v>0.38767361111111115</v>
      </c>
      <c r="J70" s="104">
        <v>140</v>
      </c>
      <c r="K70" s="123">
        <v>0.39126157407407408</v>
      </c>
      <c r="L70" s="110"/>
      <c r="M70" s="104">
        <v>116</v>
      </c>
      <c r="N70" s="123">
        <v>0.4302083333333333</v>
      </c>
      <c r="O70" s="123"/>
      <c r="P70">
        <v>82</v>
      </c>
      <c r="Q70" s="139">
        <v>0.43366898148148153</v>
      </c>
      <c r="R70" s="134"/>
      <c r="S70">
        <v>155</v>
      </c>
      <c r="T70" s="139">
        <v>0.49837962962962962</v>
      </c>
      <c r="U70" s="139"/>
      <c r="V70">
        <v>155</v>
      </c>
      <c r="W70" s="139">
        <v>0.50108796296296299</v>
      </c>
      <c r="X70" s="110"/>
      <c r="Y70">
        <v>175</v>
      </c>
      <c r="Z70" s="139">
        <v>0.52795138888888882</v>
      </c>
      <c r="AA70" s="139"/>
      <c r="AB70">
        <v>175</v>
      </c>
      <c r="AC70" s="139">
        <v>0.53236111111111117</v>
      </c>
      <c r="AD70" s="134"/>
      <c r="AE70" s="104">
        <v>210</v>
      </c>
      <c r="AF70" s="123">
        <v>0.60781249999999998</v>
      </c>
      <c r="AH70" s="104">
        <v>210</v>
      </c>
      <c r="AI70" s="123">
        <v>0.61550925925925926</v>
      </c>
      <c r="AJ70" s="110"/>
      <c r="AK70" s="104">
        <v>200</v>
      </c>
      <c r="AL70" s="123">
        <v>0.66967592592592595</v>
      </c>
      <c r="AN70" s="104">
        <v>222</v>
      </c>
      <c r="AO70" s="123">
        <v>0.66956018518518512</v>
      </c>
      <c r="AP70" s="110"/>
      <c r="AR70" s="123"/>
      <c r="AU70" s="123"/>
      <c r="AV70" s="134"/>
      <c r="AX70" s="123"/>
      <c r="BA70" s="123"/>
    </row>
    <row r="71" spans="1:53" s="104" customFormat="1" x14ac:dyDescent="0.25">
      <c r="A71" s="104">
        <v>149</v>
      </c>
      <c r="B71" s="123">
        <v>0.37656249999999997</v>
      </c>
      <c r="D71">
        <v>149</v>
      </c>
      <c r="E71" s="106">
        <v>0.37975694444444441</v>
      </c>
      <c r="F71" s="110"/>
      <c r="G71" s="104">
        <v>142</v>
      </c>
      <c r="H71" s="123">
        <v>0.38709490740740743</v>
      </c>
      <c r="J71" s="104">
        <v>142</v>
      </c>
      <c r="K71" s="123">
        <v>0.39133101851851854</v>
      </c>
      <c r="L71" s="110"/>
      <c r="M71" s="104">
        <v>142</v>
      </c>
      <c r="N71" s="123">
        <v>0.43055555555555558</v>
      </c>
      <c r="O71" s="123"/>
      <c r="P71" s="104">
        <v>142</v>
      </c>
      <c r="Q71" s="123">
        <v>0.43483796296296301</v>
      </c>
      <c r="R71" s="134"/>
      <c r="S71">
        <v>169</v>
      </c>
      <c r="T71" s="139">
        <v>0.51273148148148151</v>
      </c>
      <c r="U71" s="139"/>
      <c r="V71">
        <v>169</v>
      </c>
      <c r="W71" s="139">
        <v>0.51563657407407404</v>
      </c>
      <c r="X71" s="110"/>
      <c r="Y71">
        <v>177</v>
      </c>
      <c r="Z71" s="139">
        <v>0.52650462962962963</v>
      </c>
      <c r="AA71" s="139"/>
      <c r="AB71">
        <v>177</v>
      </c>
      <c r="AC71" s="139">
        <v>0.53019675925925924</v>
      </c>
      <c r="AD71" s="134"/>
      <c r="AE71" s="104">
        <v>211</v>
      </c>
      <c r="AF71" s="123">
        <v>0.59010416666666665</v>
      </c>
      <c r="AH71" s="104">
        <v>211</v>
      </c>
      <c r="AI71" s="123">
        <v>0.59387731481481476</v>
      </c>
      <c r="AJ71" s="110"/>
      <c r="AK71" s="104">
        <v>201</v>
      </c>
      <c r="AL71" s="123">
        <v>0.67557870370370365</v>
      </c>
      <c r="AN71" s="104">
        <v>221</v>
      </c>
      <c r="AO71" s="123">
        <v>0.66979166666666667</v>
      </c>
      <c r="AP71" s="110"/>
      <c r="AR71" s="123"/>
      <c r="AU71" s="123"/>
      <c r="AV71" s="134"/>
      <c r="AX71" s="123"/>
      <c r="BA71" s="123"/>
    </row>
    <row r="72" spans="1:53" s="104" customFormat="1" x14ac:dyDescent="0.25">
      <c r="A72" s="104">
        <v>155</v>
      </c>
      <c r="B72" s="123">
        <v>0.37129629629629629</v>
      </c>
      <c r="D72">
        <v>155</v>
      </c>
      <c r="E72" s="106">
        <v>0.37464120370370368</v>
      </c>
      <c r="F72" s="110"/>
      <c r="G72" s="104">
        <v>149</v>
      </c>
      <c r="H72" s="123">
        <v>0.38842592592592595</v>
      </c>
      <c r="J72" s="104">
        <v>149</v>
      </c>
      <c r="K72" s="123">
        <v>0.39302083333333332</v>
      </c>
      <c r="L72" s="110"/>
      <c r="M72" s="104">
        <v>82</v>
      </c>
      <c r="N72" s="123">
        <v>0.4309027777777778</v>
      </c>
      <c r="O72" s="123"/>
      <c r="P72" s="104">
        <v>116</v>
      </c>
      <c r="Q72" s="123">
        <v>0.43541666666666662</v>
      </c>
      <c r="R72" s="134"/>
      <c r="S72">
        <v>175</v>
      </c>
      <c r="T72" s="139">
        <v>0.50665509259259256</v>
      </c>
      <c r="U72" s="139"/>
      <c r="V72">
        <v>175</v>
      </c>
      <c r="W72" s="139">
        <v>0.50974537037037038</v>
      </c>
      <c r="X72" s="110"/>
      <c r="Y72">
        <v>178</v>
      </c>
      <c r="Z72" s="139">
        <v>0.52349537037037031</v>
      </c>
      <c r="AA72" s="139"/>
      <c r="AB72">
        <v>178</v>
      </c>
      <c r="AC72" s="139">
        <v>0.52711805555555558</v>
      </c>
      <c r="AD72" s="134"/>
      <c r="AE72" s="104">
        <v>212</v>
      </c>
      <c r="AF72" s="123">
        <v>0.58975694444444449</v>
      </c>
      <c r="AH72" s="104">
        <v>212</v>
      </c>
      <c r="AI72" s="123">
        <v>0.59285879629629623</v>
      </c>
      <c r="AJ72" s="110"/>
      <c r="AK72" s="104">
        <v>210</v>
      </c>
      <c r="AL72" s="123">
        <v>0.69155092592592593</v>
      </c>
      <c r="AN72">
        <v>116</v>
      </c>
      <c r="AO72" s="139">
        <v>0.67021990740740733</v>
      </c>
      <c r="AP72" s="110"/>
      <c r="AR72" s="123"/>
      <c r="AU72" s="123"/>
      <c r="AV72" s="134"/>
      <c r="AX72" s="123"/>
      <c r="BA72" s="123"/>
    </row>
    <row r="73" spans="1:53" s="104" customFormat="1" x14ac:dyDescent="0.25">
      <c r="A73" s="104">
        <v>169</v>
      </c>
      <c r="B73" s="123">
        <v>0.3810763888888889</v>
      </c>
      <c r="D73">
        <v>169</v>
      </c>
      <c r="E73" s="106">
        <v>0.38434027777777779</v>
      </c>
      <c r="F73" s="110"/>
      <c r="G73" s="104">
        <v>155</v>
      </c>
      <c r="H73" s="123">
        <v>0.38078703703703703</v>
      </c>
      <c r="J73" s="104">
        <v>155</v>
      </c>
      <c r="K73" s="123">
        <v>0.38408564814814811</v>
      </c>
      <c r="L73" s="110"/>
      <c r="M73" s="104">
        <v>216</v>
      </c>
      <c r="N73" s="123">
        <v>0.43159722222222219</v>
      </c>
      <c r="O73" s="123"/>
      <c r="P73" s="104">
        <v>110</v>
      </c>
      <c r="Q73" s="123">
        <v>0.4366666666666667</v>
      </c>
      <c r="R73" s="134"/>
      <c r="S73">
        <v>177</v>
      </c>
      <c r="T73" s="139">
        <v>0.49942129629629628</v>
      </c>
      <c r="U73" s="139"/>
      <c r="V73">
        <v>177</v>
      </c>
      <c r="W73" s="139">
        <v>0.50229166666666669</v>
      </c>
      <c r="X73" s="110"/>
      <c r="Y73">
        <v>188</v>
      </c>
      <c r="Z73" s="139">
        <v>0.52141203703703709</v>
      </c>
      <c r="AA73" s="139"/>
      <c r="AB73">
        <v>188</v>
      </c>
      <c r="AC73" s="139">
        <v>0.54280092592592599</v>
      </c>
      <c r="AD73" s="134"/>
      <c r="AE73" s="104">
        <v>213</v>
      </c>
      <c r="AF73" s="123">
        <v>0.61371527777777779</v>
      </c>
      <c r="AH73" s="104">
        <v>213</v>
      </c>
      <c r="AI73" s="123">
        <v>0.62075231481481474</v>
      </c>
      <c r="AJ73" s="110"/>
      <c r="AK73" s="104">
        <v>211</v>
      </c>
      <c r="AL73" s="123">
        <v>0.67106481481481473</v>
      </c>
      <c r="AN73">
        <v>102</v>
      </c>
      <c r="AO73" s="139">
        <v>0.67047453703703708</v>
      </c>
      <c r="AP73" s="110"/>
      <c r="AR73" s="123"/>
      <c r="AU73" s="123"/>
      <c r="AV73" s="134"/>
      <c r="AX73" s="123"/>
      <c r="BA73" s="123"/>
    </row>
    <row r="74" spans="1:53" s="104" customFormat="1" x14ac:dyDescent="0.25">
      <c r="A74" s="104">
        <v>175</v>
      </c>
      <c r="B74" s="123">
        <v>0.3744791666666667</v>
      </c>
      <c r="D74">
        <v>175</v>
      </c>
      <c r="E74" s="106">
        <v>0.37789351851851855</v>
      </c>
      <c r="F74" s="110"/>
      <c r="G74" s="104">
        <v>169</v>
      </c>
      <c r="H74" s="123">
        <v>0.39126157407407408</v>
      </c>
      <c r="J74" s="104">
        <v>169</v>
      </c>
      <c r="K74" s="123">
        <v>0.39475694444444448</v>
      </c>
      <c r="L74" s="110"/>
      <c r="M74" s="104">
        <v>110</v>
      </c>
      <c r="N74" s="123">
        <v>0.43333333333333335</v>
      </c>
      <c r="O74" s="123"/>
      <c r="P74" s="104">
        <v>149</v>
      </c>
      <c r="Q74" s="123">
        <v>0.43677083333333333</v>
      </c>
      <c r="R74" s="134"/>
      <c r="S74">
        <v>178</v>
      </c>
      <c r="T74" s="139">
        <v>0.49265046296296294</v>
      </c>
      <c r="U74" s="139"/>
      <c r="V74">
        <v>178</v>
      </c>
      <c r="W74" s="139">
        <v>0.49542824074074071</v>
      </c>
      <c r="X74" s="110"/>
      <c r="Y74">
        <v>190</v>
      </c>
      <c r="Z74" s="139">
        <v>0.52702546296296293</v>
      </c>
      <c r="AA74" s="139"/>
      <c r="AB74">
        <v>190</v>
      </c>
      <c r="AC74" s="139">
        <v>0.53122685185185181</v>
      </c>
      <c r="AD74" s="134"/>
      <c r="AE74" s="104">
        <v>214</v>
      </c>
      <c r="AF74" s="123">
        <v>0.59565972222222219</v>
      </c>
      <c r="AH74" s="104">
        <v>214</v>
      </c>
      <c r="AI74" s="123">
        <v>0.60077546296296302</v>
      </c>
      <c r="AJ74" s="110"/>
      <c r="AK74" s="104">
        <v>212</v>
      </c>
      <c r="AL74" s="123">
        <v>0.67071759259259256</v>
      </c>
      <c r="AN74" s="104">
        <v>200</v>
      </c>
      <c r="AO74" s="123">
        <v>0.67291666666666661</v>
      </c>
      <c r="AP74" s="110"/>
      <c r="AR74" s="123"/>
      <c r="AU74" s="123"/>
      <c r="AV74" s="134"/>
      <c r="AX74" s="123"/>
      <c r="BA74" s="123"/>
    </row>
    <row r="75" spans="1:53" s="104" customFormat="1" x14ac:dyDescent="0.25">
      <c r="A75" s="104">
        <v>177</v>
      </c>
      <c r="B75" s="123">
        <v>0.38003472222222223</v>
      </c>
      <c r="D75">
        <v>177</v>
      </c>
      <c r="E75" s="106">
        <v>0.38370370370370371</v>
      </c>
      <c r="F75" s="110"/>
      <c r="G75" s="104">
        <v>175</v>
      </c>
      <c r="H75" s="123">
        <v>0.38738425925925929</v>
      </c>
      <c r="J75" s="104">
        <v>175</v>
      </c>
      <c r="K75" s="123">
        <v>0.39099537037037035</v>
      </c>
      <c r="L75" s="110"/>
      <c r="M75" s="104">
        <v>149</v>
      </c>
      <c r="N75" s="123">
        <v>0.43402777777777773</v>
      </c>
      <c r="O75" s="123"/>
      <c r="P75" s="104">
        <v>124</v>
      </c>
      <c r="Q75" s="123">
        <v>0.43762731481481482</v>
      </c>
      <c r="R75" s="134"/>
      <c r="S75">
        <v>188</v>
      </c>
      <c r="T75" s="139">
        <v>0.49317129629629625</v>
      </c>
      <c r="U75" s="139"/>
      <c r="V75">
        <v>188</v>
      </c>
      <c r="W75" s="139">
        <v>0.49631944444444448</v>
      </c>
      <c r="X75" s="110"/>
      <c r="Y75">
        <v>194</v>
      </c>
      <c r="Z75" s="139">
        <v>0.5244212962962963</v>
      </c>
      <c r="AA75" s="139"/>
      <c r="AB75">
        <v>194</v>
      </c>
      <c r="AC75" s="139">
        <v>0.52817129629629633</v>
      </c>
      <c r="AD75" s="134"/>
      <c r="AE75" s="104">
        <v>215</v>
      </c>
      <c r="AF75" s="123">
        <v>0.59444444444444444</v>
      </c>
      <c r="AH75" s="104">
        <v>215</v>
      </c>
      <c r="AI75" s="123">
        <v>0.59856481481481483</v>
      </c>
      <c r="AJ75" s="110"/>
      <c r="AK75" s="104">
        <v>213</v>
      </c>
      <c r="AL75" s="123">
        <v>0.69074074074074077</v>
      </c>
      <c r="AN75" s="104">
        <v>252</v>
      </c>
      <c r="AO75" s="123">
        <v>0.67318287037037028</v>
      </c>
      <c r="AP75" s="110"/>
      <c r="AR75" s="123"/>
      <c r="AU75" s="123"/>
      <c r="AV75" s="134"/>
      <c r="AX75" s="123"/>
      <c r="BA75" s="123"/>
    </row>
    <row r="76" spans="1:53" s="104" customFormat="1" x14ac:dyDescent="0.25">
      <c r="A76" s="104">
        <v>178</v>
      </c>
      <c r="B76" s="123">
        <v>0.37222222222222223</v>
      </c>
      <c r="D76">
        <v>178</v>
      </c>
      <c r="E76" s="106">
        <v>0.37557870370370372</v>
      </c>
      <c r="F76" s="110"/>
      <c r="G76" s="104">
        <v>177</v>
      </c>
      <c r="H76" s="123">
        <v>0.39340277777777777</v>
      </c>
      <c r="J76" s="147">
        <v>177</v>
      </c>
      <c r="K76" s="123">
        <v>0.39680555555555558</v>
      </c>
      <c r="L76" s="110"/>
      <c r="M76" s="104">
        <v>120</v>
      </c>
      <c r="N76" s="123">
        <v>0.43437500000000001</v>
      </c>
      <c r="O76" s="123"/>
      <c r="P76" s="104">
        <v>122</v>
      </c>
      <c r="Q76" s="123">
        <v>0.43776620370370373</v>
      </c>
      <c r="R76" s="134"/>
      <c r="S76">
        <v>190</v>
      </c>
      <c r="T76" s="139">
        <v>0.4909722222222222</v>
      </c>
      <c r="U76" s="139"/>
      <c r="V76">
        <v>190</v>
      </c>
      <c r="W76" s="139">
        <v>0.49362268518518521</v>
      </c>
      <c r="X76" s="110"/>
      <c r="Y76">
        <v>199</v>
      </c>
      <c r="Z76" s="139">
        <v>0.52679398148148149</v>
      </c>
      <c r="AA76" s="139"/>
      <c r="AB76">
        <v>199</v>
      </c>
      <c r="AC76" s="139">
        <v>0.53037037037037038</v>
      </c>
      <c r="AD76" s="134"/>
      <c r="AE76" s="104">
        <v>216</v>
      </c>
      <c r="AF76" s="123">
        <v>0.58003472222222219</v>
      </c>
      <c r="AH76" s="104">
        <v>216</v>
      </c>
      <c r="AI76" s="123">
        <v>0.5838078703703703</v>
      </c>
      <c r="AJ76" s="110"/>
      <c r="AK76" s="104">
        <v>214</v>
      </c>
      <c r="AL76" s="123">
        <v>0.68321759259259263</v>
      </c>
      <c r="AN76" s="104">
        <v>237</v>
      </c>
      <c r="AO76" s="123">
        <v>0.67331018518518515</v>
      </c>
      <c r="AP76" s="110"/>
      <c r="AR76" s="123"/>
      <c r="AU76" s="123"/>
      <c r="AV76" s="134"/>
      <c r="AX76" s="123"/>
      <c r="BA76" s="123"/>
    </row>
    <row r="77" spans="1:53" s="104" customFormat="1" x14ac:dyDescent="0.25">
      <c r="A77" s="104">
        <v>188</v>
      </c>
      <c r="B77" s="123">
        <v>0.37366898148148148</v>
      </c>
      <c r="D77">
        <v>188</v>
      </c>
      <c r="E77" s="106">
        <v>0.37703703703703706</v>
      </c>
      <c r="F77" s="110"/>
      <c r="G77" s="104">
        <v>178</v>
      </c>
      <c r="H77" s="123">
        <v>0.38449074074074074</v>
      </c>
      <c r="J77" s="104">
        <v>178</v>
      </c>
      <c r="K77" s="123">
        <v>0.38760416666666669</v>
      </c>
      <c r="L77" s="110"/>
      <c r="M77" s="104">
        <v>122</v>
      </c>
      <c r="N77" s="123">
        <v>0.43454861111111115</v>
      </c>
      <c r="O77" s="123"/>
      <c r="P77" s="104">
        <v>134</v>
      </c>
      <c r="Q77" s="123">
        <v>0.43798611111111113</v>
      </c>
      <c r="R77" s="134"/>
      <c r="S77">
        <v>194</v>
      </c>
      <c r="T77" s="139">
        <v>0.49120370370370375</v>
      </c>
      <c r="U77" s="139"/>
      <c r="V77">
        <v>194</v>
      </c>
      <c r="W77" s="139">
        <v>0.49387731481481478</v>
      </c>
      <c r="X77" s="110"/>
      <c r="Y77">
        <v>200</v>
      </c>
      <c r="Z77" s="139">
        <v>0.54872685185185188</v>
      </c>
      <c r="AA77" s="139"/>
      <c r="AB77">
        <v>200</v>
      </c>
      <c r="AC77" s="139">
        <v>0.55324074074074081</v>
      </c>
      <c r="AD77" s="134"/>
      <c r="AE77" s="104">
        <v>217</v>
      </c>
      <c r="AF77" s="123">
        <v>0.59218749999999998</v>
      </c>
      <c r="AH77" s="104">
        <v>217</v>
      </c>
      <c r="AI77" s="123">
        <v>0.59557870370370369</v>
      </c>
      <c r="AJ77" s="110"/>
      <c r="AK77" s="104">
        <v>215</v>
      </c>
      <c r="AL77" s="123">
        <v>0.67245370370370372</v>
      </c>
      <c r="AN77" s="104">
        <v>212</v>
      </c>
      <c r="AO77" s="123">
        <v>0.67359953703703701</v>
      </c>
      <c r="AP77" s="110"/>
      <c r="AR77" s="123"/>
      <c r="AU77" s="123"/>
      <c r="AV77" s="134"/>
      <c r="AX77" s="123"/>
      <c r="BA77" s="123"/>
    </row>
    <row r="78" spans="1:53" s="104" customFormat="1" x14ac:dyDescent="0.25">
      <c r="A78" s="104">
        <v>190</v>
      </c>
      <c r="B78" s="123">
        <v>0.37418981481481484</v>
      </c>
      <c r="D78">
        <v>190</v>
      </c>
      <c r="E78" s="106">
        <v>0.37699074074074074</v>
      </c>
      <c r="F78" s="110"/>
      <c r="G78" s="104">
        <v>188</v>
      </c>
      <c r="H78" s="123">
        <v>0.3833333333333333</v>
      </c>
      <c r="J78" s="104">
        <v>188</v>
      </c>
      <c r="K78" s="123">
        <v>0.38657407407407413</v>
      </c>
      <c r="L78" s="110"/>
      <c r="M78" s="104">
        <v>134</v>
      </c>
      <c r="N78" s="123">
        <v>0.43472222222222223</v>
      </c>
      <c r="O78" s="123"/>
      <c r="P78" s="147">
        <v>279</v>
      </c>
      <c r="Q78" s="123">
        <v>0.43905092592592593</v>
      </c>
      <c r="R78" s="134"/>
      <c r="S78">
        <v>199</v>
      </c>
      <c r="T78" s="139">
        <v>0.4914930555555555</v>
      </c>
      <c r="U78" s="139"/>
      <c r="V78">
        <v>199</v>
      </c>
      <c r="W78" s="139">
        <v>0.49401620370370369</v>
      </c>
      <c r="X78" s="110"/>
      <c r="Y78">
        <v>201</v>
      </c>
      <c r="Z78" s="139">
        <v>0.55376157407407411</v>
      </c>
      <c r="AA78" s="139"/>
      <c r="AB78">
        <v>201</v>
      </c>
      <c r="AC78" s="139">
        <v>0.55957175925925928</v>
      </c>
      <c r="AD78" s="134"/>
      <c r="AE78" s="104">
        <v>218</v>
      </c>
      <c r="AF78" s="123">
        <v>0.58819444444444446</v>
      </c>
      <c r="AH78" s="104">
        <v>218</v>
      </c>
      <c r="AI78" s="123">
        <v>0.5917824074074074</v>
      </c>
      <c r="AJ78" s="110"/>
      <c r="AK78" s="104">
        <v>216</v>
      </c>
      <c r="AL78" s="123">
        <v>0.6474537037037037</v>
      </c>
      <c r="AN78" s="104">
        <v>175</v>
      </c>
      <c r="AO78" s="123">
        <v>0.67423611111111115</v>
      </c>
      <c r="AP78" s="110"/>
      <c r="AR78" s="123"/>
      <c r="AU78" s="123"/>
      <c r="AV78" s="134"/>
      <c r="AX78" s="123"/>
      <c r="BA78" s="123"/>
    </row>
    <row r="79" spans="1:53" s="104" customFormat="1" x14ac:dyDescent="0.25">
      <c r="A79" s="104">
        <v>194</v>
      </c>
      <c r="B79" s="123">
        <v>0.37395833333333334</v>
      </c>
      <c r="D79">
        <v>194</v>
      </c>
      <c r="E79" s="106">
        <v>0.37692129629629628</v>
      </c>
      <c r="F79" s="110"/>
      <c r="G79" s="104">
        <v>190</v>
      </c>
      <c r="H79" s="123">
        <v>0.38385416666666666</v>
      </c>
      <c r="J79" s="104">
        <v>190</v>
      </c>
      <c r="K79" s="123">
        <v>0.38686342592592587</v>
      </c>
      <c r="L79" s="110"/>
      <c r="M79" s="104">
        <v>124</v>
      </c>
      <c r="N79" s="123">
        <v>0.43506944444444445</v>
      </c>
      <c r="O79" s="123"/>
      <c r="P79" s="147">
        <v>292</v>
      </c>
      <c r="Q79" s="123">
        <v>0.43915509259259261</v>
      </c>
      <c r="R79" s="134"/>
      <c r="S79">
        <v>200</v>
      </c>
      <c r="T79" s="139">
        <v>0.53020833333333328</v>
      </c>
      <c r="U79" s="139"/>
      <c r="V79">
        <v>200</v>
      </c>
      <c r="W79" s="139">
        <v>0.53341435185185182</v>
      </c>
      <c r="X79" s="110"/>
      <c r="Y79">
        <v>210</v>
      </c>
      <c r="Z79" s="139">
        <v>0.56765046296296295</v>
      </c>
      <c r="AA79" s="139"/>
      <c r="AB79">
        <v>210</v>
      </c>
      <c r="AC79" s="139">
        <v>0.57222222222222219</v>
      </c>
      <c r="AD79" s="134"/>
      <c r="AE79" s="104">
        <v>221</v>
      </c>
      <c r="AF79" s="123">
        <v>0.59079861111111109</v>
      </c>
      <c r="AH79" s="104">
        <v>221</v>
      </c>
      <c r="AI79" s="123">
        <v>0.59439814814814818</v>
      </c>
      <c r="AJ79" s="110"/>
      <c r="AK79" s="104">
        <v>217</v>
      </c>
      <c r="AL79" s="123">
        <v>0.67210648148148155</v>
      </c>
      <c r="AN79" s="104">
        <v>211</v>
      </c>
      <c r="AO79" s="123">
        <v>0.67442129629629621</v>
      </c>
      <c r="AP79" s="110"/>
      <c r="AR79" s="123"/>
      <c r="AU79" s="123"/>
      <c r="AV79" s="134"/>
      <c r="AX79" s="123"/>
      <c r="BA79" s="123"/>
    </row>
    <row r="80" spans="1:53" s="104" customFormat="1" x14ac:dyDescent="0.25">
      <c r="A80" s="104">
        <v>199</v>
      </c>
      <c r="B80" s="123">
        <v>0.37986111111111115</v>
      </c>
      <c r="D80">
        <v>199</v>
      </c>
      <c r="E80" s="106">
        <v>0.3828125</v>
      </c>
      <c r="F80" s="110"/>
      <c r="G80" s="104">
        <v>194</v>
      </c>
      <c r="H80" s="123">
        <v>0.38414351851851852</v>
      </c>
      <c r="J80" s="104">
        <v>194</v>
      </c>
      <c r="K80" s="123">
        <v>0.3873611111111111</v>
      </c>
      <c r="L80" s="110"/>
      <c r="M80" s="147">
        <v>279</v>
      </c>
      <c r="N80" s="123">
        <v>0.43541666666666662</v>
      </c>
      <c r="O80" s="123"/>
      <c r="P80" s="104">
        <v>224</v>
      </c>
      <c r="Q80" s="123">
        <v>0.43945601851851851</v>
      </c>
      <c r="R80" s="134"/>
      <c r="S80">
        <v>201</v>
      </c>
      <c r="T80" s="139">
        <v>0.53263888888888888</v>
      </c>
      <c r="U80" s="139"/>
      <c r="V80">
        <v>201</v>
      </c>
      <c r="W80" s="139">
        <v>0.5365509259259259</v>
      </c>
      <c r="X80" s="110"/>
      <c r="Y80">
        <v>211</v>
      </c>
      <c r="Z80" s="139">
        <v>0.54953703703703705</v>
      </c>
      <c r="AA80" s="139"/>
      <c r="AB80">
        <v>211</v>
      </c>
      <c r="AC80" s="139">
        <v>0.55385416666666665</v>
      </c>
      <c r="AD80" s="134"/>
      <c r="AE80" s="104">
        <v>222</v>
      </c>
      <c r="AF80" s="123">
        <v>0.58888888888888891</v>
      </c>
      <c r="AH80" s="104">
        <v>222</v>
      </c>
      <c r="AI80" s="123">
        <v>0.59410879629629632</v>
      </c>
      <c r="AJ80" s="110"/>
      <c r="AK80" s="104">
        <v>218</v>
      </c>
      <c r="AL80" s="123">
        <v>0.65787037037037044</v>
      </c>
      <c r="AN80" s="104">
        <v>225</v>
      </c>
      <c r="AO80" s="123">
        <v>0.67471064814814818</v>
      </c>
      <c r="AP80" s="110"/>
      <c r="AR80" s="123"/>
      <c r="AU80" s="123"/>
      <c r="AV80" s="134"/>
      <c r="AX80" s="123"/>
      <c r="BA80" s="123"/>
    </row>
    <row r="81" spans="1:53" s="104" customFormat="1" x14ac:dyDescent="0.25">
      <c r="A81" s="104">
        <v>200</v>
      </c>
      <c r="B81" s="123">
        <v>0.38680555555555557</v>
      </c>
      <c r="D81">
        <v>200</v>
      </c>
      <c r="E81" s="106">
        <v>0.39038194444444446</v>
      </c>
      <c r="F81" s="110"/>
      <c r="G81" s="104">
        <v>199</v>
      </c>
      <c r="H81" s="123">
        <v>0.39027777777777778</v>
      </c>
      <c r="J81" s="104">
        <v>199</v>
      </c>
      <c r="K81" s="123">
        <v>0.39348379629629626</v>
      </c>
      <c r="L81" s="110"/>
      <c r="M81" s="147">
        <v>292</v>
      </c>
      <c r="N81" s="123">
        <v>0.43559027777777781</v>
      </c>
      <c r="O81" s="123"/>
      <c r="P81" s="104">
        <v>225</v>
      </c>
      <c r="Q81" s="123">
        <v>0.43966435185185188</v>
      </c>
      <c r="R81" s="134"/>
      <c r="S81">
        <v>207</v>
      </c>
      <c r="T81" s="139">
        <v>0.53912037037037031</v>
      </c>
      <c r="U81" s="139"/>
      <c r="V81">
        <v>207</v>
      </c>
      <c r="W81" s="139">
        <v>0.54245370370370372</v>
      </c>
      <c r="X81" s="110"/>
      <c r="Y81">
        <v>212</v>
      </c>
      <c r="Z81" s="139">
        <v>0.54936342592592591</v>
      </c>
      <c r="AA81" s="139"/>
      <c r="AB81">
        <v>212</v>
      </c>
      <c r="AC81" s="139">
        <v>0.55343750000000003</v>
      </c>
      <c r="AD81" s="134"/>
      <c r="AE81" s="104">
        <v>224</v>
      </c>
      <c r="AF81" s="123">
        <v>0.58489583333333328</v>
      </c>
      <c r="AH81" s="104">
        <v>224</v>
      </c>
      <c r="AI81" s="123">
        <v>0.58893518518518517</v>
      </c>
      <c r="AJ81" s="110"/>
      <c r="AK81" s="104">
        <v>221</v>
      </c>
      <c r="AL81" s="123">
        <v>0.66689814814814818</v>
      </c>
      <c r="AN81" s="104">
        <v>217</v>
      </c>
      <c r="AO81" s="123">
        <v>0.67494212962962974</v>
      </c>
      <c r="AP81" s="110"/>
      <c r="AR81" s="123"/>
      <c r="AU81" s="123"/>
      <c r="AV81" s="134"/>
      <c r="AX81" s="123"/>
      <c r="BA81" s="123"/>
    </row>
    <row r="82" spans="1:53" s="104" customFormat="1" x14ac:dyDescent="0.25">
      <c r="A82" s="104">
        <v>201</v>
      </c>
      <c r="B82" s="123">
        <v>0.38796296296296301</v>
      </c>
      <c r="D82">
        <v>201</v>
      </c>
      <c r="E82" s="106">
        <v>0.3913194444444445</v>
      </c>
      <c r="F82" s="110"/>
      <c r="G82" s="104">
        <v>200</v>
      </c>
      <c r="H82" s="123">
        <v>0.39797453703703706</v>
      </c>
      <c r="J82" s="104">
        <v>200</v>
      </c>
      <c r="K82" s="123">
        <v>0.40364583333333331</v>
      </c>
      <c r="L82" s="110"/>
      <c r="M82" s="104">
        <v>224</v>
      </c>
      <c r="N82" s="123">
        <v>0.4357638888888889</v>
      </c>
      <c r="O82" s="123"/>
      <c r="P82" s="104">
        <v>212</v>
      </c>
      <c r="Q82" s="123">
        <v>0.43968750000000001</v>
      </c>
      <c r="R82" s="134"/>
      <c r="S82">
        <v>208</v>
      </c>
      <c r="T82" s="139">
        <v>0.53946759259259258</v>
      </c>
      <c r="U82" s="139"/>
      <c r="V82">
        <v>208</v>
      </c>
      <c r="W82" s="139">
        <v>0.54276620370370365</v>
      </c>
      <c r="X82" s="110"/>
      <c r="Y82">
        <v>213</v>
      </c>
      <c r="Z82" s="139">
        <v>0.55671296296296291</v>
      </c>
      <c r="AA82" s="139"/>
      <c r="AB82">
        <v>213</v>
      </c>
      <c r="AC82" s="139">
        <v>0.56225694444444441</v>
      </c>
      <c r="AD82" s="134"/>
      <c r="AE82" s="104">
        <v>225</v>
      </c>
      <c r="AF82" s="123">
        <v>0.58628472222222217</v>
      </c>
      <c r="AH82" s="104">
        <v>225</v>
      </c>
      <c r="AI82" s="123">
        <v>0.59032407407407406</v>
      </c>
      <c r="AJ82" s="110"/>
      <c r="AK82" s="104">
        <v>222</v>
      </c>
      <c r="AL82" s="123">
        <v>0.66655092592592591</v>
      </c>
      <c r="AN82" s="104">
        <v>215</v>
      </c>
      <c r="AO82" s="123">
        <v>0.67545138888888889</v>
      </c>
      <c r="AP82" s="110"/>
      <c r="AR82" s="123"/>
      <c r="AU82" s="123"/>
      <c r="AV82" s="134"/>
      <c r="AX82" s="123"/>
      <c r="BA82" s="123"/>
    </row>
    <row r="83" spans="1:53" s="104" customFormat="1" x14ac:dyDescent="0.25">
      <c r="A83" s="104">
        <v>204</v>
      </c>
      <c r="B83" s="123">
        <v>0.38952546296296298</v>
      </c>
      <c r="D83">
        <v>204</v>
      </c>
      <c r="E83" s="106">
        <v>0.39314814814814819</v>
      </c>
      <c r="F83" s="110"/>
      <c r="G83" s="104">
        <v>201</v>
      </c>
      <c r="H83" s="123">
        <v>0.39837962962962964</v>
      </c>
      <c r="J83" s="147">
        <v>201</v>
      </c>
      <c r="K83" s="123">
        <v>0.40369212962962964</v>
      </c>
      <c r="L83" s="110"/>
      <c r="M83" s="104">
        <v>225</v>
      </c>
      <c r="N83" s="123">
        <v>0.43593750000000003</v>
      </c>
      <c r="O83" s="123"/>
      <c r="P83" s="104">
        <v>217</v>
      </c>
      <c r="Q83" s="123">
        <v>0.43995370370370374</v>
      </c>
      <c r="R83" s="134"/>
      <c r="S83">
        <v>209</v>
      </c>
      <c r="T83" s="139">
        <v>0.51560185185185181</v>
      </c>
      <c r="U83" s="139"/>
      <c r="V83">
        <v>209</v>
      </c>
      <c r="W83" s="139">
        <v>0.51916666666666667</v>
      </c>
      <c r="X83" s="110"/>
      <c r="Y83">
        <v>214</v>
      </c>
      <c r="Z83" s="139">
        <v>0.54971064814814818</v>
      </c>
      <c r="AA83" s="139"/>
      <c r="AB83">
        <v>214</v>
      </c>
      <c r="AC83" s="139">
        <v>0.55461805555555554</v>
      </c>
      <c r="AD83" s="134"/>
      <c r="AE83" s="104">
        <v>226</v>
      </c>
      <c r="AF83" s="123">
        <v>0.59531250000000002</v>
      </c>
      <c r="AH83" s="104">
        <v>226</v>
      </c>
      <c r="AI83" s="123">
        <v>0.59836805555555561</v>
      </c>
      <c r="AJ83" s="110"/>
      <c r="AL83" s="123"/>
      <c r="AN83" s="104">
        <v>261</v>
      </c>
      <c r="AO83" s="123">
        <v>0.67585648148148147</v>
      </c>
      <c r="AP83" s="110"/>
      <c r="AR83" s="123"/>
      <c r="AU83" s="123"/>
      <c r="AV83" s="134"/>
      <c r="AX83" s="123"/>
      <c r="BA83" s="123"/>
    </row>
    <row r="84" spans="1:53" s="104" customFormat="1" x14ac:dyDescent="0.25">
      <c r="A84" s="104">
        <v>205</v>
      </c>
      <c r="B84" s="123">
        <v>0.39421296296296293</v>
      </c>
      <c r="D84">
        <v>205</v>
      </c>
      <c r="E84" s="106">
        <v>0.39740740740740743</v>
      </c>
      <c r="F84" s="110"/>
      <c r="G84" s="104">
        <v>204</v>
      </c>
      <c r="H84" s="123">
        <v>0.39994212962962966</v>
      </c>
      <c r="J84" s="104">
        <v>204</v>
      </c>
      <c r="K84" s="123">
        <v>0.40447916666666667</v>
      </c>
      <c r="L84" s="110"/>
      <c r="M84" s="104">
        <v>222</v>
      </c>
      <c r="N84" s="123">
        <v>0.43611111111111112</v>
      </c>
      <c r="O84" s="123"/>
      <c r="P84" s="104">
        <v>222</v>
      </c>
      <c r="Q84" s="123">
        <v>0.44002314814814819</v>
      </c>
      <c r="R84" s="134"/>
      <c r="S84">
        <v>210</v>
      </c>
      <c r="T84" s="139">
        <v>0.54542824074074081</v>
      </c>
      <c r="U84" s="139"/>
      <c r="V84">
        <v>210</v>
      </c>
      <c r="W84" s="139">
        <v>0.54847222222222225</v>
      </c>
      <c r="X84" s="110"/>
      <c r="Y84">
        <v>215</v>
      </c>
      <c r="Z84" s="139">
        <v>0.55190972222222223</v>
      </c>
      <c r="AA84" s="139"/>
      <c r="AB84">
        <v>215</v>
      </c>
      <c r="AC84" s="139">
        <v>0.55655092592592592</v>
      </c>
      <c r="AD84" s="134"/>
      <c r="AE84" s="104">
        <v>227</v>
      </c>
      <c r="AF84" s="123">
        <v>0.59670138888888891</v>
      </c>
      <c r="AH84" s="104">
        <v>227</v>
      </c>
      <c r="AI84" s="123">
        <v>0.60393518518518519</v>
      </c>
      <c r="AJ84" s="110"/>
      <c r="AK84" s="104">
        <v>224</v>
      </c>
      <c r="AL84" s="123">
        <v>0.66620370370370374</v>
      </c>
      <c r="AN84" s="104">
        <v>226</v>
      </c>
      <c r="AO84" s="123">
        <v>0.67592592592592593</v>
      </c>
      <c r="AP84" s="110"/>
      <c r="AR84" s="123"/>
      <c r="AU84" s="123"/>
      <c r="AV84" s="134"/>
      <c r="AX84" s="123"/>
      <c r="BA84" s="123"/>
    </row>
    <row r="85" spans="1:53" s="104" customFormat="1" x14ac:dyDescent="0.25">
      <c r="A85" s="104">
        <v>206</v>
      </c>
      <c r="B85" s="123">
        <v>0.390625</v>
      </c>
      <c r="D85">
        <v>206</v>
      </c>
      <c r="E85" s="106">
        <v>0.39432870370370371</v>
      </c>
      <c r="F85" s="110"/>
      <c r="G85" s="104">
        <v>205</v>
      </c>
      <c r="H85" s="123">
        <v>0.40364583333333331</v>
      </c>
      <c r="J85" s="104">
        <v>205</v>
      </c>
      <c r="K85" s="123">
        <v>0.40781249999999997</v>
      </c>
      <c r="L85" s="110"/>
      <c r="M85" s="104">
        <v>211</v>
      </c>
      <c r="N85" s="123">
        <v>0.43645833333333334</v>
      </c>
      <c r="O85" s="123"/>
      <c r="P85" s="104">
        <v>209</v>
      </c>
      <c r="Q85" s="123">
        <v>0.44163194444444448</v>
      </c>
      <c r="R85" s="134"/>
      <c r="S85">
        <v>211</v>
      </c>
      <c r="T85" s="139">
        <v>0.53194444444444444</v>
      </c>
      <c r="U85" s="139"/>
      <c r="V85">
        <v>211</v>
      </c>
      <c r="W85" s="139">
        <v>0.53483796296296293</v>
      </c>
      <c r="X85" s="110"/>
      <c r="Y85">
        <v>216</v>
      </c>
      <c r="Z85" s="139">
        <v>0.54565972222222225</v>
      </c>
      <c r="AA85" s="139"/>
      <c r="AB85">
        <v>216</v>
      </c>
      <c r="AC85" s="139">
        <v>0.55003472222222227</v>
      </c>
      <c r="AD85" s="134"/>
      <c r="AE85" s="104">
        <v>228</v>
      </c>
      <c r="AF85" s="123">
        <v>0.62690972222222219</v>
      </c>
      <c r="AH85" s="104">
        <v>228</v>
      </c>
      <c r="AI85" s="123">
        <v>0.63017361111111114</v>
      </c>
      <c r="AJ85" s="110"/>
      <c r="AK85" s="104">
        <v>225</v>
      </c>
      <c r="AL85" s="123">
        <v>0.67175925925925928</v>
      </c>
      <c r="AN85" s="104">
        <v>233</v>
      </c>
      <c r="AO85" s="123">
        <v>0.67633101851851851</v>
      </c>
      <c r="AP85" s="110"/>
      <c r="AR85" s="123"/>
      <c r="AU85" s="123"/>
      <c r="AV85" s="134"/>
      <c r="AX85" s="123"/>
      <c r="BA85" s="123"/>
    </row>
    <row r="86" spans="1:53" s="104" customFormat="1" x14ac:dyDescent="0.25">
      <c r="A86" s="104">
        <v>207</v>
      </c>
      <c r="B86" s="123">
        <v>0.38483796296296297</v>
      </c>
      <c r="D86">
        <v>207</v>
      </c>
      <c r="E86" s="106">
        <v>0.38847222222222227</v>
      </c>
      <c r="F86" s="110"/>
      <c r="G86" s="104">
        <v>206</v>
      </c>
      <c r="H86" s="123">
        <v>0.4042824074074074</v>
      </c>
      <c r="K86" s="123"/>
      <c r="L86" s="110"/>
      <c r="M86" s="104">
        <v>212</v>
      </c>
      <c r="N86" s="123">
        <v>0.43663194444444442</v>
      </c>
      <c r="O86" s="123"/>
      <c r="P86" s="147">
        <v>277</v>
      </c>
      <c r="Q86" s="123">
        <v>0.44171296296296297</v>
      </c>
      <c r="R86" s="134"/>
      <c r="S86">
        <v>212</v>
      </c>
      <c r="T86" s="139">
        <v>0.52916666666666667</v>
      </c>
      <c r="U86" s="139"/>
      <c r="V86">
        <v>212</v>
      </c>
      <c r="W86" s="139">
        <v>0.5320138888888889</v>
      </c>
      <c r="X86" s="110"/>
      <c r="Y86">
        <v>217</v>
      </c>
      <c r="Z86" s="139">
        <v>0.5522569444444444</v>
      </c>
      <c r="AA86" s="139"/>
      <c r="AB86">
        <v>217</v>
      </c>
      <c r="AC86" s="139">
        <v>0.55662037037037038</v>
      </c>
      <c r="AD86" s="134"/>
      <c r="AE86" s="104">
        <v>229</v>
      </c>
      <c r="AF86" s="123">
        <v>0.59062500000000007</v>
      </c>
      <c r="AH86" s="104">
        <v>229</v>
      </c>
      <c r="AI86" s="123">
        <v>0.59392361111111114</v>
      </c>
      <c r="AJ86" s="110"/>
      <c r="AK86" s="104">
        <v>226</v>
      </c>
      <c r="AL86" s="123">
        <v>0.67314814814814816</v>
      </c>
      <c r="AN86" s="104">
        <v>253</v>
      </c>
      <c r="AO86" s="123">
        <v>0.67662037037037026</v>
      </c>
      <c r="AP86" s="110"/>
      <c r="AR86" s="123"/>
      <c r="AU86" s="123"/>
      <c r="AV86" s="134"/>
      <c r="AX86" s="123"/>
      <c r="BA86" s="123"/>
    </row>
    <row r="87" spans="1:53" s="104" customFormat="1" x14ac:dyDescent="0.25">
      <c r="A87" s="104">
        <v>208</v>
      </c>
      <c r="B87" s="123">
        <v>0.38703703703703707</v>
      </c>
      <c r="D87">
        <v>208</v>
      </c>
      <c r="E87" s="106">
        <v>0.39123842592592589</v>
      </c>
      <c r="F87" s="110"/>
      <c r="G87" s="104">
        <v>207</v>
      </c>
      <c r="H87" s="123">
        <v>0.3977430555555555</v>
      </c>
      <c r="J87" s="147">
        <v>207</v>
      </c>
      <c r="K87" s="123">
        <v>0.40509259259259256</v>
      </c>
      <c r="L87" s="110"/>
      <c r="M87" s="104">
        <v>217</v>
      </c>
      <c r="N87" s="123">
        <v>0.4369791666666667</v>
      </c>
      <c r="O87" s="123"/>
      <c r="P87" s="104">
        <v>218</v>
      </c>
      <c r="Q87" s="123">
        <v>0.44179398148148147</v>
      </c>
      <c r="R87" s="134"/>
      <c r="S87">
        <v>213</v>
      </c>
      <c r="T87" s="139">
        <v>0.54074074074074074</v>
      </c>
      <c r="U87" s="139"/>
      <c r="V87">
        <v>213</v>
      </c>
      <c r="W87" s="139">
        <v>0.54395833333333332</v>
      </c>
      <c r="X87" s="110"/>
      <c r="Y87">
        <v>218</v>
      </c>
      <c r="Z87" s="139">
        <v>0.55011574074074077</v>
      </c>
      <c r="AA87" s="139"/>
      <c r="AB87">
        <v>218</v>
      </c>
      <c r="AC87" s="139">
        <v>0.55414351851851851</v>
      </c>
      <c r="AD87" s="134"/>
      <c r="AE87" s="104">
        <v>233</v>
      </c>
      <c r="AF87" s="123">
        <v>0.59375</v>
      </c>
      <c r="AH87" s="104">
        <v>233</v>
      </c>
      <c r="AI87" s="123">
        <v>0.59679398148148144</v>
      </c>
      <c r="AJ87" s="110"/>
      <c r="AK87" s="104">
        <v>227</v>
      </c>
      <c r="AL87" s="123">
        <v>0.67523148148148149</v>
      </c>
      <c r="AN87" s="104">
        <v>124</v>
      </c>
      <c r="AO87" s="123">
        <v>0.6772800925925927</v>
      </c>
      <c r="AP87" s="110"/>
      <c r="AR87" s="123"/>
      <c r="AU87" s="123"/>
      <c r="AV87" s="134"/>
      <c r="AX87" s="123"/>
      <c r="BA87" s="123"/>
    </row>
    <row r="88" spans="1:53" s="104" customFormat="1" x14ac:dyDescent="0.25">
      <c r="A88" s="104">
        <v>209</v>
      </c>
      <c r="B88" s="123">
        <v>0.38506944444444446</v>
      </c>
      <c r="D88">
        <v>209</v>
      </c>
      <c r="E88" s="106">
        <v>0.38878472222222221</v>
      </c>
      <c r="F88" s="110"/>
      <c r="G88" s="104">
        <v>208</v>
      </c>
      <c r="H88" s="123">
        <v>0.39861111111111108</v>
      </c>
      <c r="J88" s="104">
        <v>208</v>
      </c>
      <c r="K88" s="123">
        <v>0.4036689814814815</v>
      </c>
      <c r="L88" s="110"/>
      <c r="M88" s="104">
        <v>209</v>
      </c>
      <c r="N88" s="123">
        <v>0.43715277777777778</v>
      </c>
      <c r="O88" s="123"/>
      <c r="P88" s="104">
        <v>216</v>
      </c>
      <c r="Q88" s="123">
        <v>0.4418171296296296</v>
      </c>
      <c r="R88" s="134"/>
      <c r="S88">
        <v>214</v>
      </c>
      <c r="T88" s="139">
        <v>0.53229166666666672</v>
      </c>
      <c r="U88" s="139"/>
      <c r="V88">
        <v>214</v>
      </c>
      <c r="W88" s="139">
        <v>0.53538194444444442</v>
      </c>
      <c r="X88" s="110"/>
      <c r="Y88">
        <v>220</v>
      </c>
      <c r="Z88" s="139">
        <v>0.55243055555555554</v>
      </c>
      <c r="AA88" s="139"/>
      <c r="AB88">
        <v>220</v>
      </c>
      <c r="AC88" s="139">
        <v>0.56099537037037039</v>
      </c>
      <c r="AD88" s="134"/>
      <c r="AE88" s="104">
        <v>235</v>
      </c>
      <c r="AF88" s="123">
        <v>0.59357638888888886</v>
      </c>
      <c r="AH88" s="104">
        <v>235</v>
      </c>
      <c r="AI88" s="123">
        <v>0.59671296296296295</v>
      </c>
      <c r="AJ88" s="110"/>
      <c r="AK88" s="104">
        <v>228</v>
      </c>
      <c r="AL88" s="123">
        <v>0.71869212962962958</v>
      </c>
      <c r="AN88" s="104">
        <v>240</v>
      </c>
      <c r="AO88" s="123">
        <v>0.67774305555555558</v>
      </c>
      <c r="AP88" s="110"/>
      <c r="AR88" s="123"/>
      <c r="AU88" s="123"/>
      <c r="AV88" s="134"/>
      <c r="AX88" s="123"/>
    </row>
    <row r="89" spans="1:53" s="104" customFormat="1" x14ac:dyDescent="0.25">
      <c r="A89" s="104">
        <v>210</v>
      </c>
      <c r="B89" s="123">
        <v>0.3996527777777778</v>
      </c>
      <c r="D89">
        <v>210</v>
      </c>
      <c r="E89" s="106">
        <v>0.40299768518518514</v>
      </c>
      <c r="F89" s="110"/>
      <c r="G89" s="104">
        <v>209</v>
      </c>
      <c r="H89" s="123">
        <v>0.39751157407407406</v>
      </c>
      <c r="J89" s="104">
        <v>209</v>
      </c>
      <c r="K89" s="123">
        <v>0.40712962962962962</v>
      </c>
      <c r="L89" s="110"/>
      <c r="M89" s="104">
        <v>218</v>
      </c>
      <c r="N89" s="123">
        <v>0.43784722222222222</v>
      </c>
      <c r="O89" s="123"/>
      <c r="P89" s="104">
        <v>113</v>
      </c>
      <c r="Q89" s="123">
        <v>0.44259259259259259</v>
      </c>
      <c r="R89" s="134"/>
      <c r="S89">
        <v>215</v>
      </c>
      <c r="T89" s="139">
        <v>0.53055555555555556</v>
      </c>
      <c r="U89" s="139"/>
      <c r="V89">
        <v>215</v>
      </c>
      <c r="W89" s="139">
        <v>0.53344907407407405</v>
      </c>
      <c r="X89" s="110"/>
      <c r="Y89">
        <v>221</v>
      </c>
      <c r="Z89" s="139">
        <v>0.55075231481481479</v>
      </c>
      <c r="AA89" s="139"/>
      <c r="AB89">
        <v>221</v>
      </c>
      <c r="AC89" s="139">
        <v>0.5552083333333333</v>
      </c>
      <c r="AD89" s="134"/>
      <c r="AE89" s="104">
        <v>236</v>
      </c>
      <c r="AF89" s="123">
        <v>0.59600694444444446</v>
      </c>
      <c r="AH89" s="104">
        <v>236</v>
      </c>
      <c r="AI89" s="123">
        <v>0.59984953703703703</v>
      </c>
      <c r="AJ89" s="110"/>
      <c r="AK89" s="104">
        <v>229</v>
      </c>
      <c r="AL89" s="123">
        <v>0.66296296296296298</v>
      </c>
      <c r="AN89" s="104">
        <v>169</v>
      </c>
      <c r="AO89" s="123">
        <v>0.67811342592592594</v>
      </c>
      <c r="AP89" s="110"/>
      <c r="AR89" s="123"/>
      <c r="AU89" s="123"/>
      <c r="AV89" s="134"/>
      <c r="AX89" s="123"/>
    </row>
    <row r="90" spans="1:53" s="104" customFormat="1" x14ac:dyDescent="0.25">
      <c r="A90" s="104">
        <v>211</v>
      </c>
      <c r="B90" s="123">
        <v>0.38819444444444445</v>
      </c>
      <c r="D90">
        <v>211</v>
      </c>
      <c r="E90" s="106">
        <v>0.39149305555555558</v>
      </c>
      <c r="F90" s="110"/>
      <c r="G90" s="104">
        <v>210</v>
      </c>
      <c r="H90" s="123">
        <v>0.40885416666666669</v>
      </c>
      <c r="J90" s="104">
        <v>210</v>
      </c>
      <c r="K90" s="123">
        <v>0.4135300925925926</v>
      </c>
      <c r="L90" s="110"/>
      <c r="M90" s="147">
        <v>277</v>
      </c>
      <c r="N90" s="123">
        <v>0.43836805555555558</v>
      </c>
      <c r="O90" s="123"/>
      <c r="P90" s="104">
        <v>228</v>
      </c>
      <c r="Q90" s="123">
        <v>0.44396990740740744</v>
      </c>
      <c r="R90" s="134"/>
      <c r="S90">
        <v>216</v>
      </c>
      <c r="T90" s="139">
        <v>0.51498842592592597</v>
      </c>
      <c r="U90" s="139"/>
      <c r="V90">
        <v>216</v>
      </c>
      <c r="W90" s="139">
        <v>0.51771990740740736</v>
      </c>
      <c r="X90" s="110"/>
      <c r="Y90">
        <v>222</v>
      </c>
      <c r="Z90" s="139">
        <v>0.54108796296296291</v>
      </c>
      <c r="AA90" s="139"/>
      <c r="AB90">
        <v>222</v>
      </c>
      <c r="AC90" s="139">
        <v>0.54673611111111109</v>
      </c>
      <c r="AD90" s="134"/>
      <c r="AE90" s="104">
        <v>237</v>
      </c>
      <c r="AF90" s="123">
        <v>0.59635416666666663</v>
      </c>
      <c r="AH90" s="104">
        <v>237</v>
      </c>
      <c r="AI90" s="123">
        <v>0.60166666666666668</v>
      </c>
      <c r="AJ90" s="110"/>
      <c r="AK90" s="104">
        <v>233</v>
      </c>
      <c r="AL90" s="123">
        <v>0.67349537037037033</v>
      </c>
      <c r="AN90" s="104">
        <v>201</v>
      </c>
      <c r="AO90" s="123">
        <v>0.67893518518518514</v>
      </c>
      <c r="AP90" s="110"/>
      <c r="AR90" s="123"/>
      <c r="AU90" s="123"/>
      <c r="AV90" s="134"/>
      <c r="AX90" s="123"/>
    </row>
    <row r="91" spans="1:53" s="104" customFormat="1" x14ac:dyDescent="0.25">
      <c r="A91" s="104">
        <v>212</v>
      </c>
      <c r="B91" s="123">
        <v>0.38825231481481487</v>
      </c>
      <c r="D91">
        <v>212</v>
      </c>
      <c r="E91" s="106">
        <v>0.3916203703703704</v>
      </c>
      <c r="F91" s="110"/>
      <c r="G91" s="104">
        <v>211</v>
      </c>
      <c r="H91" s="123">
        <v>0.39814814814814814</v>
      </c>
      <c r="J91" s="104">
        <v>211</v>
      </c>
      <c r="K91" s="123">
        <v>0.40334490740740742</v>
      </c>
      <c r="L91" s="110"/>
      <c r="M91" s="147">
        <v>275</v>
      </c>
      <c r="N91" s="123">
        <v>0.43906249999999997</v>
      </c>
      <c r="O91" s="123"/>
      <c r="P91" s="104">
        <v>221</v>
      </c>
      <c r="Q91" s="123">
        <v>0.44403935185185189</v>
      </c>
      <c r="R91" s="134"/>
      <c r="S91">
        <v>217</v>
      </c>
      <c r="T91" s="139">
        <v>0.51620370370370372</v>
      </c>
      <c r="U91" s="139"/>
      <c r="V91">
        <v>217</v>
      </c>
      <c r="W91" s="139">
        <v>0.51894675925925926</v>
      </c>
      <c r="X91" s="110"/>
      <c r="Y91">
        <v>224</v>
      </c>
      <c r="Z91" s="139">
        <v>0.54079861111111105</v>
      </c>
      <c r="AA91" s="139"/>
      <c r="AB91">
        <v>224</v>
      </c>
      <c r="AC91" s="139">
        <v>0.54546296296296293</v>
      </c>
      <c r="AD91" s="134"/>
      <c r="AE91" s="104">
        <v>238</v>
      </c>
      <c r="AF91" s="123">
        <v>0.59409722222222217</v>
      </c>
      <c r="AH91" s="104">
        <v>238</v>
      </c>
      <c r="AI91" s="123">
        <v>0.59756944444444449</v>
      </c>
      <c r="AJ91" s="110"/>
      <c r="AK91" s="104">
        <v>235</v>
      </c>
      <c r="AL91" s="123">
        <v>0.68368055555555562</v>
      </c>
      <c r="AN91" s="104">
        <v>227</v>
      </c>
      <c r="AO91" s="123">
        <v>0.67895833333333344</v>
      </c>
      <c r="AP91" s="110"/>
      <c r="AR91" s="123"/>
      <c r="AU91" s="123"/>
      <c r="AV91" s="134"/>
      <c r="AX91" s="123"/>
    </row>
    <row r="92" spans="1:53" s="104" customFormat="1" x14ac:dyDescent="0.25">
      <c r="A92" s="104">
        <v>213</v>
      </c>
      <c r="B92" s="123">
        <v>0.39392361111111113</v>
      </c>
      <c r="D92">
        <v>213</v>
      </c>
      <c r="E92" s="106">
        <v>0.39747685185185189</v>
      </c>
      <c r="F92" s="110"/>
      <c r="G92" s="104">
        <v>212</v>
      </c>
      <c r="H92" s="123">
        <v>0.39884259259259264</v>
      </c>
      <c r="J92" s="147">
        <v>212</v>
      </c>
      <c r="K92" s="123">
        <v>0.40371527777777777</v>
      </c>
      <c r="L92" s="110"/>
      <c r="M92" s="104">
        <v>221</v>
      </c>
      <c r="N92" s="123">
        <v>0.43958333333333338</v>
      </c>
      <c r="O92" s="123"/>
      <c r="P92" s="147">
        <v>275</v>
      </c>
      <c r="Q92" s="123">
        <v>0.44435185185185189</v>
      </c>
      <c r="R92" s="134"/>
      <c r="S92">
        <v>218</v>
      </c>
      <c r="T92" s="139">
        <v>0.51440972222222225</v>
      </c>
      <c r="U92" s="139"/>
      <c r="V92">
        <v>218</v>
      </c>
      <c r="W92" s="139">
        <v>0.51731481481481478</v>
      </c>
      <c r="X92" s="110"/>
      <c r="Y92">
        <v>225</v>
      </c>
      <c r="Z92" s="139">
        <v>0.54056712962962961</v>
      </c>
      <c r="AA92" s="139"/>
      <c r="AB92">
        <v>225</v>
      </c>
      <c r="AC92" s="139">
        <v>0.54500000000000004</v>
      </c>
      <c r="AD92" s="134"/>
      <c r="AE92" s="104">
        <v>240</v>
      </c>
      <c r="AF92" s="123">
        <v>0.5932291666666667</v>
      </c>
      <c r="AH92" s="104">
        <v>240</v>
      </c>
      <c r="AI92" s="123">
        <v>0.59638888888888886</v>
      </c>
      <c r="AJ92" s="110"/>
      <c r="AK92" s="104">
        <v>236</v>
      </c>
      <c r="AL92" s="123">
        <v>0.68391203703703696</v>
      </c>
      <c r="AN92" s="104">
        <v>275</v>
      </c>
      <c r="AO92" s="123">
        <v>0.67934027777777783</v>
      </c>
      <c r="AP92" s="110"/>
      <c r="AR92" s="123"/>
      <c r="AU92" s="123"/>
      <c r="AV92" s="134"/>
      <c r="AX92" s="123"/>
    </row>
    <row r="93" spans="1:53" s="104" customFormat="1" x14ac:dyDescent="0.25">
      <c r="A93" s="104">
        <v>214</v>
      </c>
      <c r="B93" s="123">
        <v>0.38912037037037034</v>
      </c>
      <c r="D93">
        <v>214</v>
      </c>
      <c r="E93" s="106">
        <v>0.39319444444444446</v>
      </c>
      <c r="F93" s="110"/>
      <c r="G93" s="104">
        <v>213</v>
      </c>
      <c r="H93" s="123">
        <v>0.40381944444444445</v>
      </c>
      <c r="J93" s="104">
        <v>213</v>
      </c>
      <c r="K93" s="123">
        <v>0.40877314814814819</v>
      </c>
      <c r="L93" s="110"/>
      <c r="M93" s="104">
        <v>113</v>
      </c>
      <c r="N93" s="123">
        <v>0.43993055555555555</v>
      </c>
      <c r="O93" s="123"/>
      <c r="P93" s="104">
        <v>213</v>
      </c>
      <c r="Q93" s="123">
        <v>0.44571759259259264</v>
      </c>
      <c r="R93" s="134"/>
      <c r="S93">
        <v>220</v>
      </c>
      <c r="T93" s="139">
        <v>0.5385416666666667</v>
      </c>
      <c r="U93" s="139"/>
      <c r="V93">
        <v>220</v>
      </c>
      <c r="W93" s="139">
        <v>0.54197916666666668</v>
      </c>
      <c r="X93" s="110"/>
      <c r="Y93">
        <v>226</v>
      </c>
      <c r="Z93" s="139">
        <v>0.5600694444444444</v>
      </c>
      <c r="AA93" s="139"/>
      <c r="AB93">
        <v>226</v>
      </c>
      <c r="AC93" s="139">
        <v>0.56435185185185188</v>
      </c>
      <c r="AD93" s="134"/>
      <c r="AE93" s="104">
        <v>242</v>
      </c>
      <c r="AF93" s="123">
        <v>0.60902777777777783</v>
      </c>
      <c r="AH93" s="104">
        <v>242</v>
      </c>
      <c r="AI93" s="123">
        <v>0.61498842592592595</v>
      </c>
      <c r="AJ93" s="110"/>
      <c r="AK93" s="104">
        <v>237</v>
      </c>
      <c r="AL93" s="123">
        <v>0.67002314814814812</v>
      </c>
      <c r="AN93" s="104">
        <v>134</v>
      </c>
      <c r="AO93" s="123">
        <v>0.67943287037037037</v>
      </c>
      <c r="AP93" s="110"/>
      <c r="AR93" s="123"/>
      <c r="AU93" s="123"/>
      <c r="AV93" s="134"/>
      <c r="AX93" s="123"/>
    </row>
    <row r="94" spans="1:53" s="104" customFormat="1" x14ac:dyDescent="0.25">
      <c r="A94" s="104">
        <v>215</v>
      </c>
      <c r="B94" s="123">
        <v>0.38883101851851848</v>
      </c>
      <c r="D94">
        <v>215</v>
      </c>
      <c r="E94" s="106">
        <v>0.39325231481481482</v>
      </c>
      <c r="F94" s="110"/>
      <c r="G94" s="104">
        <v>214</v>
      </c>
      <c r="H94" s="123">
        <v>0.40098379629629632</v>
      </c>
      <c r="J94" s="104">
        <v>214</v>
      </c>
      <c r="K94" s="123">
        <v>0.40563657407407411</v>
      </c>
      <c r="L94" s="110"/>
      <c r="M94" s="104">
        <v>228</v>
      </c>
      <c r="N94" s="123">
        <v>0.44062499999999999</v>
      </c>
      <c r="O94" s="123"/>
      <c r="P94" s="104">
        <v>214</v>
      </c>
      <c r="Q94" s="123">
        <v>0.44689814814814816</v>
      </c>
      <c r="R94" s="134"/>
      <c r="S94">
        <v>221</v>
      </c>
      <c r="T94" s="139">
        <v>0.52222222222222225</v>
      </c>
      <c r="U94" s="139"/>
      <c r="V94">
        <v>221</v>
      </c>
      <c r="W94" s="139">
        <v>0.52537037037037038</v>
      </c>
      <c r="X94" s="110"/>
      <c r="Y94">
        <v>227</v>
      </c>
      <c r="Z94" s="139">
        <v>0.5605324074074074</v>
      </c>
      <c r="AA94" s="139"/>
      <c r="AB94">
        <v>227</v>
      </c>
      <c r="AC94" s="139">
        <v>0.56526620370370373</v>
      </c>
      <c r="AD94" s="134"/>
      <c r="AE94" s="104">
        <v>243</v>
      </c>
      <c r="AF94" s="123">
        <v>0.60972222222222217</v>
      </c>
      <c r="AH94" s="104">
        <v>243</v>
      </c>
      <c r="AI94" s="123">
        <v>0.61629629629629623</v>
      </c>
      <c r="AJ94" s="110"/>
      <c r="AK94" s="104">
        <v>238</v>
      </c>
      <c r="AL94" s="123">
        <v>0.68668981481481473</v>
      </c>
      <c r="AN94" s="104">
        <v>277</v>
      </c>
      <c r="AO94" s="123">
        <v>0.68017361111111108</v>
      </c>
      <c r="AP94" s="110"/>
      <c r="AR94" s="123"/>
      <c r="AU94" s="123"/>
      <c r="AV94" s="134"/>
      <c r="AX94" s="123"/>
    </row>
    <row r="95" spans="1:53" s="104" customFormat="1" x14ac:dyDescent="0.25">
      <c r="A95" s="104">
        <v>216</v>
      </c>
      <c r="B95" s="123">
        <v>0.38414351851851852</v>
      </c>
      <c r="D95">
        <v>216</v>
      </c>
      <c r="E95" s="106">
        <v>0.38699074074074075</v>
      </c>
      <c r="F95" s="110"/>
      <c r="G95" s="104">
        <v>215</v>
      </c>
      <c r="H95" s="123">
        <v>0.40075231481481483</v>
      </c>
      <c r="J95" s="104">
        <v>215</v>
      </c>
      <c r="K95" s="123">
        <v>0.4055555555555555</v>
      </c>
      <c r="L95" s="110"/>
      <c r="M95" s="104">
        <v>201</v>
      </c>
      <c r="N95" s="123">
        <v>0.44097222222222227</v>
      </c>
      <c r="O95" s="123"/>
      <c r="P95" s="104">
        <v>205</v>
      </c>
      <c r="Q95" s="123">
        <v>0.44716435185185183</v>
      </c>
      <c r="R95" s="134"/>
      <c r="S95">
        <v>222</v>
      </c>
      <c r="T95" s="139">
        <v>0.50717592592592597</v>
      </c>
      <c r="U95" s="139"/>
      <c r="V95">
        <v>222</v>
      </c>
      <c r="W95" s="139">
        <v>0.51034722222222217</v>
      </c>
      <c r="X95" s="110"/>
      <c r="Y95">
        <v>228</v>
      </c>
      <c r="Z95" s="139">
        <v>0.55121527777777779</v>
      </c>
      <c r="AA95" s="139"/>
      <c r="AB95">
        <v>228</v>
      </c>
      <c r="AC95" s="139">
        <v>0.55553240740740739</v>
      </c>
      <c r="AD95" s="134"/>
      <c r="AE95" s="104">
        <v>244</v>
      </c>
      <c r="AF95" s="123">
        <v>0.59392361111111114</v>
      </c>
      <c r="AH95" s="104">
        <v>244</v>
      </c>
      <c r="AI95" s="123">
        <v>0.59939814814814818</v>
      </c>
      <c r="AJ95" s="110"/>
      <c r="AK95" s="104">
        <v>240</v>
      </c>
      <c r="AL95" s="123">
        <v>0.67453703703703705</v>
      </c>
      <c r="AN95" s="104">
        <v>243</v>
      </c>
      <c r="AO95" s="123">
        <v>0.68601851851851858</v>
      </c>
      <c r="AP95" s="110"/>
      <c r="AR95" s="123"/>
      <c r="AU95" s="123"/>
      <c r="AV95" s="134"/>
      <c r="AX95" s="123"/>
    </row>
    <row r="96" spans="1:53" s="104" customFormat="1" x14ac:dyDescent="0.25">
      <c r="A96" s="104">
        <v>217</v>
      </c>
      <c r="B96" s="123">
        <v>0.39166666666666666</v>
      </c>
      <c r="D96">
        <v>217</v>
      </c>
      <c r="E96" s="106">
        <v>0.39483796296296297</v>
      </c>
      <c r="F96" s="110"/>
      <c r="G96" s="104">
        <v>216</v>
      </c>
      <c r="H96" s="123">
        <v>0.39409722222222227</v>
      </c>
      <c r="J96" s="147">
        <v>216</v>
      </c>
      <c r="K96" s="123">
        <v>0.39834490740740741</v>
      </c>
      <c r="L96" s="110"/>
      <c r="M96" s="104">
        <v>215</v>
      </c>
      <c r="N96" s="123">
        <v>0.44131944444444443</v>
      </c>
      <c r="O96" s="123"/>
      <c r="P96" s="104">
        <v>240</v>
      </c>
      <c r="Q96" s="123">
        <v>0.44719907407407411</v>
      </c>
      <c r="R96" s="134"/>
      <c r="S96">
        <v>223</v>
      </c>
      <c r="T96" s="139">
        <v>0.55659722222222219</v>
      </c>
      <c r="U96" s="139"/>
      <c r="V96">
        <v>223</v>
      </c>
      <c r="W96" s="139">
        <v>0.55944444444444441</v>
      </c>
      <c r="X96" s="110"/>
      <c r="Y96">
        <v>229</v>
      </c>
      <c r="Z96" s="139">
        <v>0.55358796296296298</v>
      </c>
      <c r="AA96" s="139"/>
      <c r="AB96">
        <v>229</v>
      </c>
      <c r="AC96" s="139">
        <v>0.55763888888888891</v>
      </c>
      <c r="AD96" s="134"/>
      <c r="AE96" s="104">
        <v>245</v>
      </c>
      <c r="AF96" s="123">
        <v>0.62621527777777775</v>
      </c>
      <c r="AH96" s="104">
        <v>245</v>
      </c>
      <c r="AI96" s="123">
        <v>0.64101851851851854</v>
      </c>
      <c r="AJ96" s="110"/>
      <c r="AK96" s="104">
        <v>242</v>
      </c>
      <c r="AL96" s="123">
        <v>0.68460648148148151</v>
      </c>
      <c r="AN96" s="104">
        <v>214</v>
      </c>
      <c r="AO96" s="123">
        <v>0.68670138888888888</v>
      </c>
      <c r="AP96" s="110"/>
      <c r="AR96" s="123"/>
      <c r="AU96" s="123"/>
      <c r="AV96" s="134"/>
      <c r="AX96" s="123"/>
    </row>
    <row r="97" spans="1:50" s="104" customFormat="1" x14ac:dyDescent="0.25">
      <c r="A97" s="104">
        <v>218</v>
      </c>
      <c r="B97" s="123">
        <v>0.39363425925925927</v>
      </c>
      <c r="D97">
        <v>218</v>
      </c>
      <c r="E97" s="106">
        <v>0.3966898148148148</v>
      </c>
      <c r="F97" s="110"/>
      <c r="G97" s="104">
        <v>217</v>
      </c>
      <c r="H97" s="123">
        <v>0.40127314814814818</v>
      </c>
      <c r="J97" s="104">
        <v>217</v>
      </c>
      <c r="K97" s="123">
        <v>0.40567129629629628</v>
      </c>
      <c r="L97" s="110"/>
      <c r="M97" s="104">
        <v>200</v>
      </c>
      <c r="N97" s="123">
        <v>0.44166666666666665</v>
      </c>
      <c r="O97" s="123"/>
      <c r="P97" s="104">
        <v>260</v>
      </c>
      <c r="Q97" s="123">
        <v>0.44729166666666664</v>
      </c>
      <c r="R97" s="134"/>
      <c r="S97">
        <v>224</v>
      </c>
      <c r="T97" s="139">
        <v>0.50578703703703709</v>
      </c>
      <c r="U97" s="139"/>
      <c r="V97">
        <v>224</v>
      </c>
      <c r="W97" s="139">
        <v>0.50872685185185185</v>
      </c>
      <c r="X97" s="110"/>
      <c r="Y97">
        <v>233</v>
      </c>
      <c r="Z97" s="139">
        <v>0.55503472222222217</v>
      </c>
      <c r="AA97" s="139"/>
      <c r="AB97">
        <v>233</v>
      </c>
      <c r="AC97" s="139">
        <v>0.55972222222222223</v>
      </c>
      <c r="AD97" s="134"/>
      <c r="AE97" s="104">
        <v>246</v>
      </c>
      <c r="AF97" s="123">
        <v>0.61249999999999993</v>
      </c>
      <c r="AH97" s="104">
        <v>246</v>
      </c>
      <c r="AI97" s="123">
        <v>0.61541666666666661</v>
      </c>
      <c r="AJ97" s="110"/>
      <c r="AK97" s="104">
        <v>243</v>
      </c>
      <c r="AL97" s="123">
        <v>0.68275462962962974</v>
      </c>
      <c r="AN97" s="104">
        <v>235</v>
      </c>
      <c r="AO97" s="123">
        <v>0.68671296296296302</v>
      </c>
      <c r="AP97" s="110"/>
      <c r="AR97" s="123"/>
      <c r="AU97" s="123"/>
      <c r="AV97" s="134"/>
      <c r="AX97" s="123"/>
    </row>
    <row r="98" spans="1:50" s="104" customFormat="1" x14ac:dyDescent="0.25">
      <c r="A98" s="104">
        <v>220</v>
      </c>
      <c r="B98" s="123">
        <v>0.3894097222222222</v>
      </c>
      <c r="D98">
        <v>220</v>
      </c>
      <c r="E98" s="106">
        <v>0.39262731481481478</v>
      </c>
      <c r="F98" s="110"/>
      <c r="G98" s="104">
        <v>218</v>
      </c>
      <c r="H98" s="123">
        <v>0.40266203703703707</v>
      </c>
      <c r="J98" s="104">
        <v>218</v>
      </c>
      <c r="K98" s="123">
        <v>0.40690972222222221</v>
      </c>
      <c r="L98" s="110"/>
      <c r="M98" s="104">
        <v>213</v>
      </c>
      <c r="N98" s="123">
        <v>0.44201388888888887</v>
      </c>
      <c r="O98" s="123"/>
      <c r="P98" s="104">
        <v>235</v>
      </c>
      <c r="Q98" s="123">
        <v>0.4473611111111111</v>
      </c>
      <c r="R98" s="134"/>
      <c r="S98">
        <v>225</v>
      </c>
      <c r="T98" s="139">
        <v>0.50549768518518523</v>
      </c>
      <c r="U98" s="139"/>
      <c r="V98">
        <v>225</v>
      </c>
      <c r="W98" s="139">
        <v>0.50842592592592595</v>
      </c>
      <c r="X98" s="110"/>
      <c r="Y98">
        <v>235</v>
      </c>
      <c r="Z98" s="139">
        <v>0.55462962962962969</v>
      </c>
      <c r="AA98" s="139"/>
      <c r="AB98">
        <v>235</v>
      </c>
      <c r="AC98" s="139">
        <v>0.55913194444444447</v>
      </c>
      <c r="AD98" s="134"/>
      <c r="AE98" s="104">
        <v>247</v>
      </c>
      <c r="AF98" s="123">
        <v>0.60086805555555556</v>
      </c>
      <c r="AH98" s="104">
        <v>247</v>
      </c>
      <c r="AI98" s="123">
        <v>0.6038310185185185</v>
      </c>
      <c r="AJ98" s="110"/>
      <c r="AK98" s="104">
        <v>244</v>
      </c>
      <c r="AL98" s="123">
        <v>0.68298611111111107</v>
      </c>
      <c r="AN98" s="104">
        <v>244</v>
      </c>
      <c r="AO98" s="123">
        <v>0.68688657407407405</v>
      </c>
      <c r="AP98" s="110"/>
      <c r="AR98" s="123"/>
      <c r="AU98" s="123"/>
      <c r="AV98" s="134"/>
      <c r="AX98" s="123"/>
    </row>
    <row r="99" spans="1:50" s="104" customFormat="1" x14ac:dyDescent="0.25">
      <c r="A99" s="104">
        <v>221</v>
      </c>
      <c r="B99" s="123">
        <v>0.39340277777777777</v>
      </c>
      <c r="D99">
        <v>221</v>
      </c>
      <c r="E99" s="106">
        <v>0.39614583333333336</v>
      </c>
      <c r="F99" s="110"/>
      <c r="G99" s="104">
        <v>220</v>
      </c>
      <c r="H99" s="123">
        <v>0.40052083333333338</v>
      </c>
      <c r="J99" s="147">
        <v>220</v>
      </c>
      <c r="K99" s="123">
        <v>0.40611111111111109</v>
      </c>
      <c r="L99" s="110"/>
      <c r="M99" s="104">
        <v>207</v>
      </c>
      <c r="N99" s="123">
        <v>0.44236111111111115</v>
      </c>
      <c r="O99" s="123"/>
      <c r="P99" s="104">
        <v>238</v>
      </c>
      <c r="Q99" s="123">
        <v>0.44802083333333331</v>
      </c>
      <c r="R99" s="134"/>
      <c r="S99">
        <v>226</v>
      </c>
      <c r="T99" s="139">
        <v>0.52285879629629628</v>
      </c>
      <c r="U99" s="139"/>
      <c r="V99">
        <v>226</v>
      </c>
      <c r="W99" s="139">
        <v>0.52597222222222217</v>
      </c>
      <c r="X99" s="110"/>
      <c r="Y99">
        <v>236</v>
      </c>
      <c r="Z99" s="139">
        <v>0.55601851851851858</v>
      </c>
      <c r="AA99" s="139"/>
      <c r="AB99">
        <v>236</v>
      </c>
      <c r="AC99" s="139">
        <v>0.56146990740740743</v>
      </c>
      <c r="AD99" s="134"/>
      <c r="AE99" s="104">
        <v>248</v>
      </c>
      <c r="AF99" s="123">
        <v>0.60121527777777783</v>
      </c>
      <c r="AH99" s="104">
        <v>248</v>
      </c>
      <c r="AI99" s="123">
        <v>0.60498842592592594</v>
      </c>
      <c r="AJ99" s="110"/>
      <c r="AK99" s="104">
        <v>246</v>
      </c>
      <c r="AL99" s="123">
        <v>0.70717592592592593</v>
      </c>
      <c r="AN99" s="104">
        <v>236</v>
      </c>
      <c r="AO99" s="123">
        <v>0.68694444444444447</v>
      </c>
      <c r="AP99" s="110"/>
      <c r="AR99" s="123"/>
      <c r="AU99" s="123"/>
      <c r="AV99" s="134"/>
      <c r="AX99" s="123"/>
    </row>
    <row r="100" spans="1:50" s="104" customFormat="1" x14ac:dyDescent="0.25">
      <c r="A100" s="104">
        <v>222</v>
      </c>
      <c r="B100" s="123">
        <v>0.38391203703703702</v>
      </c>
      <c r="D100">
        <v>222</v>
      </c>
      <c r="E100" s="106">
        <v>0.38711805555555556</v>
      </c>
      <c r="F100" s="110"/>
      <c r="G100" s="104">
        <v>221</v>
      </c>
      <c r="H100" s="123">
        <v>0.40179398148148149</v>
      </c>
      <c r="J100" s="104">
        <v>221</v>
      </c>
      <c r="K100" s="123">
        <v>0.40618055555555554</v>
      </c>
      <c r="L100" s="110"/>
      <c r="M100" s="104">
        <v>237</v>
      </c>
      <c r="N100" s="123">
        <v>0.44270833333333331</v>
      </c>
      <c r="O100" s="123"/>
      <c r="P100" s="104">
        <v>233</v>
      </c>
      <c r="Q100" s="123">
        <v>0.44844907407407408</v>
      </c>
      <c r="R100" s="134"/>
      <c r="S100">
        <v>227</v>
      </c>
      <c r="T100" s="139">
        <v>0.5336805555555556</v>
      </c>
      <c r="U100" s="139"/>
      <c r="V100">
        <v>227</v>
      </c>
      <c r="W100" s="139">
        <v>0.53659722222222228</v>
      </c>
      <c r="X100" s="110"/>
      <c r="Y100">
        <v>237</v>
      </c>
      <c r="Z100" s="139">
        <v>0.55636574074074074</v>
      </c>
      <c r="AA100" s="139"/>
      <c r="AB100">
        <v>237</v>
      </c>
      <c r="AC100" s="139">
        <v>0.56140046296296298</v>
      </c>
      <c r="AD100" s="134"/>
      <c r="AE100" s="104">
        <v>251</v>
      </c>
      <c r="AF100" s="123">
        <v>0.61284722222222221</v>
      </c>
      <c r="AH100" s="104">
        <v>251</v>
      </c>
      <c r="AI100" s="123">
        <v>0.63910879629629636</v>
      </c>
      <c r="AJ100" s="110"/>
      <c r="AK100" s="104">
        <v>247</v>
      </c>
      <c r="AL100" s="123">
        <v>0.68530092592592595</v>
      </c>
      <c r="AN100" s="104">
        <v>272</v>
      </c>
      <c r="AO100" s="123">
        <v>0.68756944444444434</v>
      </c>
      <c r="AP100" s="110"/>
      <c r="AR100" s="123"/>
      <c r="AU100" s="123"/>
      <c r="AV100" s="134"/>
      <c r="AX100" s="123"/>
    </row>
    <row r="101" spans="1:50" s="104" customFormat="1" x14ac:dyDescent="0.25">
      <c r="A101" s="104">
        <v>223</v>
      </c>
      <c r="B101" s="123">
        <v>0.40156249999999999</v>
      </c>
      <c r="D101">
        <v>223</v>
      </c>
      <c r="E101" s="106">
        <v>0.40487268518518515</v>
      </c>
      <c r="F101" s="110"/>
      <c r="G101" s="104">
        <v>222</v>
      </c>
      <c r="H101" s="123">
        <v>0.39508101851851851</v>
      </c>
      <c r="J101" s="104">
        <v>222</v>
      </c>
      <c r="K101" s="123">
        <v>0.40011574074074074</v>
      </c>
      <c r="L101" s="110"/>
      <c r="M101" s="104">
        <v>214</v>
      </c>
      <c r="N101" s="123">
        <v>0.44305555555555554</v>
      </c>
      <c r="O101" s="123"/>
      <c r="P101" s="104">
        <v>208</v>
      </c>
      <c r="Q101" s="123">
        <v>0.44855324074074071</v>
      </c>
      <c r="R101" s="134"/>
      <c r="S101">
        <v>228</v>
      </c>
      <c r="T101" s="139">
        <v>0.51863425925925932</v>
      </c>
      <c r="U101" s="139"/>
      <c r="V101">
        <v>228</v>
      </c>
      <c r="W101" s="139">
        <v>0.52136574074074071</v>
      </c>
      <c r="X101" s="110"/>
      <c r="Y101">
        <v>238</v>
      </c>
      <c r="Z101" s="139">
        <v>0.55584490740740744</v>
      </c>
      <c r="AA101" s="139"/>
      <c r="AB101">
        <v>238</v>
      </c>
      <c r="AC101" s="139">
        <v>0.56070601851851853</v>
      </c>
      <c r="AD101" s="134"/>
      <c r="AE101" s="104">
        <v>252</v>
      </c>
      <c r="AF101" s="123">
        <v>0.60017361111111112</v>
      </c>
      <c r="AH101" s="104">
        <v>252</v>
      </c>
      <c r="AI101" s="123">
        <v>0.60381944444444446</v>
      </c>
      <c r="AJ101" s="110"/>
      <c r="AK101" s="104">
        <v>248</v>
      </c>
      <c r="AL101" s="123">
        <v>0.69560185185185175</v>
      </c>
      <c r="AN101" s="104">
        <v>242</v>
      </c>
      <c r="AO101" s="123">
        <v>0.68791666666666673</v>
      </c>
      <c r="AP101" s="110"/>
      <c r="AR101" s="123"/>
      <c r="AU101" s="123"/>
      <c r="AV101" s="134"/>
      <c r="AX101" s="123"/>
    </row>
    <row r="102" spans="1:50" s="104" customFormat="1" x14ac:dyDescent="0.25">
      <c r="A102" s="104">
        <v>224</v>
      </c>
      <c r="B102" s="123">
        <v>0.3833333333333333</v>
      </c>
      <c r="D102">
        <v>224</v>
      </c>
      <c r="E102" s="106">
        <v>0.38680555555555557</v>
      </c>
      <c r="F102" s="110"/>
      <c r="G102" s="104">
        <v>223</v>
      </c>
      <c r="H102" s="123">
        <v>0.41053240740740743</v>
      </c>
      <c r="J102" s="104">
        <v>223</v>
      </c>
      <c r="K102" s="123">
        <v>0.41870370370370374</v>
      </c>
      <c r="L102" s="110"/>
      <c r="M102" s="104">
        <v>240</v>
      </c>
      <c r="N102" s="123">
        <v>0.44340277777777781</v>
      </c>
      <c r="O102" s="123"/>
      <c r="P102" s="104">
        <v>207</v>
      </c>
      <c r="Q102" s="123">
        <v>0.44868055555555553</v>
      </c>
      <c r="R102" s="134"/>
      <c r="S102">
        <v>229</v>
      </c>
      <c r="T102" s="139">
        <v>0.52986111111111112</v>
      </c>
      <c r="U102" s="139"/>
      <c r="V102">
        <v>229</v>
      </c>
      <c r="W102" s="139">
        <v>0.53251157407407412</v>
      </c>
      <c r="X102" s="110"/>
      <c r="Y102">
        <v>240</v>
      </c>
      <c r="Z102" s="139">
        <v>0.55532407407407403</v>
      </c>
      <c r="AA102" s="139"/>
      <c r="AB102">
        <v>240</v>
      </c>
      <c r="AC102" s="139">
        <v>0.55999999999999994</v>
      </c>
      <c r="AD102" s="134"/>
      <c r="AE102" s="104">
        <v>253</v>
      </c>
      <c r="AF102" s="123">
        <v>0.59496527777777775</v>
      </c>
      <c r="AH102" s="104">
        <v>253</v>
      </c>
      <c r="AI102" s="123">
        <v>0.59759259259259256</v>
      </c>
      <c r="AJ102" s="110"/>
      <c r="AK102" s="104">
        <v>251</v>
      </c>
      <c r="AL102" s="123">
        <v>0.71122685185185175</v>
      </c>
      <c r="AN102" s="104">
        <v>247</v>
      </c>
      <c r="AO102" s="123">
        <v>0.68821759259259263</v>
      </c>
      <c r="AP102" s="110"/>
      <c r="AR102" s="123"/>
      <c r="AU102" s="123"/>
      <c r="AV102" s="134"/>
      <c r="AX102" s="123"/>
    </row>
    <row r="103" spans="1:50" s="104" customFormat="1" x14ac:dyDescent="0.25">
      <c r="A103" s="104">
        <v>225</v>
      </c>
      <c r="B103" s="123">
        <v>0.38327546296296294</v>
      </c>
      <c r="D103">
        <v>225</v>
      </c>
      <c r="E103" s="106">
        <v>0.38638888888888889</v>
      </c>
      <c r="F103" s="110"/>
      <c r="G103" s="147">
        <v>224</v>
      </c>
      <c r="H103" s="123">
        <v>0.39432870370370371</v>
      </c>
      <c r="J103" s="147">
        <v>224</v>
      </c>
      <c r="K103" s="123">
        <v>0.39824074074074073</v>
      </c>
      <c r="L103" s="110"/>
      <c r="M103" s="104">
        <v>260</v>
      </c>
      <c r="N103" s="123">
        <v>0.4435763888888889</v>
      </c>
      <c r="O103" s="123"/>
      <c r="P103" s="104">
        <v>120</v>
      </c>
      <c r="Q103" s="123">
        <v>0.44978009259259261</v>
      </c>
      <c r="R103" s="134"/>
      <c r="S103">
        <v>233</v>
      </c>
      <c r="T103" s="139">
        <v>0.52112268518518523</v>
      </c>
      <c r="U103" s="139"/>
      <c r="V103">
        <v>233</v>
      </c>
      <c r="W103" s="139">
        <v>0.52388888888888896</v>
      </c>
      <c r="X103" s="110"/>
      <c r="Y103">
        <v>242</v>
      </c>
      <c r="Z103" s="139">
        <v>0.56458333333333333</v>
      </c>
      <c r="AA103" s="139"/>
      <c r="AB103">
        <v>242</v>
      </c>
      <c r="AC103" s="139">
        <v>0.5692476851851852</v>
      </c>
      <c r="AD103" s="134"/>
      <c r="AE103" s="104">
        <v>260</v>
      </c>
      <c r="AF103" s="123">
        <v>0.59253472222222225</v>
      </c>
      <c r="AH103" s="104">
        <v>260</v>
      </c>
      <c r="AI103" s="123">
        <v>0.59564814814814815</v>
      </c>
      <c r="AJ103" s="110"/>
      <c r="AK103" s="104">
        <v>252</v>
      </c>
      <c r="AL103" s="123">
        <v>0.67037037037037039</v>
      </c>
      <c r="AN103" s="104">
        <v>273</v>
      </c>
      <c r="AO103" s="123">
        <v>0.68863425925925925</v>
      </c>
      <c r="AP103" s="110"/>
      <c r="AR103" s="123"/>
      <c r="AU103" s="123"/>
      <c r="AV103" s="134"/>
      <c r="AX103" s="123"/>
    </row>
    <row r="104" spans="1:50" s="104" customFormat="1" x14ac:dyDescent="0.25">
      <c r="A104" s="104">
        <v>226</v>
      </c>
      <c r="B104" s="123">
        <v>0.40335648148148145</v>
      </c>
      <c r="D104">
        <v>226</v>
      </c>
      <c r="E104" s="106">
        <v>0.4065509259259259</v>
      </c>
      <c r="F104" s="110"/>
      <c r="G104" s="147">
        <v>225</v>
      </c>
      <c r="H104" s="123">
        <v>0.39456018518518521</v>
      </c>
      <c r="J104" s="104">
        <v>225</v>
      </c>
      <c r="K104" s="123">
        <v>0.39968749999999997</v>
      </c>
      <c r="L104" s="110"/>
      <c r="M104" s="104">
        <v>205</v>
      </c>
      <c r="N104" s="123">
        <v>0.44375000000000003</v>
      </c>
      <c r="O104" s="123"/>
      <c r="P104" s="104">
        <v>200</v>
      </c>
      <c r="Q104" s="123">
        <v>0.45</v>
      </c>
      <c r="R104" s="134"/>
      <c r="S104">
        <v>235</v>
      </c>
      <c r="T104" s="139">
        <v>0.51979166666666665</v>
      </c>
      <c r="U104" s="139"/>
      <c r="V104">
        <v>235</v>
      </c>
      <c r="W104" s="139">
        <v>0.52277777777777779</v>
      </c>
      <c r="X104" s="110"/>
      <c r="Y104">
        <v>243</v>
      </c>
      <c r="Z104" s="139">
        <v>0.56307870370370372</v>
      </c>
      <c r="AA104" s="139"/>
      <c r="AB104">
        <v>243</v>
      </c>
      <c r="AC104" s="139">
        <v>0.56877314814814817</v>
      </c>
      <c r="AD104" s="134"/>
      <c r="AE104" s="104">
        <v>261</v>
      </c>
      <c r="AF104" s="123">
        <v>0.60665509259259254</v>
      </c>
      <c r="AH104" s="104">
        <v>261</v>
      </c>
      <c r="AI104" s="123">
        <v>0.60935185185185181</v>
      </c>
      <c r="AJ104" s="110"/>
      <c r="AK104" s="104">
        <v>253</v>
      </c>
      <c r="AL104" s="123">
        <v>0.67384259259259249</v>
      </c>
      <c r="AN104" s="104">
        <v>238</v>
      </c>
      <c r="AO104" s="123">
        <v>0.68921296296296297</v>
      </c>
      <c r="AP104" s="110"/>
      <c r="AR104" s="123"/>
      <c r="AU104" s="123"/>
      <c r="AV104" s="134"/>
      <c r="AX104" s="123"/>
    </row>
    <row r="105" spans="1:50" s="104" customFormat="1" x14ac:dyDescent="0.25">
      <c r="A105" s="104">
        <v>227</v>
      </c>
      <c r="B105" s="123">
        <v>0.40358796296296301</v>
      </c>
      <c r="D105">
        <v>227</v>
      </c>
      <c r="E105" s="106">
        <v>0.40674768518518517</v>
      </c>
      <c r="F105" s="110"/>
      <c r="G105" s="147">
        <v>226</v>
      </c>
      <c r="H105" s="123">
        <v>0.41215277777777781</v>
      </c>
      <c r="J105" s="104">
        <v>226</v>
      </c>
      <c r="K105" s="123">
        <v>0.41657407407407404</v>
      </c>
      <c r="L105" s="110"/>
      <c r="M105" s="104">
        <v>251</v>
      </c>
      <c r="N105" s="123">
        <v>0.44392361111111112</v>
      </c>
      <c r="O105" s="123"/>
      <c r="P105" s="104">
        <v>211</v>
      </c>
      <c r="Q105" s="123">
        <v>0.45003472222222224</v>
      </c>
      <c r="R105" s="134"/>
      <c r="S105">
        <v>236</v>
      </c>
      <c r="T105" s="139">
        <v>0.52546296296296291</v>
      </c>
      <c r="U105" s="139"/>
      <c r="V105">
        <v>236</v>
      </c>
      <c r="W105" s="139">
        <v>0.5285185185185185</v>
      </c>
      <c r="X105" s="110"/>
      <c r="Y105">
        <v>244</v>
      </c>
      <c r="Z105" s="139">
        <v>0.55028935185185179</v>
      </c>
      <c r="AA105" s="139"/>
      <c r="AB105">
        <v>244</v>
      </c>
      <c r="AC105" s="139">
        <v>0.55637731481481478</v>
      </c>
      <c r="AD105" s="134"/>
      <c r="AE105" s="104">
        <v>262</v>
      </c>
      <c r="AF105" s="123">
        <v>0.61458333333333337</v>
      </c>
      <c r="AH105" s="104">
        <v>262</v>
      </c>
      <c r="AI105" s="123">
        <v>0.61928240740740736</v>
      </c>
      <c r="AJ105" s="110"/>
      <c r="AK105" s="104">
        <v>260</v>
      </c>
      <c r="AL105" s="123">
        <v>0.66249999999999998</v>
      </c>
      <c r="AN105" s="104">
        <v>266</v>
      </c>
      <c r="AO105" s="123">
        <v>0.69146990740740744</v>
      </c>
      <c r="AP105" s="110"/>
      <c r="AR105" s="123"/>
      <c r="AU105" s="123"/>
      <c r="AV105" s="134"/>
      <c r="AX105" s="123"/>
    </row>
    <row r="106" spans="1:50" s="104" customFormat="1" x14ac:dyDescent="0.25">
      <c r="A106" s="104">
        <v>228</v>
      </c>
      <c r="B106" s="123">
        <v>0.39444444444444443</v>
      </c>
      <c r="D106">
        <v>228</v>
      </c>
      <c r="E106" s="106">
        <v>0.39773148148148146</v>
      </c>
      <c r="F106" s="110"/>
      <c r="G106" s="147">
        <v>227</v>
      </c>
      <c r="H106" s="123">
        <v>0.41313657407407406</v>
      </c>
      <c r="J106" s="104">
        <v>227</v>
      </c>
      <c r="K106" s="123">
        <v>0.4178587962962963</v>
      </c>
      <c r="L106" s="110"/>
      <c r="M106" s="104">
        <v>235</v>
      </c>
      <c r="N106" s="123">
        <v>0.44427083333333334</v>
      </c>
      <c r="O106" s="123"/>
      <c r="P106" s="104">
        <v>229</v>
      </c>
      <c r="Q106" s="123">
        <v>0.45012731481481483</v>
      </c>
      <c r="R106" s="134"/>
      <c r="S106">
        <v>237</v>
      </c>
      <c r="T106" s="139">
        <v>0.54583333333333328</v>
      </c>
      <c r="U106" s="139"/>
      <c r="V106">
        <v>237</v>
      </c>
      <c r="W106" s="139">
        <v>0.54902777777777778</v>
      </c>
      <c r="X106" s="110"/>
      <c r="Y106">
        <v>245</v>
      </c>
      <c r="Z106" s="139">
        <v>0.56192129629629628</v>
      </c>
      <c r="AA106" s="139"/>
      <c r="AB106">
        <v>245</v>
      </c>
      <c r="AC106" s="139">
        <v>0.56741898148148151</v>
      </c>
      <c r="AD106" s="134"/>
      <c r="AE106" s="104">
        <v>264</v>
      </c>
      <c r="AF106" s="123">
        <v>0.61302083333333335</v>
      </c>
      <c r="AH106" s="104">
        <v>264</v>
      </c>
      <c r="AI106" s="123">
        <v>0.61577546296296293</v>
      </c>
      <c r="AJ106" s="110"/>
      <c r="AK106" s="104">
        <v>261</v>
      </c>
      <c r="AL106" s="123">
        <v>0.67280092592592589</v>
      </c>
      <c r="AN106" s="104">
        <v>213</v>
      </c>
      <c r="AO106" s="123">
        <v>0.69415509259259256</v>
      </c>
      <c r="AP106" s="110"/>
      <c r="AR106" s="123"/>
      <c r="AU106" s="123"/>
      <c r="AV106" s="134"/>
      <c r="AX106" s="123"/>
    </row>
    <row r="107" spans="1:50" s="104" customFormat="1" x14ac:dyDescent="0.25">
      <c r="A107" s="104">
        <v>229</v>
      </c>
      <c r="B107" s="123">
        <v>0.39467592592592587</v>
      </c>
      <c r="D107">
        <v>229</v>
      </c>
      <c r="E107" s="106">
        <v>0.3982060185185185</v>
      </c>
      <c r="F107" s="110"/>
      <c r="G107" s="147">
        <v>228</v>
      </c>
      <c r="H107" s="123">
        <v>0.40405092592592595</v>
      </c>
      <c r="J107" s="104">
        <v>228</v>
      </c>
      <c r="K107" s="123">
        <v>0.40774305555555551</v>
      </c>
      <c r="L107" s="110"/>
      <c r="M107" s="104">
        <v>238</v>
      </c>
      <c r="N107" s="123">
        <v>0.44444444444444442</v>
      </c>
      <c r="O107" s="123"/>
      <c r="P107" s="147">
        <v>272</v>
      </c>
      <c r="Q107" s="123">
        <v>0.45023148148148145</v>
      </c>
      <c r="R107" s="134"/>
      <c r="S107">
        <v>238</v>
      </c>
      <c r="T107" s="139">
        <v>0.52500000000000002</v>
      </c>
      <c r="U107" s="139"/>
      <c r="V107">
        <v>238</v>
      </c>
      <c r="W107" s="139">
        <v>0.52828703703703705</v>
      </c>
      <c r="X107" s="110"/>
      <c r="Y107">
        <v>246</v>
      </c>
      <c r="Z107" s="139">
        <v>0.57158564814814816</v>
      </c>
      <c r="AA107" s="139"/>
      <c r="AB107">
        <v>246</v>
      </c>
      <c r="AC107" s="139">
        <v>0.57593749999999999</v>
      </c>
      <c r="AD107" s="134"/>
      <c r="AE107" s="104">
        <v>265</v>
      </c>
      <c r="AF107" s="123">
        <v>0.61336805555555551</v>
      </c>
      <c r="AH107" s="104">
        <v>265</v>
      </c>
      <c r="AI107" s="123">
        <v>0.61840277777777775</v>
      </c>
      <c r="AJ107" s="110"/>
      <c r="AK107" s="104">
        <v>262</v>
      </c>
      <c r="AL107" s="123">
        <v>0.71087962962962958</v>
      </c>
      <c r="AN107" s="104">
        <v>210</v>
      </c>
      <c r="AO107" s="123">
        <v>0.69447916666666665</v>
      </c>
      <c r="AP107" s="110"/>
      <c r="AR107" s="123"/>
      <c r="AU107" s="123"/>
      <c r="AV107" s="134"/>
      <c r="AX107" s="123"/>
    </row>
    <row r="108" spans="1:50" s="104" customFormat="1" x14ac:dyDescent="0.25">
      <c r="A108" s="104">
        <v>231</v>
      </c>
      <c r="B108" s="123">
        <v>0.39537037037037037</v>
      </c>
      <c r="D108">
        <v>231</v>
      </c>
      <c r="E108" s="106">
        <v>0.39967592592592593</v>
      </c>
      <c r="F108" s="110"/>
      <c r="G108" s="147">
        <v>229</v>
      </c>
      <c r="H108" s="123">
        <v>0.40920138888888885</v>
      </c>
      <c r="J108" s="104">
        <v>229</v>
      </c>
      <c r="K108" s="123">
        <v>0.41280092592592593</v>
      </c>
      <c r="L108" s="110"/>
      <c r="M108" s="104">
        <v>233</v>
      </c>
      <c r="N108" s="123">
        <v>0.4446180555555555</v>
      </c>
      <c r="O108" s="123"/>
      <c r="P108" s="147">
        <v>270</v>
      </c>
      <c r="Q108" s="123">
        <v>0.45130787037037035</v>
      </c>
      <c r="R108" s="134"/>
      <c r="S108">
        <v>240</v>
      </c>
      <c r="T108" s="139">
        <v>0.52633101851851849</v>
      </c>
      <c r="U108" s="139"/>
      <c r="V108">
        <v>240</v>
      </c>
      <c r="W108" s="139">
        <v>0.52927083333333336</v>
      </c>
      <c r="X108" s="110"/>
      <c r="Y108">
        <v>247</v>
      </c>
      <c r="Z108" s="139">
        <v>0.56122685185185184</v>
      </c>
      <c r="AA108" s="139"/>
      <c r="AB108">
        <v>247</v>
      </c>
      <c r="AC108" s="139">
        <v>0.56630787037037034</v>
      </c>
      <c r="AD108" s="134"/>
      <c r="AE108" s="104">
        <v>266</v>
      </c>
      <c r="AF108" s="123">
        <v>0.60954861111111114</v>
      </c>
      <c r="AH108" s="104">
        <v>266</v>
      </c>
      <c r="AI108" s="123">
        <v>0.61364583333333333</v>
      </c>
      <c r="AJ108" s="110"/>
      <c r="AK108" s="104">
        <v>265</v>
      </c>
      <c r="AL108" s="123">
        <v>0.69386574074074081</v>
      </c>
      <c r="AN108" s="104">
        <v>265</v>
      </c>
      <c r="AO108" s="123">
        <v>0.6977430555555556</v>
      </c>
      <c r="AP108" s="110"/>
      <c r="AR108" s="123"/>
      <c r="AU108" s="123"/>
      <c r="AV108" s="134"/>
      <c r="AX108" s="123"/>
    </row>
    <row r="109" spans="1:50" s="104" customFormat="1" x14ac:dyDescent="0.25">
      <c r="A109" s="104">
        <v>233</v>
      </c>
      <c r="B109" s="123">
        <v>0.39594907407407409</v>
      </c>
      <c r="D109">
        <v>233</v>
      </c>
      <c r="E109" s="106">
        <v>0.39952546296296299</v>
      </c>
      <c r="F109" s="110"/>
      <c r="G109" s="147">
        <v>231</v>
      </c>
      <c r="H109" s="123">
        <v>0.40596064814814814</v>
      </c>
      <c r="J109" s="147">
        <v>231</v>
      </c>
      <c r="K109" s="123">
        <v>0.41189814814814812</v>
      </c>
      <c r="L109" s="110"/>
      <c r="M109" s="104">
        <v>208</v>
      </c>
      <c r="N109" s="123">
        <v>0.44496527777777778</v>
      </c>
      <c r="O109" s="123"/>
      <c r="P109" s="104">
        <v>204</v>
      </c>
      <c r="Q109" s="123">
        <v>0.45261574074074074</v>
      </c>
      <c r="R109" s="134"/>
      <c r="S109">
        <v>241</v>
      </c>
      <c r="T109" s="139">
        <v>0.57500000000000007</v>
      </c>
      <c r="U109" s="139"/>
      <c r="V109">
        <v>241</v>
      </c>
      <c r="W109" s="139">
        <v>0.57857638888888896</v>
      </c>
      <c r="X109" s="110"/>
      <c r="Y109">
        <v>248</v>
      </c>
      <c r="Z109" s="139">
        <v>0.56221064814814814</v>
      </c>
      <c r="AA109" s="139"/>
      <c r="AB109">
        <v>248</v>
      </c>
      <c r="AC109" s="139">
        <v>0.56701388888888882</v>
      </c>
      <c r="AD109" s="134"/>
      <c r="AE109" s="104">
        <v>272</v>
      </c>
      <c r="AF109" s="123">
        <v>0.60237268518518516</v>
      </c>
      <c r="AH109" s="104">
        <v>272</v>
      </c>
      <c r="AI109" s="123">
        <v>0.60900462962962965</v>
      </c>
      <c r="AJ109" s="110"/>
      <c r="AK109" s="104">
        <v>266</v>
      </c>
      <c r="AL109" s="123">
        <v>0.68807870370370372</v>
      </c>
      <c r="AN109" s="104">
        <v>248</v>
      </c>
      <c r="AO109" s="123">
        <v>0.69839120370370367</v>
      </c>
      <c r="AP109" s="110"/>
      <c r="AR109" s="123"/>
      <c r="AU109" s="123"/>
      <c r="AV109" s="134"/>
      <c r="AX109" s="123"/>
    </row>
    <row r="110" spans="1:50" s="104" customFormat="1" x14ac:dyDescent="0.25">
      <c r="A110" s="104">
        <v>235</v>
      </c>
      <c r="B110" s="123">
        <v>0.39623842592592595</v>
      </c>
      <c r="D110">
        <v>235</v>
      </c>
      <c r="E110" s="106">
        <v>0.39950231481481485</v>
      </c>
      <c r="F110" s="110"/>
      <c r="G110" s="147">
        <v>233</v>
      </c>
      <c r="H110" s="123">
        <v>0.40619212962962964</v>
      </c>
      <c r="J110" s="104">
        <v>233</v>
      </c>
      <c r="K110" s="123">
        <v>0.41039351851851852</v>
      </c>
      <c r="L110" s="110"/>
      <c r="M110" s="104">
        <v>204</v>
      </c>
      <c r="N110" s="123">
        <v>0.44513888888888892</v>
      </c>
      <c r="O110" s="123"/>
      <c r="P110" s="104">
        <v>236</v>
      </c>
      <c r="Q110" s="123">
        <v>0.45287037037037042</v>
      </c>
      <c r="R110" s="134"/>
      <c r="S110">
        <v>242</v>
      </c>
      <c r="T110" s="139">
        <v>0.53333333333333333</v>
      </c>
      <c r="U110" s="139"/>
      <c r="V110">
        <v>242</v>
      </c>
      <c r="W110" s="139">
        <v>0.53651620370370368</v>
      </c>
      <c r="X110" s="110"/>
      <c r="Y110">
        <v>251</v>
      </c>
      <c r="Z110" s="139">
        <v>0.56261574074074072</v>
      </c>
      <c r="AA110" s="139"/>
      <c r="AB110">
        <v>251</v>
      </c>
      <c r="AC110" s="139">
        <v>0.56908564814814822</v>
      </c>
      <c r="AD110" s="134"/>
      <c r="AE110" s="104">
        <v>273</v>
      </c>
      <c r="AF110" s="123">
        <v>0.60850694444444442</v>
      </c>
      <c r="AH110" s="104">
        <v>273</v>
      </c>
      <c r="AI110" s="123">
        <v>0.61388888888888882</v>
      </c>
      <c r="AJ110" s="110"/>
      <c r="AK110" s="104">
        <v>272</v>
      </c>
      <c r="AL110" s="123">
        <v>0.68437500000000007</v>
      </c>
      <c r="AN110" s="104">
        <v>126</v>
      </c>
      <c r="AO110" s="123">
        <v>0.7052546296296297</v>
      </c>
      <c r="AP110" s="110"/>
      <c r="AR110" s="123"/>
      <c r="AU110" s="123"/>
      <c r="AV110" s="134"/>
      <c r="AX110" s="123"/>
    </row>
    <row r="111" spans="1:50" s="104" customFormat="1" x14ac:dyDescent="0.25">
      <c r="A111" s="104">
        <v>236</v>
      </c>
      <c r="B111" s="123">
        <v>0.39710648148148148</v>
      </c>
      <c r="D111" s="104">
        <v>236</v>
      </c>
      <c r="E111" s="123">
        <v>0.40055555555555555</v>
      </c>
      <c r="F111" s="110"/>
      <c r="G111" s="147">
        <v>235</v>
      </c>
      <c r="H111" s="123">
        <v>0.40665509259259264</v>
      </c>
      <c r="J111" s="104">
        <v>235</v>
      </c>
      <c r="K111" s="123">
        <v>0.41059027777777773</v>
      </c>
      <c r="L111" s="110"/>
      <c r="M111" s="104">
        <v>244</v>
      </c>
      <c r="N111" s="123">
        <v>0.44548611111111108</v>
      </c>
      <c r="O111" s="123"/>
      <c r="P111" s="104">
        <v>215</v>
      </c>
      <c r="Q111" s="123">
        <v>0.45304398148148151</v>
      </c>
      <c r="R111" s="134"/>
      <c r="S111">
        <v>243</v>
      </c>
      <c r="T111" s="139">
        <v>0.54189814814814818</v>
      </c>
      <c r="U111" s="139"/>
      <c r="V111">
        <v>243</v>
      </c>
      <c r="W111" s="139">
        <v>0.54505787037037035</v>
      </c>
      <c r="X111" s="110"/>
      <c r="Y111">
        <v>252</v>
      </c>
      <c r="Z111" s="139">
        <v>0.56244212962962969</v>
      </c>
      <c r="AA111" s="139"/>
      <c r="AB111">
        <v>252</v>
      </c>
      <c r="AC111" s="139">
        <v>0.56798611111111108</v>
      </c>
      <c r="AD111" s="134"/>
      <c r="AE111" s="104">
        <v>275</v>
      </c>
      <c r="AF111" s="123">
        <v>0.58854166666666663</v>
      </c>
      <c r="AH111" s="104">
        <v>275</v>
      </c>
      <c r="AI111" s="123">
        <v>0.59163194444444445</v>
      </c>
      <c r="AJ111" s="110"/>
      <c r="AK111" s="104">
        <v>273</v>
      </c>
      <c r="AL111" s="123">
        <v>0.68576388888888884</v>
      </c>
      <c r="AN111" s="104">
        <v>246</v>
      </c>
      <c r="AO111" s="123">
        <v>0.71026620370370364</v>
      </c>
      <c r="AP111" s="110"/>
      <c r="AR111" s="123"/>
      <c r="AU111" s="123"/>
      <c r="AV111" s="134"/>
      <c r="AX111" s="123"/>
    </row>
    <row r="112" spans="1:50" s="104" customFormat="1" x14ac:dyDescent="0.25">
      <c r="A112" s="104">
        <v>237</v>
      </c>
      <c r="B112" s="123">
        <v>0.39513888888888887</v>
      </c>
      <c r="D112" s="104">
        <v>237</v>
      </c>
      <c r="E112" s="123">
        <v>0.39868055555555554</v>
      </c>
      <c r="F112" s="110"/>
      <c r="G112" s="147">
        <v>236</v>
      </c>
      <c r="H112" s="123">
        <v>0.40729166666666666</v>
      </c>
      <c r="J112" s="147">
        <v>236</v>
      </c>
      <c r="K112" s="123">
        <v>0.41226851851851848</v>
      </c>
      <c r="L112" s="110"/>
      <c r="M112" s="147">
        <v>270</v>
      </c>
      <c r="N112" s="123">
        <v>0.4458333333333333</v>
      </c>
      <c r="O112" s="123"/>
      <c r="P112" s="104">
        <v>201</v>
      </c>
      <c r="Q112" s="123">
        <v>0.4533564814814815</v>
      </c>
      <c r="R112" s="134"/>
      <c r="S112">
        <v>244</v>
      </c>
      <c r="T112" s="139">
        <v>0.5214699074074074</v>
      </c>
      <c r="U112" s="139"/>
      <c r="V112">
        <v>244</v>
      </c>
      <c r="W112" s="139">
        <v>0.52523148148148147</v>
      </c>
      <c r="X112" s="110"/>
      <c r="Y112">
        <v>253</v>
      </c>
      <c r="Z112" s="139">
        <v>0.5556712962962963</v>
      </c>
      <c r="AA112" s="139"/>
      <c r="AB112">
        <v>253</v>
      </c>
      <c r="AC112" s="139">
        <v>0.5602893518518518</v>
      </c>
      <c r="AD112" s="134"/>
      <c r="AE112" s="104">
        <v>277</v>
      </c>
      <c r="AF112" s="123">
        <v>0.58923611111111118</v>
      </c>
      <c r="AH112" s="104">
        <v>277</v>
      </c>
      <c r="AI112" s="123">
        <v>0.59309027777777779</v>
      </c>
      <c r="AJ112" s="110"/>
      <c r="AK112" s="104">
        <v>275</v>
      </c>
      <c r="AL112" s="123">
        <v>0.6762731481481481</v>
      </c>
      <c r="AN112" s="104">
        <v>262</v>
      </c>
      <c r="AO112" s="123">
        <v>0.71437499999999998</v>
      </c>
      <c r="AP112" s="110"/>
      <c r="AR112" s="123"/>
      <c r="AU112" s="123"/>
      <c r="AV112" s="134"/>
      <c r="AX112" s="123"/>
    </row>
    <row r="113" spans="1:50" s="104" customFormat="1" x14ac:dyDescent="0.25">
      <c r="B113" s="123"/>
      <c r="D113" s="104">
        <v>238</v>
      </c>
      <c r="E113" s="123">
        <v>0.40027777777777779</v>
      </c>
      <c r="F113" s="110"/>
      <c r="G113" s="147">
        <v>237</v>
      </c>
      <c r="H113" s="123">
        <v>0.40480324074074076</v>
      </c>
      <c r="J113" s="104">
        <v>237</v>
      </c>
      <c r="K113" s="123">
        <v>0.41</v>
      </c>
      <c r="L113" s="110"/>
      <c r="M113" s="147">
        <v>272</v>
      </c>
      <c r="N113" s="123">
        <v>0.44618055555555558</v>
      </c>
      <c r="O113" s="123"/>
      <c r="P113" s="147">
        <v>264</v>
      </c>
      <c r="Q113" s="123">
        <v>0.45388888888888884</v>
      </c>
      <c r="R113" s="134"/>
      <c r="S113">
        <v>245</v>
      </c>
      <c r="T113" s="139">
        <v>0.54114583333333333</v>
      </c>
      <c r="U113" s="139"/>
      <c r="V113">
        <v>245</v>
      </c>
      <c r="W113" s="139">
        <v>0.54418981481481488</v>
      </c>
      <c r="X113" s="110"/>
      <c r="Y113">
        <v>255</v>
      </c>
      <c r="Z113" s="139">
        <v>0.56695601851851851</v>
      </c>
      <c r="AA113" s="139"/>
      <c r="AB113">
        <v>255</v>
      </c>
      <c r="AC113" s="139">
        <v>0.57207175925925924</v>
      </c>
      <c r="AD113" s="134"/>
      <c r="AE113" s="104">
        <v>279</v>
      </c>
      <c r="AF113" s="123">
        <v>0.58420138888888895</v>
      </c>
      <c r="AH113" s="104">
        <v>279</v>
      </c>
      <c r="AI113" s="123">
        <v>0.58817129629629628</v>
      </c>
      <c r="AJ113" s="110"/>
      <c r="AK113" s="104">
        <v>277</v>
      </c>
      <c r="AL113" s="123">
        <v>0.67662037037037026</v>
      </c>
      <c r="AN113" s="104">
        <v>251</v>
      </c>
      <c r="AO113" s="123">
        <v>0.7144328703703704</v>
      </c>
      <c r="AP113" s="110"/>
      <c r="AR113" s="123"/>
      <c r="AU113" s="123"/>
      <c r="AV113" s="134"/>
      <c r="AX113" s="123"/>
    </row>
    <row r="114" spans="1:50" s="104" customFormat="1" x14ac:dyDescent="0.25">
      <c r="A114" s="104">
        <v>239</v>
      </c>
      <c r="B114" s="123">
        <v>0.40462962962962962</v>
      </c>
      <c r="D114" s="104">
        <v>239</v>
      </c>
      <c r="E114" s="123">
        <v>0.40623842592592596</v>
      </c>
      <c r="F114" s="110"/>
      <c r="G114" s="147">
        <v>238</v>
      </c>
      <c r="H114" s="123">
        <v>0.40688657407407408</v>
      </c>
      <c r="J114" s="104">
        <v>238</v>
      </c>
      <c r="K114" s="123">
        <v>0.41104166666666669</v>
      </c>
      <c r="L114" s="110"/>
      <c r="M114" s="104">
        <v>229</v>
      </c>
      <c r="N114" s="123">
        <v>0.44739583333333338</v>
      </c>
      <c r="O114" s="123"/>
      <c r="P114" s="104">
        <v>226</v>
      </c>
      <c r="Q114" s="123">
        <v>0.45410879629629625</v>
      </c>
      <c r="R114" s="134"/>
      <c r="S114">
        <v>246</v>
      </c>
      <c r="T114" s="139">
        <v>0.54027777777777775</v>
      </c>
      <c r="U114" s="139"/>
      <c r="V114">
        <v>246</v>
      </c>
      <c r="W114" s="139">
        <v>0.54309027777777774</v>
      </c>
      <c r="X114" s="110"/>
      <c r="Y114">
        <v>260</v>
      </c>
      <c r="Z114" s="139">
        <v>0.55341435185185184</v>
      </c>
      <c r="AA114" s="139"/>
      <c r="AB114">
        <v>260</v>
      </c>
      <c r="AC114" s="139">
        <v>0.55811342592592594</v>
      </c>
      <c r="AD114" s="134"/>
      <c r="AE114" s="104">
        <v>292</v>
      </c>
      <c r="AF114" s="123">
        <v>0.58454861111111112</v>
      </c>
      <c r="AH114" s="104">
        <v>292</v>
      </c>
      <c r="AI114" s="123">
        <v>0.58945601851851859</v>
      </c>
      <c r="AJ114" s="110"/>
      <c r="AK114" s="104">
        <v>279</v>
      </c>
      <c r="AL114" s="123">
        <v>0.65902777777777777</v>
      </c>
      <c r="AN114" s="104">
        <v>228</v>
      </c>
      <c r="AO114" s="123">
        <v>0.7217824074074074</v>
      </c>
      <c r="AP114" s="110"/>
      <c r="AR114" s="123"/>
      <c r="AU114" s="123"/>
      <c r="AV114" s="134"/>
      <c r="AX114" s="123"/>
    </row>
    <row r="115" spans="1:50" s="104" customFormat="1" x14ac:dyDescent="0.25">
      <c r="A115" s="104">
        <v>240</v>
      </c>
      <c r="B115" s="123">
        <v>0.3976851851851852</v>
      </c>
      <c r="D115" s="104">
        <v>240</v>
      </c>
      <c r="E115" s="123">
        <v>0.40076388888888892</v>
      </c>
      <c r="F115" s="110"/>
      <c r="G115" s="147">
        <v>240</v>
      </c>
      <c r="H115" s="123">
        <v>0.40642361111111108</v>
      </c>
      <c r="J115" s="147">
        <v>240</v>
      </c>
      <c r="K115" s="123">
        <v>0.4109606481481482</v>
      </c>
      <c r="L115" s="110"/>
      <c r="M115" s="104">
        <v>236</v>
      </c>
      <c r="N115" s="123">
        <v>0.44809027777777777</v>
      </c>
      <c r="O115" s="123"/>
      <c r="P115" s="104">
        <v>251</v>
      </c>
      <c r="Q115" s="123">
        <v>0.45427083333333335</v>
      </c>
      <c r="R115" s="134"/>
      <c r="S115">
        <v>247</v>
      </c>
      <c r="T115" s="139">
        <v>0.54224537037037035</v>
      </c>
      <c r="U115" s="139"/>
      <c r="V115">
        <v>247</v>
      </c>
      <c r="W115" s="139">
        <v>0.54508101851851853</v>
      </c>
      <c r="X115" s="110"/>
      <c r="Y115">
        <v>261</v>
      </c>
      <c r="Z115" s="139">
        <v>0.56429398148148147</v>
      </c>
      <c r="AA115" s="139"/>
      <c r="AB115">
        <v>261</v>
      </c>
      <c r="AC115" s="139">
        <v>0.56874999999999998</v>
      </c>
      <c r="AD115" s="134"/>
      <c r="AF115" s="123"/>
      <c r="AI115" s="123"/>
      <c r="AJ115" s="110"/>
      <c r="AK115" s="104">
        <v>292</v>
      </c>
      <c r="AL115" s="123">
        <v>0.6582175925925926</v>
      </c>
      <c r="AO115" s="123"/>
      <c r="AP115" s="110"/>
      <c r="AR115" s="123"/>
      <c r="AU115" s="123"/>
      <c r="AV115" s="134"/>
      <c r="AX115" s="123"/>
    </row>
    <row r="116" spans="1:50" s="104" customFormat="1" x14ac:dyDescent="0.25">
      <c r="A116" s="104">
        <v>241</v>
      </c>
      <c r="B116" s="123">
        <v>0.40194444444444444</v>
      </c>
      <c r="D116" s="104">
        <v>241</v>
      </c>
      <c r="E116" s="123">
        <v>0.40552083333333333</v>
      </c>
      <c r="F116" s="110"/>
      <c r="G116" s="147">
        <v>241</v>
      </c>
      <c r="H116" s="123">
        <v>0.41238425925925926</v>
      </c>
      <c r="J116" s="147">
        <v>241</v>
      </c>
      <c r="K116" s="123">
        <v>0.41726851851851854</v>
      </c>
      <c r="L116" s="110"/>
      <c r="M116" s="104">
        <v>246</v>
      </c>
      <c r="N116" s="123">
        <v>0.45034722222222223</v>
      </c>
      <c r="O116" s="123"/>
      <c r="P116" s="104">
        <v>227</v>
      </c>
      <c r="Q116" s="123">
        <v>0.45453703703703702</v>
      </c>
      <c r="R116" s="134"/>
      <c r="S116">
        <v>248</v>
      </c>
      <c r="T116" s="139">
        <v>0.52777777777777779</v>
      </c>
      <c r="U116" s="139"/>
      <c r="V116">
        <v>248</v>
      </c>
      <c r="W116" s="139">
        <v>0.53062500000000001</v>
      </c>
      <c r="X116" s="110"/>
      <c r="Y116">
        <v>262</v>
      </c>
      <c r="Z116" s="139">
        <v>0.56481481481481477</v>
      </c>
      <c r="AA116" s="139"/>
      <c r="AB116">
        <v>262</v>
      </c>
      <c r="AC116" s="139">
        <v>0.56991898148148146</v>
      </c>
      <c r="AD116" s="134"/>
      <c r="AF116" s="123"/>
      <c r="AI116" s="123"/>
      <c r="AJ116" s="110"/>
      <c r="AL116" s="123"/>
      <c r="AO116" s="123"/>
      <c r="AP116" s="110"/>
      <c r="AR116" s="123"/>
      <c r="AU116" s="123"/>
      <c r="AV116" s="134"/>
      <c r="AX116" s="123"/>
    </row>
    <row r="117" spans="1:50" s="104" customFormat="1" x14ac:dyDescent="0.25">
      <c r="A117" s="104">
        <v>242</v>
      </c>
      <c r="B117" s="123">
        <v>0.40393518518518517</v>
      </c>
      <c r="D117" s="104">
        <v>242</v>
      </c>
      <c r="E117" s="123">
        <v>0.40781249999999997</v>
      </c>
      <c r="F117" s="110"/>
      <c r="G117" s="147">
        <v>242</v>
      </c>
      <c r="H117" s="123">
        <v>0.41377314814814814</v>
      </c>
      <c r="J117" s="147">
        <v>242</v>
      </c>
      <c r="K117" s="123">
        <v>0.41840277777777773</v>
      </c>
      <c r="L117" s="110"/>
      <c r="M117" s="104">
        <v>253</v>
      </c>
      <c r="N117" s="123">
        <v>0.45086805555555554</v>
      </c>
      <c r="O117" s="123"/>
      <c r="P117" s="104">
        <v>253</v>
      </c>
      <c r="Q117" s="123">
        <v>0.45471064814814816</v>
      </c>
      <c r="R117" s="134"/>
      <c r="S117">
        <v>251</v>
      </c>
      <c r="T117" s="139">
        <v>0.5288194444444444</v>
      </c>
      <c r="U117" s="139"/>
      <c r="V117">
        <v>251</v>
      </c>
      <c r="W117" s="139">
        <v>0.53188657407407403</v>
      </c>
      <c r="X117" s="110"/>
      <c r="Y117">
        <v>264</v>
      </c>
      <c r="Z117" s="139">
        <v>0.55052083333333335</v>
      </c>
      <c r="AA117" s="139"/>
      <c r="AB117">
        <v>264</v>
      </c>
      <c r="AC117" s="139">
        <v>0.55472222222222223</v>
      </c>
      <c r="AD117" s="134"/>
      <c r="AF117" s="123"/>
      <c r="AI117" s="123"/>
      <c r="AJ117" s="110"/>
      <c r="AL117" s="123"/>
      <c r="AO117" s="123"/>
      <c r="AP117" s="110"/>
      <c r="AR117" s="123"/>
      <c r="AU117" s="123"/>
      <c r="AV117" s="134"/>
      <c r="AX117" s="123"/>
    </row>
    <row r="118" spans="1:50" s="104" customFormat="1" x14ac:dyDescent="0.25">
      <c r="A118" s="104">
        <v>243</v>
      </c>
      <c r="B118" s="123">
        <v>0.39936342592592594</v>
      </c>
      <c r="D118" s="104">
        <v>243</v>
      </c>
      <c r="E118" s="123">
        <v>0.40262731481481479</v>
      </c>
      <c r="F118" s="110"/>
      <c r="G118" s="147">
        <v>243</v>
      </c>
      <c r="H118" s="123">
        <v>0.40862268518518513</v>
      </c>
      <c r="J118" s="147">
        <v>243</v>
      </c>
      <c r="K118" s="123">
        <v>0.41299768518518515</v>
      </c>
      <c r="L118" s="110"/>
      <c r="M118" s="147">
        <v>264</v>
      </c>
      <c r="N118" s="123">
        <v>0.45104166666666662</v>
      </c>
      <c r="O118" s="123"/>
      <c r="P118" s="104">
        <v>244</v>
      </c>
      <c r="Q118" s="123">
        <v>0.45497685185185183</v>
      </c>
      <c r="R118" s="134"/>
      <c r="S118">
        <v>252</v>
      </c>
      <c r="T118" s="139">
        <v>0.53090277777777783</v>
      </c>
      <c r="U118" s="139"/>
      <c r="V118">
        <v>252</v>
      </c>
      <c r="W118" s="139">
        <v>0.5336805555555556</v>
      </c>
      <c r="X118" s="110"/>
      <c r="Y118">
        <v>265</v>
      </c>
      <c r="Z118" s="139">
        <v>0.56504629629629632</v>
      </c>
      <c r="AA118" s="139"/>
      <c r="AB118">
        <v>265</v>
      </c>
      <c r="AC118" s="139">
        <v>0.56982638888888892</v>
      </c>
      <c r="AD118" s="134"/>
      <c r="AF118" s="123"/>
      <c r="AI118" s="123"/>
      <c r="AJ118" s="110"/>
      <c r="AL118" s="123"/>
      <c r="AO118" s="123"/>
      <c r="AP118" s="110"/>
      <c r="AR118" s="123"/>
      <c r="AU118" s="123"/>
      <c r="AV118" s="134"/>
      <c r="AX118" s="123"/>
    </row>
    <row r="119" spans="1:50" s="104" customFormat="1" x14ac:dyDescent="0.25">
      <c r="A119" s="104">
        <v>244</v>
      </c>
      <c r="B119" s="123">
        <v>0.38524305555555555</v>
      </c>
      <c r="D119" s="104">
        <v>244</v>
      </c>
      <c r="E119" s="123">
        <v>0.39368055555555559</v>
      </c>
      <c r="F119" s="110"/>
      <c r="G119" s="147">
        <v>244</v>
      </c>
      <c r="H119" s="123">
        <v>0.39953703703703702</v>
      </c>
      <c r="J119" s="147">
        <v>244</v>
      </c>
      <c r="K119" s="123">
        <v>0.40490740740740744</v>
      </c>
      <c r="L119" s="110"/>
      <c r="M119" s="104">
        <v>226</v>
      </c>
      <c r="N119" s="123">
        <v>0.45121527777777781</v>
      </c>
      <c r="O119" s="123"/>
      <c r="P119" s="104">
        <v>248</v>
      </c>
      <c r="Q119" s="123">
        <v>0.45585648148148145</v>
      </c>
      <c r="R119" s="134"/>
      <c r="S119">
        <v>253</v>
      </c>
      <c r="T119" s="139">
        <v>0.52847222222222223</v>
      </c>
      <c r="U119" s="139"/>
      <c r="V119">
        <v>253</v>
      </c>
      <c r="W119" s="139">
        <v>0.53121527777777777</v>
      </c>
      <c r="X119" s="110"/>
      <c r="Y119">
        <v>266</v>
      </c>
      <c r="Z119" s="139">
        <v>0.56527777777777777</v>
      </c>
      <c r="AA119" s="139"/>
      <c r="AB119">
        <v>266</v>
      </c>
      <c r="AC119" s="139">
        <v>0.57005787037037037</v>
      </c>
      <c r="AD119" s="134"/>
      <c r="AF119" s="123"/>
      <c r="AI119" s="123"/>
      <c r="AJ119" s="110"/>
      <c r="AL119" s="123"/>
      <c r="AO119" s="123"/>
      <c r="AP119" s="110"/>
      <c r="AR119" s="123"/>
      <c r="AU119" s="123"/>
      <c r="AV119" s="134"/>
      <c r="AX119" s="123"/>
    </row>
    <row r="120" spans="1:50" s="104" customFormat="1" x14ac:dyDescent="0.25">
      <c r="A120" s="104">
        <v>245</v>
      </c>
      <c r="B120" s="123">
        <v>0.3991319444444445</v>
      </c>
      <c r="D120" s="104">
        <v>245</v>
      </c>
      <c r="E120" s="123">
        <v>0.40229166666666666</v>
      </c>
      <c r="F120" s="110"/>
      <c r="G120" s="147">
        <v>245</v>
      </c>
      <c r="H120" s="123">
        <v>0.40844907407407405</v>
      </c>
      <c r="J120" s="147">
        <v>245</v>
      </c>
      <c r="K120" s="123">
        <v>0.41340277777777779</v>
      </c>
      <c r="L120" s="110"/>
      <c r="M120" s="104">
        <v>227</v>
      </c>
      <c r="N120" s="123">
        <v>0.4513888888888889</v>
      </c>
      <c r="O120" s="123"/>
      <c r="P120" s="104">
        <v>242</v>
      </c>
      <c r="Q120" s="123">
        <v>0.45688657407407413</v>
      </c>
      <c r="R120" s="134"/>
      <c r="S120">
        <v>255</v>
      </c>
      <c r="T120" s="139">
        <v>0.55787037037037035</v>
      </c>
      <c r="U120" s="139"/>
      <c r="V120">
        <v>255</v>
      </c>
      <c r="W120" s="139">
        <v>0.56093749999999998</v>
      </c>
      <c r="X120" s="110"/>
      <c r="Y120">
        <v>272</v>
      </c>
      <c r="Z120" s="139">
        <v>0.55167824074074068</v>
      </c>
      <c r="AA120" s="139"/>
      <c r="AB120">
        <v>272</v>
      </c>
      <c r="AC120" s="139">
        <v>0.55839120370370365</v>
      </c>
      <c r="AD120" s="134"/>
      <c r="AF120" s="123"/>
      <c r="AI120" s="123"/>
      <c r="AJ120" s="110"/>
      <c r="AL120" s="123"/>
      <c r="AO120" s="123"/>
      <c r="AP120" s="110"/>
      <c r="AR120" s="123"/>
      <c r="AU120" s="123"/>
      <c r="AV120" s="134"/>
      <c r="AX120" s="123"/>
    </row>
    <row r="121" spans="1:50" s="104" customFormat="1" x14ac:dyDescent="0.25">
      <c r="A121" s="104">
        <v>246</v>
      </c>
      <c r="B121" s="123">
        <v>0.40289351851851851</v>
      </c>
      <c r="D121" s="104">
        <v>246</v>
      </c>
      <c r="E121" s="123">
        <v>0.40622685185185187</v>
      </c>
      <c r="F121" s="110"/>
      <c r="G121" s="147">
        <v>246</v>
      </c>
      <c r="H121" s="123">
        <v>0.41174768518518517</v>
      </c>
      <c r="J121" s="147">
        <v>246</v>
      </c>
      <c r="K121" s="123">
        <v>0.4153587962962963</v>
      </c>
      <c r="L121" s="110"/>
      <c r="M121" s="104">
        <v>248</v>
      </c>
      <c r="N121" s="123">
        <v>0.45173611111111112</v>
      </c>
      <c r="O121" s="123"/>
      <c r="P121" s="147">
        <v>266</v>
      </c>
      <c r="Q121" s="123">
        <v>0.45792824074074073</v>
      </c>
      <c r="R121" s="134"/>
      <c r="S121">
        <v>260</v>
      </c>
      <c r="T121" s="139">
        <v>0.51874999999999993</v>
      </c>
      <c r="U121" s="139"/>
      <c r="V121">
        <v>260</v>
      </c>
      <c r="W121" s="139">
        <v>0.52248842592592593</v>
      </c>
      <c r="X121" s="110"/>
      <c r="Y121">
        <v>273</v>
      </c>
      <c r="Z121" s="139">
        <v>0.56736111111111109</v>
      </c>
      <c r="AA121" s="139"/>
      <c r="AB121">
        <v>273</v>
      </c>
      <c r="AC121" s="139">
        <v>0.57209490740740743</v>
      </c>
      <c r="AD121" s="134"/>
      <c r="AF121" s="123"/>
      <c r="AI121" s="123"/>
      <c r="AJ121" s="110"/>
      <c r="AL121" s="123"/>
      <c r="AO121" s="123"/>
      <c r="AP121" s="110"/>
      <c r="AR121" s="123"/>
      <c r="AU121" s="123"/>
      <c r="AV121" s="134"/>
      <c r="AX121" s="123"/>
    </row>
    <row r="122" spans="1:50" s="104" customFormat="1" x14ac:dyDescent="0.25">
      <c r="A122" s="104">
        <v>247</v>
      </c>
      <c r="B122" s="123">
        <v>0.40312500000000001</v>
      </c>
      <c r="E122" s="123"/>
      <c r="F122" s="110"/>
      <c r="G122" s="147">
        <v>247</v>
      </c>
      <c r="H122" s="123">
        <v>0.41197916666666662</v>
      </c>
      <c r="J122" s="147">
        <v>247</v>
      </c>
      <c r="K122" s="123">
        <v>0.41585648148148152</v>
      </c>
      <c r="L122" s="110"/>
      <c r="M122" s="104">
        <v>262</v>
      </c>
      <c r="N122" s="123">
        <v>0.453125</v>
      </c>
      <c r="O122" s="123"/>
      <c r="P122" s="147">
        <v>265</v>
      </c>
      <c r="Q122" s="123">
        <v>0.4592013888888889</v>
      </c>
      <c r="R122" s="134"/>
      <c r="S122">
        <v>261</v>
      </c>
      <c r="T122" s="139">
        <v>0.52690972222222221</v>
      </c>
      <c r="U122" s="139"/>
      <c r="V122">
        <v>261</v>
      </c>
      <c r="W122" s="139">
        <v>0.52982638888888889</v>
      </c>
      <c r="X122" s="110"/>
      <c r="Y122">
        <v>275</v>
      </c>
      <c r="Z122" s="139">
        <v>0.54901620370370374</v>
      </c>
      <c r="AA122" s="139"/>
      <c r="AB122">
        <v>275</v>
      </c>
      <c r="AC122" s="139">
        <v>0.55365740740740743</v>
      </c>
      <c r="AD122" s="134"/>
      <c r="AF122" s="123"/>
      <c r="AI122" s="123"/>
      <c r="AJ122" s="110"/>
      <c r="AL122" s="123"/>
      <c r="AO122" s="123"/>
      <c r="AP122" s="110"/>
      <c r="AR122" s="123"/>
      <c r="AV122" s="110"/>
    </row>
    <row r="123" spans="1:50" s="104" customFormat="1" x14ac:dyDescent="0.25">
      <c r="A123" s="104">
        <v>248</v>
      </c>
      <c r="B123" s="123">
        <v>0.40486111111111112</v>
      </c>
      <c r="D123" s="104">
        <v>248</v>
      </c>
      <c r="E123" s="123">
        <v>0.40803240740740737</v>
      </c>
      <c r="F123" s="110"/>
      <c r="G123" s="147">
        <v>248</v>
      </c>
      <c r="H123" s="123">
        <v>0.41359953703703706</v>
      </c>
      <c r="J123" s="147">
        <v>248</v>
      </c>
      <c r="K123" s="123">
        <v>0.41744212962962962</v>
      </c>
      <c r="L123" s="110"/>
      <c r="M123" s="104">
        <v>252</v>
      </c>
      <c r="N123" s="123">
        <v>0.45329861111111108</v>
      </c>
      <c r="O123" s="123"/>
      <c r="P123" s="147">
        <v>273</v>
      </c>
      <c r="Q123" s="123">
        <v>0.4604861111111111</v>
      </c>
      <c r="R123" s="134"/>
      <c r="S123">
        <v>262</v>
      </c>
      <c r="T123" s="139">
        <v>0.52951388888888895</v>
      </c>
      <c r="U123" s="139"/>
      <c r="V123">
        <v>262</v>
      </c>
      <c r="W123" s="139">
        <v>0.53291666666666659</v>
      </c>
      <c r="X123" s="110"/>
      <c r="Y123">
        <v>277</v>
      </c>
      <c r="Z123" s="139">
        <v>0.54890046296296291</v>
      </c>
      <c r="AA123" s="139"/>
      <c r="AB123">
        <v>277</v>
      </c>
      <c r="AC123" s="139">
        <v>0.55329861111111112</v>
      </c>
      <c r="AD123" s="134"/>
      <c r="AF123" s="123"/>
      <c r="AI123" s="123"/>
      <c r="AJ123" s="110"/>
      <c r="AL123" s="123"/>
      <c r="AO123" s="123"/>
      <c r="AP123" s="110"/>
      <c r="AR123" s="123"/>
      <c r="AV123" s="110"/>
    </row>
    <row r="124" spans="1:50" s="104" customFormat="1" x14ac:dyDescent="0.25">
      <c r="A124" s="104">
        <v>251</v>
      </c>
      <c r="B124" s="123">
        <v>0.38773148148148145</v>
      </c>
      <c r="D124" s="104">
        <v>251</v>
      </c>
      <c r="E124" s="123">
        <v>0.39128472222222221</v>
      </c>
      <c r="F124" s="110"/>
      <c r="G124" s="147">
        <v>251</v>
      </c>
      <c r="H124" s="123">
        <v>0.39924768518518516</v>
      </c>
      <c r="J124" s="147">
        <v>251</v>
      </c>
      <c r="K124" s="123">
        <v>0.40729166666666666</v>
      </c>
      <c r="L124" s="110"/>
      <c r="M124" s="104">
        <v>255</v>
      </c>
      <c r="N124" s="123">
        <v>0.45347222222222222</v>
      </c>
      <c r="O124" s="123"/>
      <c r="P124" s="104">
        <v>262</v>
      </c>
      <c r="Q124" s="123">
        <v>0.46126157407407403</v>
      </c>
      <c r="R124" s="134"/>
      <c r="S124">
        <v>264</v>
      </c>
      <c r="T124" s="139">
        <v>0.52187499999999998</v>
      </c>
      <c r="U124" s="139"/>
      <c r="V124">
        <v>264</v>
      </c>
      <c r="W124" s="139">
        <v>0.52486111111111111</v>
      </c>
      <c r="X124" s="110"/>
      <c r="Y124">
        <v>279</v>
      </c>
      <c r="Z124" s="139">
        <v>0.54375000000000007</v>
      </c>
      <c r="AA124" s="139"/>
      <c r="AB124">
        <v>279</v>
      </c>
      <c r="AC124" s="139">
        <v>0.54803240740740744</v>
      </c>
      <c r="AD124" s="134"/>
      <c r="AF124" s="123"/>
      <c r="AI124" s="123"/>
      <c r="AJ124" s="110"/>
      <c r="AL124" s="123"/>
      <c r="AO124" s="123"/>
      <c r="AP124" s="110"/>
      <c r="AR124" s="123"/>
      <c r="AV124" s="110"/>
    </row>
    <row r="125" spans="1:50" s="104" customFormat="1" x14ac:dyDescent="0.25">
      <c r="A125" s="104">
        <v>252</v>
      </c>
      <c r="B125" s="123">
        <v>0.40509259259259256</v>
      </c>
      <c r="D125" s="104">
        <v>252</v>
      </c>
      <c r="E125" s="123">
        <v>0.40819444444444447</v>
      </c>
      <c r="F125" s="110"/>
      <c r="G125" s="147">
        <v>252</v>
      </c>
      <c r="H125" s="123">
        <v>0.41400462962962964</v>
      </c>
      <c r="J125" s="147">
        <v>252</v>
      </c>
      <c r="K125" s="123">
        <v>0.41828703703703707</v>
      </c>
      <c r="L125" s="110"/>
      <c r="M125" s="104">
        <v>242</v>
      </c>
      <c r="N125" s="123">
        <v>0.45416666666666666</v>
      </c>
      <c r="O125" s="123"/>
      <c r="P125" s="104">
        <v>261</v>
      </c>
      <c r="Q125" s="123">
        <v>0.46141203703703698</v>
      </c>
      <c r="R125" s="134"/>
      <c r="S125">
        <v>265</v>
      </c>
      <c r="T125" s="139">
        <v>0.53402777777777777</v>
      </c>
      <c r="U125" s="139"/>
      <c r="V125">
        <v>265</v>
      </c>
      <c r="W125" s="139">
        <v>0.53773148148148142</v>
      </c>
      <c r="X125" s="110"/>
      <c r="Y125">
        <v>292</v>
      </c>
      <c r="Z125" s="139">
        <v>0.54432870370370368</v>
      </c>
      <c r="AA125" s="139"/>
      <c r="AB125">
        <v>292</v>
      </c>
      <c r="AC125" s="139">
        <v>0.54886574074074079</v>
      </c>
      <c r="AD125" s="134"/>
      <c r="AF125" s="123"/>
      <c r="AI125" s="123"/>
      <c r="AJ125" s="110"/>
      <c r="AL125" s="123"/>
      <c r="AO125" s="123"/>
      <c r="AP125" s="110"/>
      <c r="AR125" s="123"/>
      <c r="AV125" s="110"/>
    </row>
    <row r="126" spans="1:50" s="104" customFormat="1" x14ac:dyDescent="0.25">
      <c r="A126" s="104">
        <v>253</v>
      </c>
      <c r="B126" s="123">
        <v>0.39872685185185186</v>
      </c>
      <c r="D126" s="104">
        <v>253</v>
      </c>
      <c r="E126" s="123">
        <v>0.40203703703703703</v>
      </c>
      <c r="F126" s="110"/>
      <c r="G126" s="147">
        <v>253</v>
      </c>
      <c r="H126" s="123">
        <v>0.4082175925925926</v>
      </c>
      <c r="J126" s="147">
        <v>253</v>
      </c>
      <c r="K126" s="123">
        <v>0.41186342592592595</v>
      </c>
      <c r="L126" s="110"/>
      <c r="M126" s="104">
        <v>210</v>
      </c>
      <c r="N126" s="123">
        <v>0.45451388888888888</v>
      </c>
      <c r="O126" s="123"/>
      <c r="P126" s="104">
        <v>252</v>
      </c>
      <c r="Q126" s="123">
        <v>0.46173611111111112</v>
      </c>
      <c r="R126" s="134"/>
      <c r="S126">
        <v>266</v>
      </c>
      <c r="T126" s="139">
        <v>0.53298611111111105</v>
      </c>
      <c r="U126" s="139"/>
      <c r="V126">
        <v>266</v>
      </c>
      <c r="W126" s="139">
        <v>0.53634259259259254</v>
      </c>
      <c r="X126" s="110"/>
      <c r="Y126">
        <v>241</v>
      </c>
      <c r="Z126" s="139">
        <v>0.60804398148148142</v>
      </c>
      <c r="AA126" s="139"/>
      <c r="AB126">
        <v>241</v>
      </c>
      <c r="AC126" s="139">
        <v>0.62409722222222219</v>
      </c>
      <c r="AD126" s="134"/>
      <c r="AF126" s="123"/>
      <c r="AI126" s="123"/>
      <c r="AJ126" s="110"/>
      <c r="AL126" s="123"/>
      <c r="AO126" s="123"/>
      <c r="AP126" s="110"/>
      <c r="AR126" s="123"/>
      <c r="AV126" s="110"/>
    </row>
    <row r="127" spans="1:50" s="104" customFormat="1" x14ac:dyDescent="0.25">
      <c r="A127" s="104">
        <v>255</v>
      </c>
      <c r="B127" s="123">
        <v>0.40034722222222219</v>
      </c>
      <c r="D127" s="104">
        <v>255</v>
      </c>
      <c r="E127" s="123">
        <v>0.40371527777777777</v>
      </c>
      <c r="F127" s="110"/>
      <c r="G127" s="147">
        <v>255</v>
      </c>
      <c r="H127" s="123">
        <v>0.40989583333333335</v>
      </c>
      <c r="J127" s="147">
        <v>255</v>
      </c>
      <c r="K127" s="123">
        <v>0.41412037037037036</v>
      </c>
      <c r="L127" s="110"/>
      <c r="M127" s="104">
        <v>261</v>
      </c>
      <c r="N127" s="123">
        <v>0.4548611111111111</v>
      </c>
      <c r="O127" s="123"/>
      <c r="P127" s="104">
        <v>255</v>
      </c>
      <c r="Q127" s="123">
        <v>0.46246527777777779</v>
      </c>
      <c r="R127" s="134"/>
      <c r="S127">
        <v>269</v>
      </c>
      <c r="T127" s="139">
        <v>0.59722222222222221</v>
      </c>
      <c r="U127" s="139"/>
      <c r="V127">
        <v>269</v>
      </c>
      <c r="W127" s="139">
        <v>0.60071759259259261</v>
      </c>
      <c r="X127" s="110"/>
      <c r="Z127" s="123"/>
      <c r="AC127" s="123"/>
      <c r="AD127" s="134"/>
      <c r="AF127" s="123"/>
      <c r="AI127" s="123"/>
      <c r="AJ127" s="110"/>
      <c r="AL127" s="123"/>
      <c r="AO127" s="123"/>
      <c r="AP127" s="110"/>
      <c r="AR127" s="123"/>
      <c r="AV127" s="110"/>
    </row>
    <row r="128" spans="1:50" s="104" customFormat="1" x14ac:dyDescent="0.25">
      <c r="A128" s="104">
        <v>256</v>
      </c>
      <c r="B128" s="123">
        <v>0.40005787037037038</v>
      </c>
      <c r="D128" s="104">
        <v>256</v>
      </c>
      <c r="E128" s="123">
        <v>0.40347222222222223</v>
      </c>
      <c r="F128" s="110"/>
      <c r="G128" s="147">
        <v>256</v>
      </c>
      <c r="H128" s="123">
        <v>0.40972222222222227</v>
      </c>
      <c r="J128" s="147">
        <v>256</v>
      </c>
      <c r="K128" s="123">
        <v>0.41609953703703706</v>
      </c>
      <c r="L128" s="110"/>
      <c r="M128" s="147">
        <v>266</v>
      </c>
      <c r="N128" s="123">
        <v>0.45503472222222219</v>
      </c>
      <c r="O128" s="123"/>
      <c r="P128" s="104">
        <v>245</v>
      </c>
      <c r="Q128" s="123">
        <v>0.46269675925925924</v>
      </c>
      <c r="R128" s="134"/>
      <c r="S128">
        <v>272</v>
      </c>
      <c r="T128" s="139">
        <v>0.52459490740740744</v>
      </c>
      <c r="U128" s="139"/>
      <c r="V128">
        <v>272</v>
      </c>
      <c r="W128" s="139">
        <v>0.52796296296296297</v>
      </c>
      <c r="X128" s="110"/>
      <c r="Z128" s="123"/>
      <c r="AC128" s="123"/>
      <c r="AD128" s="134"/>
      <c r="AF128" s="123"/>
      <c r="AI128" s="123"/>
      <c r="AJ128" s="110"/>
      <c r="AL128" s="123"/>
      <c r="AO128" s="123"/>
      <c r="AP128" s="110"/>
      <c r="AR128" s="123"/>
      <c r="AV128" s="110"/>
    </row>
    <row r="129" spans="1:48" s="104" customFormat="1" x14ac:dyDescent="0.25">
      <c r="A129" s="104">
        <v>257</v>
      </c>
      <c r="B129" s="123">
        <v>0.3903935185185185</v>
      </c>
      <c r="D129" s="104">
        <v>257</v>
      </c>
      <c r="E129" s="123">
        <v>0.39365740740740746</v>
      </c>
      <c r="F129" s="110"/>
      <c r="G129" s="147">
        <v>257</v>
      </c>
      <c r="H129" s="123">
        <v>0.4001736111111111</v>
      </c>
      <c r="J129" s="147">
        <v>257</v>
      </c>
      <c r="K129" s="123">
        <v>0.40615740740740741</v>
      </c>
      <c r="L129" s="110"/>
      <c r="M129" s="147">
        <v>265</v>
      </c>
      <c r="N129" s="123">
        <v>0.45624999999999999</v>
      </c>
      <c r="O129" s="123"/>
      <c r="P129" s="104">
        <v>243</v>
      </c>
      <c r="Q129" s="123">
        <v>0.46285879629629628</v>
      </c>
      <c r="R129" s="134"/>
      <c r="S129">
        <v>275</v>
      </c>
      <c r="T129" s="139">
        <v>0.52737268518518521</v>
      </c>
      <c r="U129" s="139"/>
      <c r="V129">
        <v>275</v>
      </c>
      <c r="W129" s="139">
        <v>0.53041666666666665</v>
      </c>
      <c r="X129" s="110"/>
      <c r="Z129" s="123"/>
      <c r="AC129" s="123"/>
      <c r="AD129" s="134"/>
      <c r="AF129" s="123"/>
      <c r="AI129" s="123"/>
      <c r="AJ129" s="110"/>
      <c r="AL129" s="123"/>
      <c r="AO129" s="123"/>
      <c r="AP129" s="110"/>
      <c r="AR129" s="123"/>
      <c r="AV129" s="110"/>
    </row>
    <row r="130" spans="1:48" s="104" customFormat="1" x14ac:dyDescent="0.25">
      <c r="A130" s="104">
        <v>258</v>
      </c>
      <c r="B130" s="123">
        <v>0.40086805555555555</v>
      </c>
      <c r="E130" s="123"/>
      <c r="F130" s="110"/>
      <c r="G130" s="147">
        <v>258</v>
      </c>
      <c r="H130" s="123">
        <v>0.41417824074074078</v>
      </c>
      <c r="J130" s="147">
        <v>258</v>
      </c>
      <c r="K130" s="123">
        <v>0.4233912037037037</v>
      </c>
      <c r="L130" s="110"/>
      <c r="M130" s="147">
        <v>273</v>
      </c>
      <c r="N130" s="123">
        <v>0.45746527777777773</v>
      </c>
      <c r="O130" s="123"/>
      <c r="P130" s="104">
        <v>247</v>
      </c>
      <c r="Q130" s="123">
        <v>0.46342592592592591</v>
      </c>
      <c r="R130" s="134"/>
      <c r="S130">
        <v>277</v>
      </c>
      <c r="T130" s="139">
        <v>0.52812500000000007</v>
      </c>
      <c r="U130" s="139"/>
      <c r="V130">
        <v>277</v>
      </c>
      <c r="W130" s="139">
        <v>0.53107638888888886</v>
      </c>
      <c r="X130" s="110"/>
      <c r="Z130" s="123"/>
      <c r="AC130" s="123"/>
      <c r="AD130" s="134"/>
      <c r="AF130" s="123"/>
      <c r="AI130" s="123"/>
      <c r="AJ130" s="110"/>
      <c r="AL130" s="123"/>
      <c r="AO130" s="123"/>
      <c r="AP130" s="110"/>
      <c r="AR130" s="123"/>
      <c r="AV130" s="110"/>
    </row>
    <row r="131" spans="1:48" s="104" customFormat="1" x14ac:dyDescent="0.25">
      <c r="A131" s="104">
        <v>259</v>
      </c>
      <c r="B131" s="123">
        <v>0.39311342592592591</v>
      </c>
      <c r="D131" s="104">
        <v>259</v>
      </c>
      <c r="E131" s="123">
        <v>0.39604166666666668</v>
      </c>
      <c r="F131" s="110"/>
      <c r="G131" s="147">
        <v>259</v>
      </c>
      <c r="H131" s="123">
        <v>0.40457175925925926</v>
      </c>
      <c r="J131" s="147">
        <v>259</v>
      </c>
      <c r="K131" s="123">
        <v>0.40787037037037038</v>
      </c>
      <c r="L131" s="110"/>
      <c r="M131" s="104">
        <v>245</v>
      </c>
      <c r="N131" s="123">
        <v>0.45850694444444445</v>
      </c>
      <c r="P131" s="104">
        <v>223</v>
      </c>
      <c r="Q131" s="123">
        <v>0.46532407407407406</v>
      </c>
      <c r="R131" s="134"/>
      <c r="S131">
        <v>279</v>
      </c>
      <c r="T131" s="139">
        <v>0.51689814814814816</v>
      </c>
      <c r="U131" s="139"/>
      <c r="V131">
        <v>279</v>
      </c>
      <c r="W131" s="139">
        <v>0.52008101851851851</v>
      </c>
      <c r="X131" s="110"/>
      <c r="Z131" s="123"/>
      <c r="AC131" s="123"/>
      <c r="AD131" s="134"/>
      <c r="AF131" s="123"/>
      <c r="AI131" s="123"/>
      <c r="AJ131" s="110"/>
      <c r="AL131" s="123"/>
      <c r="AO131" s="123"/>
      <c r="AP131" s="110"/>
      <c r="AR131" s="123"/>
      <c r="AV131" s="110"/>
    </row>
    <row r="132" spans="1:48" s="104" customFormat="1" x14ac:dyDescent="0.25">
      <c r="A132" s="104">
        <v>260</v>
      </c>
      <c r="B132" s="123">
        <v>0.39490740740740743</v>
      </c>
      <c r="D132" s="104">
        <v>260</v>
      </c>
      <c r="E132" s="123">
        <v>0.39833333333333337</v>
      </c>
      <c r="F132" s="110"/>
      <c r="G132" s="147">
        <v>260</v>
      </c>
      <c r="H132" s="123">
        <v>0.4050347222222222</v>
      </c>
      <c r="J132" s="147">
        <v>260</v>
      </c>
      <c r="K132" s="123">
        <v>0.40976851851851853</v>
      </c>
      <c r="L132" s="110"/>
      <c r="M132" s="104">
        <v>243</v>
      </c>
      <c r="N132" s="123">
        <v>0.45902777777777781</v>
      </c>
      <c r="P132" s="104">
        <v>220</v>
      </c>
      <c r="Q132" s="123">
        <v>0.46541666666666665</v>
      </c>
      <c r="R132" s="134"/>
      <c r="S132">
        <v>292</v>
      </c>
      <c r="T132" s="139">
        <v>0.51724537037037044</v>
      </c>
      <c r="U132" s="139"/>
      <c r="V132">
        <v>292</v>
      </c>
      <c r="W132" s="139">
        <v>0.52028935185185188</v>
      </c>
      <c r="X132" s="110"/>
      <c r="Z132" s="123"/>
      <c r="AC132" s="123"/>
      <c r="AD132" s="134"/>
      <c r="AF132" s="123"/>
      <c r="AI132" s="123"/>
      <c r="AJ132" s="110"/>
      <c r="AL132" s="123"/>
      <c r="AO132" s="123"/>
      <c r="AP132" s="110"/>
      <c r="AR132" s="123"/>
      <c r="AV132" s="110"/>
    </row>
    <row r="133" spans="1:48" s="104" customFormat="1" x14ac:dyDescent="0.25">
      <c r="A133" s="104">
        <v>261</v>
      </c>
      <c r="B133" s="123">
        <v>0.40590277777777778</v>
      </c>
      <c r="D133" s="104">
        <v>261</v>
      </c>
      <c r="E133" s="123">
        <v>0.40925925925925927</v>
      </c>
      <c r="F133" s="110"/>
      <c r="G133" s="147">
        <v>261</v>
      </c>
      <c r="H133" s="123">
        <v>0.41614583333333338</v>
      </c>
      <c r="J133" s="147">
        <v>261</v>
      </c>
      <c r="K133" s="123">
        <v>0.41979166666666662</v>
      </c>
      <c r="L133" s="110"/>
      <c r="M133" s="104">
        <v>247</v>
      </c>
      <c r="N133" s="123">
        <v>0.4602430555555555</v>
      </c>
      <c r="P133" s="104">
        <v>231</v>
      </c>
      <c r="Q133" s="123">
        <v>0.46694444444444444</v>
      </c>
      <c r="R133" s="134"/>
      <c r="S133">
        <v>302</v>
      </c>
      <c r="T133" s="139">
        <v>0.49207175925925922</v>
      </c>
      <c r="U133" s="139"/>
      <c r="V133">
        <v>302</v>
      </c>
      <c r="W133" s="139">
        <v>0.4962037037037037</v>
      </c>
      <c r="X133" s="110"/>
      <c r="Z133" s="123"/>
      <c r="AC133" s="123"/>
      <c r="AD133" s="134"/>
      <c r="AF133" s="123"/>
      <c r="AI133" s="123"/>
      <c r="AJ133" s="110"/>
      <c r="AL133" s="123"/>
      <c r="AO133" s="123"/>
      <c r="AP133" s="110"/>
      <c r="AR133" s="123"/>
      <c r="AV133" s="110"/>
    </row>
    <row r="134" spans="1:48" s="104" customFormat="1" x14ac:dyDescent="0.25">
      <c r="A134" s="104">
        <v>262</v>
      </c>
      <c r="B134" s="123">
        <v>0.40567129629629628</v>
      </c>
      <c r="D134" s="104">
        <v>262</v>
      </c>
      <c r="E134" s="123">
        <v>0.40835648148148151</v>
      </c>
      <c r="F134" s="110"/>
      <c r="G134" s="147">
        <v>262</v>
      </c>
      <c r="H134" s="123">
        <v>0.41464120370370372</v>
      </c>
      <c r="J134" s="147">
        <v>262</v>
      </c>
      <c r="K134" s="123">
        <v>0.41940972222222223</v>
      </c>
      <c r="L134" s="110"/>
      <c r="M134" s="104">
        <v>231</v>
      </c>
      <c r="N134" s="123">
        <v>0.46059027777777778</v>
      </c>
      <c r="P134" s="104">
        <v>246</v>
      </c>
      <c r="Q134" s="123">
        <v>0.46798611111111116</v>
      </c>
      <c r="R134" s="134"/>
      <c r="S134">
        <v>305</v>
      </c>
      <c r="T134" s="139">
        <v>0.62442129629629628</v>
      </c>
      <c r="U134" s="116"/>
      <c r="V134">
        <v>305</v>
      </c>
      <c r="W134" s="139">
        <v>0.62872685185185184</v>
      </c>
      <c r="X134" s="110"/>
      <c r="Z134" s="123"/>
      <c r="AC134" s="123"/>
      <c r="AD134" s="134"/>
      <c r="AF134" s="123"/>
      <c r="AI134" s="123"/>
      <c r="AJ134" s="110"/>
      <c r="AL134" s="123"/>
      <c r="AO134" s="123"/>
      <c r="AP134" s="110"/>
      <c r="AR134" s="123"/>
      <c r="AV134" s="110"/>
    </row>
    <row r="135" spans="1:48" s="104" customFormat="1" x14ac:dyDescent="0.25">
      <c r="A135" s="104">
        <v>263</v>
      </c>
      <c r="B135" s="123">
        <v>0.40613425925925922</v>
      </c>
      <c r="D135" s="104">
        <v>263</v>
      </c>
      <c r="E135" s="123">
        <v>0.41089120370370374</v>
      </c>
      <c r="F135" s="110"/>
      <c r="G135" s="147">
        <v>263</v>
      </c>
      <c r="H135" s="123">
        <v>0.41793981481481479</v>
      </c>
      <c r="J135" s="147">
        <v>263</v>
      </c>
      <c r="K135" s="123">
        <v>0.42318287037037039</v>
      </c>
      <c r="L135" s="110"/>
      <c r="M135" s="104">
        <v>220</v>
      </c>
      <c r="N135" s="123">
        <v>0.46111111111111108</v>
      </c>
      <c r="P135" s="104">
        <v>237</v>
      </c>
      <c r="Q135" s="123">
        <v>0.46956018518518516</v>
      </c>
      <c r="R135" s="134"/>
      <c r="S135">
        <v>306</v>
      </c>
      <c r="T135" s="139">
        <v>0.56440972222222219</v>
      </c>
      <c r="U135" s="139"/>
      <c r="V135">
        <v>306</v>
      </c>
      <c r="W135" s="139">
        <v>0.5678009259259259</v>
      </c>
      <c r="X135" s="110"/>
      <c r="Z135" s="123"/>
      <c r="AC135" s="123"/>
      <c r="AD135" s="134"/>
      <c r="AF135" s="123"/>
      <c r="AI135" s="123"/>
      <c r="AJ135" s="110"/>
      <c r="AL135" s="123"/>
      <c r="AO135" s="123"/>
      <c r="AP135" s="110"/>
      <c r="AR135" s="123"/>
      <c r="AV135" s="110"/>
    </row>
    <row r="136" spans="1:48" s="104" customFormat="1" x14ac:dyDescent="0.25">
      <c r="A136" s="104">
        <v>264</v>
      </c>
      <c r="B136" s="123">
        <v>0.40133101851851855</v>
      </c>
      <c r="D136" s="104">
        <v>264</v>
      </c>
      <c r="E136" s="123">
        <v>0.40493055555555557</v>
      </c>
      <c r="F136" s="110"/>
      <c r="G136" s="147">
        <v>264</v>
      </c>
      <c r="H136" s="123">
        <v>0.41105324074074073</v>
      </c>
      <c r="J136" s="147">
        <v>264</v>
      </c>
      <c r="K136" s="123">
        <v>0.41516203703703702</v>
      </c>
      <c r="L136" s="110"/>
      <c r="M136" s="104">
        <v>223</v>
      </c>
      <c r="N136" s="123">
        <v>0.46180555555555558</v>
      </c>
      <c r="P136" s="104">
        <v>325</v>
      </c>
      <c r="Q136" s="123">
        <v>0.47062500000000002</v>
      </c>
      <c r="R136" s="134"/>
      <c r="S136">
        <v>307</v>
      </c>
      <c r="T136" s="139">
        <v>0.56186342592592597</v>
      </c>
      <c r="U136" s="139"/>
      <c r="V136">
        <v>307</v>
      </c>
      <c r="W136" s="139">
        <v>0.56524305555555554</v>
      </c>
      <c r="X136" s="110"/>
      <c r="Z136" s="123"/>
      <c r="AC136" s="123"/>
      <c r="AD136" s="134"/>
      <c r="AF136" s="123"/>
      <c r="AI136" s="123"/>
      <c r="AJ136" s="110"/>
      <c r="AL136" s="123"/>
      <c r="AO136" s="123"/>
      <c r="AP136" s="110"/>
      <c r="AR136" s="123"/>
      <c r="AV136" s="110"/>
    </row>
    <row r="137" spans="1:48" s="104" customFormat="1" x14ac:dyDescent="0.25">
      <c r="A137" s="104">
        <v>265</v>
      </c>
      <c r="B137" s="123">
        <v>0.40636574074074078</v>
      </c>
      <c r="D137" s="104">
        <v>265</v>
      </c>
      <c r="E137" s="123">
        <v>0.41059027777777773</v>
      </c>
      <c r="F137" s="110"/>
      <c r="G137" s="147">
        <v>265</v>
      </c>
      <c r="H137" s="123">
        <v>0.41817129629629629</v>
      </c>
      <c r="J137" s="147">
        <v>265</v>
      </c>
      <c r="K137" s="123">
        <v>0.42280092592592594</v>
      </c>
      <c r="L137" s="110"/>
      <c r="M137" s="104">
        <v>345</v>
      </c>
      <c r="N137" s="123">
        <v>0.46388888888888885</v>
      </c>
      <c r="P137" s="147">
        <v>316</v>
      </c>
      <c r="Q137" s="123">
        <v>0.47069444444444447</v>
      </c>
      <c r="R137" s="134"/>
      <c r="S137">
        <v>308</v>
      </c>
      <c r="T137" s="139">
        <v>0.53721064814814812</v>
      </c>
      <c r="U137" s="139"/>
      <c r="V137">
        <v>308</v>
      </c>
      <c r="W137" s="139">
        <v>0.54077546296296297</v>
      </c>
      <c r="X137" s="110"/>
      <c r="Z137" s="123"/>
      <c r="AC137" s="123"/>
      <c r="AD137" s="134"/>
      <c r="AF137" s="123"/>
      <c r="AI137" s="123"/>
      <c r="AJ137" s="110"/>
      <c r="AL137" s="123"/>
      <c r="AO137" s="123"/>
      <c r="AP137" s="110"/>
      <c r="AR137" s="123"/>
      <c r="AV137" s="110"/>
    </row>
    <row r="138" spans="1:48" s="104" customFormat="1" x14ac:dyDescent="0.25">
      <c r="A138" s="104">
        <v>266</v>
      </c>
      <c r="B138" s="123">
        <v>0.40682870370370372</v>
      </c>
      <c r="D138" s="104">
        <v>266</v>
      </c>
      <c r="E138" s="123">
        <v>0.41037037037037033</v>
      </c>
      <c r="F138" s="110"/>
      <c r="G138" s="147">
        <v>266</v>
      </c>
      <c r="H138" s="123">
        <v>0.41660879629629632</v>
      </c>
      <c r="J138" s="147">
        <v>266</v>
      </c>
      <c r="K138" s="123">
        <v>0.4213425925925926</v>
      </c>
      <c r="L138" s="110"/>
      <c r="M138" s="147">
        <v>308</v>
      </c>
      <c r="N138" s="123">
        <v>0.46666666666666662</v>
      </c>
      <c r="P138" s="147">
        <v>309</v>
      </c>
      <c r="Q138" s="123">
        <v>0.47122685185185187</v>
      </c>
      <c r="R138" s="134"/>
      <c r="S138">
        <v>309</v>
      </c>
      <c r="T138" s="139">
        <v>0.546412037037037</v>
      </c>
      <c r="U138" s="139"/>
      <c r="V138">
        <v>309</v>
      </c>
      <c r="W138" s="139">
        <v>0.54966435185185192</v>
      </c>
      <c r="X138" s="110"/>
      <c r="Z138" s="123"/>
      <c r="AC138" s="123"/>
      <c r="AD138" s="134"/>
      <c r="AF138" s="123"/>
      <c r="AI138" s="123"/>
      <c r="AJ138" s="110"/>
      <c r="AL138" s="123"/>
      <c r="AO138" s="123"/>
      <c r="AP138" s="110"/>
      <c r="AR138" s="123"/>
      <c r="AV138" s="110"/>
    </row>
    <row r="139" spans="1:48" s="104" customFormat="1" x14ac:dyDescent="0.25">
      <c r="A139" s="104">
        <v>268</v>
      </c>
      <c r="B139" s="123">
        <v>0.40219907407407413</v>
      </c>
      <c r="D139" s="104">
        <v>268</v>
      </c>
      <c r="E139" s="123">
        <v>0.40645833333333337</v>
      </c>
      <c r="F139" s="110"/>
      <c r="G139" s="147">
        <v>268</v>
      </c>
      <c r="H139" s="123">
        <v>0.41261574074074076</v>
      </c>
      <c r="J139" s="147">
        <v>268</v>
      </c>
      <c r="K139" s="123">
        <v>0.43054398148148149</v>
      </c>
      <c r="L139" s="110"/>
      <c r="M139" s="104">
        <v>325</v>
      </c>
      <c r="N139" s="123">
        <v>0.4670138888888889</v>
      </c>
      <c r="P139" s="104">
        <v>210</v>
      </c>
      <c r="Q139" s="123">
        <v>0.47217592592592594</v>
      </c>
      <c r="R139" s="134"/>
      <c r="S139">
        <v>310</v>
      </c>
      <c r="T139" s="139">
        <v>0.59756944444444449</v>
      </c>
      <c r="U139" s="139"/>
      <c r="V139">
        <v>310</v>
      </c>
      <c r="W139" s="139">
        <v>0.60195601851851854</v>
      </c>
      <c r="X139" s="110"/>
      <c r="Z139" s="123"/>
      <c r="AC139" s="123"/>
      <c r="AD139" s="134"/>
      <c r="AF139" s="123"/>
      <c r="AI139" s="123"/>
      <c r="AJ139" s="110"/>
      <c r="AL139" s="123"/>
      <c r="AO139" s="123"/>
      <c r="AP139" s="110"/>
      <c r="AR139" s="123"/>
      <c r="AV139" s="110"/>
    </row>
    <row r="140" spans="1:48" s="104" customFormat="1" x14ac:dyDescent="0.25">
      <c r="A140" s="104">
        <v>269</v>
      </c>
      <c r="B140" s="123">
        <v>0.40706018518518516</v>
      </c>
      <c r="D140" s="104">
        <v>269</v>
      </c>
      <c r="E140" s="123">
        <v>0.41068287037037038</v>
      </c>
      <c r="F140" s="110"/>
      <c r="G140" s="147">
        <v>269</v>
      </c>
      <c r="H140" s="123">
        <v>0.41689814814814818</v>
      </c>
      <c r="J140" s="147">
        <v>269</v>
      </c>
      <c r="K140" s="123">
        <v>0.42298611111111112</v>
      </c>
      <c r="L140" s="110"/>
      <c r="M140" s="147">
        <v>309</v>
      </c>
      <c r="N140" s="123">
        <v>0.4675347222222222</v>
      </c>
      <c r="P140" s="104">
        <v>345</v>
      </c>
      <c r="Q140" s="123">
        <v>0.47218749999999998</v>
      </c>
      <c r="R140" s="134"/>
      <c r="S140">
        <v>312</v>
      </c>
      <c r="T140" s="139">
        <v>0.63090277777777781</v>
      </c>
      <c r="U140" s="116"/>
      <c r="V140">
        <v>312</v>
      </c>
      <c r="W140" s="139">
        <v>0.63416666666666666</v>
      </c>
      <c r="X140" s="110"/>
      <c r="Z140" s="123"/>
      <c r="AC140" s="123"/>
      <c r="AD140" s="134"/>
      <c r="AF140" s="123"/>
      <c r="AI140" s="123"/>
      <c r="AJ140" s="110"/>
      <c r="AL140" s="123"/>
      <c r="AO140" s="123"/>
      <c r="AP140" s="110"/>
      <c r="AR140" s="123"/>
      <c r="AV140" s="110"/>
    </row>
    <row r="141" spans="1:48" s="104" customFormat="1" x14ac:dyDescent="0.25">
      <c r="A141" s="104">
        <v>270</v>
      </c>
      <c r="B141" s="123">
        <v>0.39178240740740744</v>
      </c>
      <c r="D141" s="104">
        <v>270</v>
      </c>
      <c r="E141" s="123">
        <v>0.39600694444444445</v>
      </c>
      <c r="F141" s="110"/>
      <c r="G141" s="147">
        <v>270</v>
      </c>
      <c r="H141" s="123">
        <v>0.40289351851851851</v>
      </c>
      <c r="J141" s="147">
        <v>270</v>
      </c>
      <c r="K141" s="123">
        <v>0.40789351851851857</v>
      </c>
      <c r="L141" s="110"/>
      <c r="M141" s="147">
        <v>316</v>
      </c>
      <c r="N141" s="123">
        <v>0.46770833333333334</v>
      </c>
      <c r="P141" s="147">
        <v>308</v>
      </c>
      <c r="Q141" s="123">
        <v>0.47225694444444444</v>
      </c>
      <c r="R141" s="134"/>
      <c r="S141">
        <v>313</v>
      </c>
      <c r="T141" s="139">
        <v>0.55005787037037035</v>
      </c>
      <c r="U141" s="139"/>
      <c r="V141">
        <v>313</v>
      </c>
      <c r="W141" s="139">
        <v>0.5531018518518519</v>
      </c>
      <c r="X141" s="110"/>
      <c r="Z141" s="123"/>
      <c r="AC141" s="123"/>
      <c r="AD141" s="134"/>
      <c r="AF141" s="123"/>
      <c r="AI141" s="123"/>
      <c r="AJ141" s="110"/>
      <c r="AL141" s="123"/>
      <c r="AO141" s="123"/>
      <c r="AP141" s="110"/>
      <c r="AR141" s="123"/>
      <c r="AV141" s="110"/>
    </row>
    <row r="142" spans="1:48" s="104" customFormat="1" x14ac:dyDescent="0.25">
      <c r="A142" s="104">
        <v>272</v>
      </c>
      <c r="B142" s="123">
        <v>0.3923611111111111</v>
      </c>
      <c r="D142" s="104">
        <v>272</v>
      </c>
      <c r="E142" s="123">
        <v>0.39626157407407409</v>
      </c>
      <c r="F142" s="110"/>
      <c r="G142" s="147">
        <v>272</v>
      </c>
      <c r="H142" s="123">
        <v>0.40306712962962959</v>
      </c>
      <c r="J142" s="147">
        <v>272</v>
      </c>
      <c r="K142" s="123">
        <v>0.40822916666666664</v>
      </c>
      <c r="L142" s="110"/>
      <c r="M142" s="104">
        <v>126</v>
      </c>
      <c r="N142" s="123">
        <v>0.4682291666666667</v>
      </c>
      <c r="P142" s="104">
        <v>358</v>
      </c>
      <c r="Q142" s="123">
        <v>0.47265046296296293</v>
      </c>
      <c r="R142" s="134"/>
      <c r="S142">
        <v>315</v>
      </c>
      <c r="T142" s="139">
        <v>0.59791666666666665</v>
      </c>
      <c r="U142" s="139"/>
      <c r="V142">
        <v>315</v>
      </c>
      <c r="W142" s="139">
        <v>0.60162037037037031</v>
      </c>
      <c r="X142" s="110"/>
      <c r="Z142" s="123"/>
      <c r="AC142" s="123"/>
      <c r="AD142" s="134"/>
      <c r="AF142" s="123"/>
      <c r="AI142" s="123"/>
      <c r="AJ142" s="110"/>
      <c r="AL142" s="123"/>
      <c r="AO142" s="123"/>
      <c r="AP142" s="110"/>
      <c r="AR142" s="123"/>
      <c r="AV142" s="110"/>
    </row>
    <row r="143" spans="1:48" s="104" customFormat="1" x14ac:dyDescent="0.25">
      <c r="A143" s="104">
        <v>273</v>
      </c>
      <c r="B143" s="123">
        <v>0.40752314814814811</v>
      </c>
      <c r="D143" s="104">
        <v>273</v>
      </c>
      <c r="E143" s="123">
        <v>0.41060185185185188</v>
      </c>
      <c r="F143" s="110"/>
      <c r="G143" s="147">
        <v>273</v>
      </c>
      <c r="H143" s="123">
        <v>0.41637731481481483</v>
      </c>
      <c r="J143" s="147">
        <v>273</v>
      </c>
      <c r="K143" s="123">
        <v>0.42077546296296298</v>
      </c>
      <c r="L143" s="110"/>
      <c r="M143" s="104">
        <v>358</v>
      </c>
      <c r="N143" s="123">
        <v>0.46875</v>
      </c>
      <c r="P143" s="147">
        <v>320</v>
      </c>
      <c r="Q143" s="123">
        <v>0.4740625</v>
      </c>
      <c r="R143" s="134"/>
      <c r="S143">
        <v>316</v>
      </c>
      <c r="T143" s="139">
        <v>0.58148148148148149</v>
      </c>
      <c r="U143" s="139"/>
      <c r="V143">
        <v>316</v>
      </c>
      <c r="W143" s="139">
        <v>0.58510416666666665</v>
      </c>
      <c r="X143" s="110"/>
      <c r="Z143" s="123"/>
      <c r="AC143" s="123"/>
      <c r="AD143" s="134"/>
      <c r="AF143" s="123"/>
      <c r="AI143" s="123"/>
      <c r="AJ143" s="110"/>
      <c r="AL143" s="123"/>
      <c r="AO143" s="123"/>
      <c r="AP143" s="110"/>
      <c r="AR143" s="123"/>
      <c r="AV143" s="110"/>
    </row>
    <row r="144" spans="1:48" s="104" customFormat="1" x14ac:dyDescent="0.25">
      <c r="A144" s="104">
        <v>275</v>
      </c>
      <c r="B144" s="123">
        <v>0.3925925925925926</v>
      </c>
      <c r="D144" s="104">
        <v>275</v>
      </c>
      <c r="E144" s="123">
        <v>0.39582175925925928</v>
      </c>
      <c r="F144" s="110"/>
      <c r="G144" s="147">
        <v>275</v>
      </c>
      <c r="H144" s="123">
        <v>0.40202546296296293</v>
      </c>
      <c r="J144" s="147">
        <v>275</v>
      </c>
      <c r="K144" s="123">
        <v>0.4067824074074074</v>
      </c>
      <c r="L144" s="110"/>
      <c r="M144" s="147">
        <v>313</v>
      </c>
      <c r="N144" s="123">
        <v>0.46892361111111108</v>
      </c>
      <c r="P144" s="147">
        <v>263</v>
      </c>
      <c r="Q144" s="123">
        <v>0.47618055555555555</v>
      </c>
      <c r="R144" s="134"/>
      <c r="S144">
        <v>317</v>
      </c>
      <c r="T144" s="139">
        <v>0.60277777777777775</v>
      </c>
      <c r="U144" s="139"/>
      <c r="V144">
        <v>317</v>
      </c>
      <c r="W144" s="139">
        <v>0.60791666666666666</v>
      </c>
      <c r="X144" s="110"/>
      <c r="Z144" s="123"/>
      <c r="AC144" s="123"/>
      <c r="AD144" s="134"/>
      <c r="AF144" s="123"/>
      <c r="AI144" s="123"/>
      <c r="AJ144" s="110"/>
      <c r="AL144" s="123"/>
      <c r="AO144" s="123"/>
      <c r="AP144" s="110"/>
      <c r="AR144" s="123"/>
      <c r="AV144" s="110"/>
    </row>
    <row r="145" spans="1:48" s="104" customFormat="1" x14ac:dyDescent="0.25">
      <c r="A145" s="104">
        <v>277</v>
      </c>
      <c r="B145" s="123">
        <v>0.39282407407407405</v>
      </c>
      <c r="D145" s="104">
        <v>277</v>
      </c>
      <c r="E145" s="123">
        <v>0.39608796296296295</v>
      </c>
      <c r="F145" s="110"/>
      <c r="G145" s="147">
        <v>277</v>
      </c>
      <c r="H145" s="123">
        <v>0.40225694444444443</v>
      </c>
      <c r="J145" s="147">
        <v>277</v>
      </c>
      <c r="K145" s="123">
        <v>0.40644675925925927</v>
      </c>
      <c r="L145" s="110"/>
      <c r="M145" s="147">
        <v>320</v>
      </c>
      <c r="N145" s="123">
        <v>0.47100694444444446</v>
      </c>
      <c r="P145" s="147">
        <v>313</v>
      </c>
      <c r="Q145" s="123">
        <v>0.47719907407407408</v>
      </c>
      <c r="R145" s="134"/>
      <c r="S145">
        <v>318</v>
      </c>
      <c r="T145" s="139">
        <v>0.59930555555555554</v>
      </c>
      <c r="U145" s="139"/>
      <c r="V145">
        <v>318</v>
      </c>
      <c r="W145" s="139">
        <v>0.60259259259259257</v>
      </c>
      <c r="X145" s="110"/>
      <c r="Z145" s="123"/>
      <c r="AC145" s="123"/>
      <c r="AD145" s="134"/>
      <c r="AF145" s="123"/>
      <c r="AI145" s="123"/>
      <c r="AJ145" s="110"/>
      <c r="AL145" s="123"/>
      <c r="AP145" s="110"/>
      <c r="AR145" s="123"/>
      <c r="AV145" s="110"/>
    </row>
    <row r="146" spans="1:48" s="104" customFormat="1" x14ac:dyDescent="0.25">
      <c r="A146" s="104">
        <v>279</v>
      </c>
      <c r="B146" s="123">
        <v>0.38605324074074071</v>
      </c>
      <c r="D146" s="104">
        <v>279</v>
      </c>
      <c r="E146" s="123">
        <v>0.3895717592592593</v>
      </c>
      <c r="F146" s="110"/>
      <c r="G146" s="147">
        <v>279</v>
      </c>
      <c r="H146" s="123">
        <v>0.39565972222222223</v>
      </c>
      <c r="J146" s="147">
        <v>279</v>
      </c>
      <c r="K146" s="123">
        <v>0.39925925925925926</v>
      </c>
      <c r="L146" s="110"/>
      <c r="M146" s="147">
        <v>269</v>
      </c>
      <c r="N146" s="123">
        <v>0.47170138888888885</v>
      </c>
      <c r="P146" s="147">
        <v>307</v>
      </c>
      <c r="Q146" s="123">
        <v>0.47909722222222223</v>
      </c>
      <c r="R146" s="134"/>
      <c r="S146">
        <v>320</v>
      </c>
      <c r="T146" s="139">
        <v>0.5600694444444444</v>
      </c>
      <c r="U146" s="139"/>
      <c r="V146">
        <v>320</v>
      </c>
      <c r="W146" s="139">
        <v>0.56303240740740745</v>
      </c>
      <c r="X146" s="110"/>
      <c r="Z146" s="123"/>
      <c r="AC146" s="123"/>
      <c r="AD146" s="134"/>
      <c r="AF146" s="123"/>
      <c r="AI146" s="123"/>
      <c r="AJ146" s="110"/>
      <c r="AL146" s="123"/>
      <c r="AP146" s="110"/>
      <c r="AR146" s="123"/>
      <c r="AV146" s="110"/>
    </row>
    <row r="147" spans="1:48" s="104" customFormat="1" x14ac:dyDescent="0.25">
      <c r="A147" s="104">
        <v>292</v>
      </c>
      <c r="B147" s="123">
        <v>0.38634259259259257</v>
      </c>
      <c r="D147" s="104">
        <v>292</v>
      </c>
      <c r="E147" s="123">
        <v>0.3897916666666667</v>
      </c>
      <c r="F147" s="110"/>
      <c r="G147" s="147">
        <v>292</v>
      </c>
      <c r="H147" s="123">
        <v>0.3967013888888889</v>
      </c>
      <c r="J147" s="147">
        <v>292</v>
      </c>
      <c r="K147" s="123">
        <v>0.40079861111111109</v>
      </c>
      <c r="L147" s="110"/>
      <c r="M147" s="147">
        <v>263</v>
      </c>
      <c r="N147" s="123">
        <v>0.47210648148148149</v>
      </c>
      <c r="P147" s="147">
        <v>306</v>
      </c>
      <c r="Q147" s="123">
        <v>0.48093750000000002</v>
      </c>
      <c r="R147" s="134"/>
      <c r="S147">
        <v>322</v>
      </c>
      <c r="T147" s="139">
        <v>0.57951388888888888</v>
      </c>
      <c r="U147" s="139"/>
      <c r="V147">
        <v>322</v>
      </c>
      <c r="W147" s="139">
        <v>0.5834259259259259</v>
      </c>
      <c r="X147" s="110"/>
      <c r="Z147" s="123"/>
      <c r="AC147" s="123"/>
      <c r="AD147" s="134"/>
      <c r="AF147" s="123"/>
      <c r="AI147" s="123"/>
      <c r="AJ147" s="110"/>
      <c r="AL147" s="123"/>
      <c r="AP147" s="110"/>
      <c r="AR147" s="123"/>
      <c r="AV147" s="110"/>
    </row>
    <row r="148" spans="1:48" s="104" customFormat="1" x14ac:dyDescent="0.25">
      <c r="A148" s="104">
        <v>298</v>
      </c>
      <c r="B148" s="123">
        <v>0.38541666666666669</v>
      </c>
      <c r="D148" s="104">
        <v>298</v>
      </c>
      <c r="E148" s="123">
        <v>0.38924768518518515</v>
      </c>
      <c r="F148" s="110"/>
      <c r="G148" s="147">
        <v>298</v>
      </c>
      <c r="H148" s="123">
        <v>0.39728009259259256</v>
      </c>
      <c r="J148" s="147">
        <v>298</v>
      </c>
      <c r="K148" s="123">
        <v>0.4027546296296296</v>
      </c>
      <c r="L148" s="110"/>
      <c r="M148" s="147">
        <v>318</v>
      </c>
      <c r="N148" s="123">
        <v>0.47453703703703703</v>
      </c>
      <c r="P148" s="147">
        <v>269</v>
      </c>
      <c r="Q148" s="123">
        <v>0.48449074074074078</v>
      </c>
      <c r="R148" s="134"/>
      <c r="S148">
        <v>323</v>
      </c>
      <c r="T148" s="139">
        <v>0.48946759259259259</v>
      </c>
      <c r="U148" s="139"/>
      <c r="V148">
        <v>323</v>
      </c>
      <c r="W148" s="139">
        <v>0.4931828703703704</v>
      </c>
      <c r="X148" s="110"/>
      <c r="Z148" s="123"/>
      <c r="AC148" s="123"/>
      <c r="AD148" s="134"/>
      <c r="AF148" s="123"/>
      <c r="AI148" s="123"/>
      <c r="AJ148" s="110"/>
      <c r="AL148" s="123"/>
      <c r="AP148" s="110"/>
      <c r="AR148" s="123"/>
      <c r="AV148" s="110"/>
    </row>
    <row r="149" spans="1:48" s="104" customFormat="1" x14ac:dyDescent="0.25">
      <c r="A149" s="104">
        <v>301</v>
      </c>
      <c r="B149" s="123">
        <v>0.40810185185185183</v>
      </c>
      <c r="D149" s="104">
        <v>301</v>
      </c>
      <c r="E149" s="123">
        <v>0.41174768518518517</v>
      </c>
      <c r="F149" s="110"/>
      <c r="G149" s="147">
        <v>301</v>
      </c>
      <c r="H149" s="104">
        <v>0.41851851851851851</v>
      </c>
      <c r="J149" s="104">
        <v>301</v>
      </c>
      <c r="K149" s="104">
        <v>0.42511574074074071</v>
      </c>
      <c r="L149" s="110"/>
      <c r="M149" s="147">
        <v>301</v>
      </c>
      <c r="N149" s="123">
        <v>0.47523148148148148</v>
      </c>
      <c r="P149" s="104">
        <v>333</v>
      </c>
      <c r="Q149" s="123">
        <v>0.48587962962962966</v>
      </c>
      <c r="R149" s="134"/>
      <c r="S149">
        <v>325</v>
      </c>
      <c r="T149" s="139">
        <v>0.55509259259259258</v>
      </c>
      <c r="U149" s="139"/>
      <c r="V149">
        <v>325</v>
      </c>
      <c r="W149" s="139">
        <v>0.55799768518518522</v>
      </c>
      <c r="X149" s="110"/>
      <c r="Z149" s="123"/>
      <c r="AC149" s="123"/>
      <c r="AD149" s="134"/>
      <c r="AF149" s="123"/>
      <c r="AJ149" s="110"/>
      <c r="AL149" s="123"/>
      <c r="AP149" s="110"/>
      <c r="AR149" s="123"/>
      <c r="AV149" s="110"/>
    </row>
    <row r="150" spans="1:48" s="104" customFormat="1" x14ac:dyDescent="0.25">
      <c r="A150" s="104">
        <v>302</v>
      </c>
      <c r="B150" s="123">
        <v>0.40902777777777777</v>
      </c>
      <c r="D150" s="104">
        <v>302</v>
      </c>
      <c r="E150" s="123">
        <v>0.41270833333333329</v>
      </c>
      <c r="F150" s="110"/>
      <c r="G150" s="147">
        <v>302</v>
      </c>
      <c r="H150" s="123">
        <v>0.4199074074074074</v>
      </c>
      <c r="J150" s="147">
        <v>302</v>
      </c>
      <c r="K150" s="123">
        <v>0.43437500000000001</v>
      </c>
      <c r="L150" s="110"/>
      <c r="M150" s="147">
        <v>307</v>
      </c>
      <c r="N150" s="123">
        <v>0.47592592592592592</v>
      </c>
      <c r="P150" s="104">
        <v>329</v>
      </c>
      <c r="Q150" s="123">
        <v>0.48593749999999997</v>
      </c>
      <c r="R150" s="134"/>
      <c r="S150">
        <v>326</v>
      </c>
      <c r="T150" s="139">
        <v>0.5756944444444444</v>
      </c>
      <c r="U150" s="139"/>
      <c r="V150">
        <v>326</v>
      </c>
      <c r="W150" s="139">
        <v>0.57975694444444448</v>
      </c>
      <c r="X150" s="110"/>
      <c r="Z150" s="123"/>
      <c r="AC150" s="123"/>
      <c r="AD150" s="134"/>
      <c r="AF150" s="123"/>
      <c r="AI150" s="122"/>
      <c r="AJ150" s="110"/>
      <c r="AL150" s="122"/>
      <c r="AO150" s="122"/>
      <c r="AP150" s="110"/>
      <c r="AR150" s="122"/>
      <c r="AV150" s="110"/>
    </row>
    <row r="151" spans="1:48" s="104" customFormat="1" x14ac:dyDescent="0.25">
      <c r="A151" s="104">
        <v>304</v>
      </c>
      <c r="B151" s="123">
        <v>0.41388888888888892</v>
      </c>
      <c r="D151" s="104">
        <v>304</v>
      </c>
      <c r="E151" s="123">
        <v>0.41748842592592594</v>
      </c>
      <c r="F151" s="110"/>
      <c r="G151" s="147">
        <v>304</v>
      </c>
      <c r="H151" s="123">
        <v>0.42476851851851855</v>
      </c>
      <c r="J151" s="147"/>
      <c r="K151" s="123"/>
      <c r="L151" s="110"/>
      <c r="M151" s="104">
        <v>333</v>
      </c>
      <c r="N151" s="123">
        <v>0.4765625</v>
      </c>
      <c r="P151" s="104">
        <v>241</v>
      </c>
      <c r="Q151" s="123">
        <v>0.48871527777777773</v>
      </c>
      <c r="R151" s="134"/>
      <c r="S151"/>
      <c r="T151"/>
      <c r="U151"/>
      <c r="V151">
        <v>329</v>
      </c>
      <c r="W151" s="139">
        <v>0.58377314814814818</v>
      </c>
      <c r="X151" s="110"/>
      <c r="Z151" s="123"/>
      <c r="AC151" s="123"/>
      <c r="AD151" s="134"/>
      <c r="AF151" s="123"/>
      <c r="AI151" s="122"/>
      <c r="AJ151" s="110"/>
      <c r="AL151" s="122"/>
      <c r="AO151" s="122"/>
      <c r="AP151" s="110"/>
      <c r="AR151" s="122"/>
      <c r="AV151" s="110"/>
    </row>
    <row r="152" spans="1:48" s="104" customFormat="1" x14ac:dyDescent="0.25">
      <c r="A152" s="104">
        <v>305</v>
      </c>
      <c r="B152" s="123">
        <v>0.41736111111111113</v>
      </c>
      <c r="D152" s="104">
        <v>305</v>
      </c>
      <c r="E152" s="123">
        <v>0.42180555555555554</v>
      </c>
      <c r="F152" s="110"/>
      <c r="G152" s="147">
        <v>305</v>
      </c>
      <c r="H152" s="104">
        <v>0.4291666666666667</v>
      </c>
      <c r="J152" s="147">
        <v>305</v>
      </c>
      <c r="K152" s="123">
        <v>0.44408564814814816</v>
      </c>
      <c r="L152" s="110"/>
      <c r="M152" s="147">
        <v>310</v>
      </c>
      <c r="N152" s="123">
        <v>0.4767939814814815</v>
      </c>
      <c r="P152" s="104">
        <v>322</v>
      </c>
      <c r="Q152" s="123">
        <v>0.48891203703703701</v>
      </c>
      <c r="R152" s="134"/>
      <c r="S152">
        <v>329</v>
      </c>
      <c r="T152" s="139">
        <v>0.58078703703703705</v>
      </c>
      <c r="U152"/>
      <c r="V152"/>
      <c r="W152"/>
      <c r="X152" s="110"/>
      <c r="Z152" s="123"/>
      <c r="AC152" s="123"/>
      <c r="AD152" s="134"/>
      <c r="AF152" s="123"/>
      <c r="AI152" s="122"/>
      <c r="AJ152" s="110"/>
      <c r="AL152" s="122"/>
      <c r="AO152" s="122"/>
      <c r="AP152" s="110"/>
      <c r="AR152" s="122"/>
      <c r="AV152" s="110"/>
    </row>
    <row r="153" spans="1:48" s="104" customFormat="1" x14ac:dyDescent="0.25">
      <c r="A153" s="104">
        <v>306</v>
      </c>
      <c r="B153" s="123">
        <v>0.41446759259259264</v>
      </c>
      <c r="D153" s="104">
        <v>306</v>
      </c>
      <c r="E153" s="123">
        <v>0.41773148148148148</v>
      </c>
      <c r="F153" s="110"/>
      <c r="G153" s="147">
        <v>306</v>
      </c>
      <c r="H153" s="104">
        <v>0.42459490740740741</v>
      </c>
      <c r="J153" s="147">
        <v>306</v>
      </c>
      <c r="K153" s="123">
        <v>0.43222222222222223</v>
      </c>
      <c r="L153" s="110"/>
      <c r="M153" s="147">
        <v>306</v>
      </c>
      <c r="N153" s="123">
        <v>0.4770833333333333</v>
      </c>
      <c r="P153" s="104">
        <v>126</v>
      </c>
      <c r="Q153" s="123">
        <v>0.49070601851851853</v>
      </c>
      <c r="R153" s="134"/>
      <c r="S153">
        <v>330</v>
      </c>
      <c r="T153" s="139">
        <v>0.57986111111111105</v>
      </c>
      <c r="U153"/>
      <c r="V153">
        <v>330</v>
      </c>
      <c r="W153" s="139">
        <v>0.58333333333333337</v>
      </c>
      <c r="X153" s="110"/>
      <c r="Z153" s="123"/>
      <c r="AC153" s="122"/>
      <c r="AD153" s="110"/>
      <c r="AI153" s="122"/>
      <c r="AJ153" s="110"/>
      <c r="AL153" s="122"/>
      <c r="AO153" s="122"/>
      <c r="AP153" s="110"/>
      <c r="AR153" s="122"/>
      <c r="AV153" s="110"/>
    </row>
    <row r="154" spans="1:48" s="104" customFormat="1" x14ac:dyDescent="0.25">
      <c r="A154" s="104">
        <v>307</v>
      </c>
      <c r="B154" s="123">
        <v>0.41307870370370375</v>
      </c>
      <c r="D154" s="104">
        <v>307</v>
      </c>
      <c r="E154" s="123">
        <v>0.41689814814814818</v>
      </c>
      <c r="F154" s="110"/>
      <c r="G154" s="104">
        <v>307</v>
      </c>
      <c r="H154" s="115">
        <v>0.42355324074074074</v>
      </c>
      <c r="J154" s="104">
        <v>307</v>
      </c>
      <c r="K154" s="115">
        <v>0.43113425925925924</v>
      </c>
      <c r="L154" s="110"/>
      <c r="M154" s="104">
        <v>258</v>
      </c>
      <c r="N154" s="123">
        <v>0.4772569444444445</v>
      </c>
      <c r="P154" s="104">
        <v>330</v>
      </c>
      <c r="Q154" s="123">
        <v>0.49178240740740736</v>
      </c>
      <c r="R154" s="134"/>
      <c r="S154">
        <v>333</v>
      </c>
      <c r="T154" s="139">
        <v>0.57065972222222217</v>
      </c>
      <c r="U154"/>
      <c r="V154">
        <v>333</v>
      </c>
      <c r="W154" s="139">
        <v>0.57390046296296293</v>
      </c>
      <c r="X154" s="110"/>
      <c r="Z154" s="123"/>
      <c r="AC154" s="122"/>
      <c r="AD154" s="110"/>
      <c r="AI154" s="122"/>
      <c r="AJ154" s="110"/>
      <c r="AL154" s="122"/>
      <c r="AO154" s="122"/>
      <c r="AP154" s="110"/>
      <c r="AR154" s="122"/>
      <c r="AV154" s="110"/>
    </row>
    <row r="155" spans="1:48" s="104" customFormat="1" x14ac:dyDescent="0.25">
      <c r="A155" s="104">
        <v>308</v>
      </c>
      <c r="B155" s="123" t="e">
        <v>#VALUE!</v>
      </c>
      <c r="D155" s="104">
        <v>308</v>
      </c>
      <c r="E155" s="123">
        <v>0.41763888888888889</v>
      </c>
      <c r="F155" s="110"/>
      <c r="G155" s="104">
        <v>308</v>
      </c>
      <c r="H155" s="115">
        <v>0.42378472222222219</v>
      </c>
      <c r="J155" s="104">
        <v>308</v>
      </c>
      <c r="K155" s="115">
        <v>0.43136574074074074</v>
      </c>
      <c r="L155" s="110"/>
      <c r="M155" s="104">
        <v>322</v>
      </c>
      <c r="N155" s="123">
        <v>0.48072916666666665</v>
      </c>
      <c r="P155" s="147">
        <v>310</v>
      </c>
      <c r="Q155" s="123">
        <v>0.49303240740740745</v>
      </c>
      <c r="R155" s="134"/>
      <c r="S155">
        <v>345</v>
      </c>
      <c r="T155" s="139">
        <v>0.55156250000000007</v>
      </c>
      <c r="U155"/>
      <c r="V155">
        <v>345</v>
      </c>
      <c r="W155" s="139">
        <v>0.55458333333333332</v>
      </c>
      <c r="X155" s="110"/>
      <c r="Z155" s="123"/>
      <c r="AC155" s="122"/>
      <c r="AD155" s="110"/>
      <c r="AI155" s="122"/>
      <c r="AJ155" s="110"/>
      <c r="AL155" s="122"/>
      <c r="AO155" s="122"/>
      <c r="AP155" s="110"/>
      <c r="AR155" s="122"/>
      <c r="AV155" s="110"/>
    </row>
    <row r="156" spans="1:48" s="104" customFormat="1" x14ac:dyDescent="0.25">
      <c r="A156" s="104">
        <v>309</v>
      </c>
      <c r="B156" s="123">
        <v>0.41510416666666666</v>
      </c>
      <c r="D156" s="104">
        <v>309</v>
      </c>
      <c r="E156" s="123">
        <v>0.4183912037037037</v>
      </c>
      <c r="F156" s="110"/>
      <c r="G156" s="104">
        <v>309</v>
      </c>
      <c r="H156" s="115">
        <v>0.42494212962962963</v>
      </c>
      <c r="J156" s="104">
        <v>309</v>
      </c>
      <c r="K156" s="115">
        <v>0.43152777777777779</v>
      </c>
      <c r="L156" s="110"/>
      <c r="M156" s="104">
        <v>241</v>
      </c>
      <c r="N156" s="123">
        <v>0.48171296296296301</v>
      </c>
      <c r="P156" s="104">
        <v>326</v>
      </c>
      <c r="Q156" s="123">
        <v>0.49561342592592594</v>
      </c>
      <c r="R156" s="134"/>
      <c r="S156">
        <v>347</v>
      </c>
      <c r="T156" s="139">
        <v>0.65474537037037039</v>
      </c>
      <c r="U156" s="116"/>
      <c r="V156">
        <v>347</v>
      </c>
      <c r="W156" s="139">
        <v>0.66081018518518519</v>
      </c>
      <c r="X156" s="110"/>
      <c r="Z156" s="123"/>
      <c r="AC156" s="122"/>
      <c r="AD156" s="110"/>
      <c r="AI156" s="122"/>
      <c r="AJ156" s="110"/>
      <c r="AL156" s="122"/>
      <c r="AO156" s="122"/>
      <c r="AP156" s="110"/>
      <c r="AR156" s="122"/>
      <c r="AV156" s="110"/>
    </row>
    <row r="157" spans="1:48" s="104" customFormat="1" x14ac:dyDescent="0.25">
      <c r="A157" s="104">
        <v>310</v>
      </c>
      <c r="B157" s="123">
        <v>0.40949074074074071</v>
      </c>
      <c r="D157" s="104">
        <v>310</v>
      </c>
      <c r="E157" s="123">
        <v>0.41340277777777779</v>
      </c>
      <c r="F157" s="110"/>
      <c r="G157" s="104">
        <v>310</v>
      </c>
      <c r="H157" s="115">
        <v>0.41973379629629631</v>
      </c>
      <c r="J157" s="104">
        <v>310</v>
      </c>
      <c r="K157" s="115">
        <v>0.42516203703703703</v>
      </c>
      <c r="L157" s="110"/>
      <c r="M157" s="104">
        <v>329</v>
      </c>
      <c r="N157" s="123">
        <v>0.48194444444444445</v>
      </c>
      <c r="P157" s="104">
        <v>324</v>
      </c>
      <c r="Q157" s="123">
        <v>0.50201388888888887</v>
      </c>
      <c r="R157" s="134"/>
      <c r="S157">
        <v>358</v>
      </c>
      <c r="T157" s="139">
        <v>0.54675925925925928</v>
      </c>
      <c r="U157"/>
      <c r="V157">
        <v>358</v>
      </c>
      <c r="W157" s="139">
        <v>0.54979166666666668</v>
      </c>
      <c r="X157" s="110"/>
      <c r="Z157" s="123"/>
      <c r="AC157" s="122"/>
      <c r="AD157" s="110"/>
      <c r="AI157" s="122"/>
      <c r="AJ157" s="110"/>
      <c r="AL157" s="122"/>
      <c r="AO157" s="122"/>
      <c r="AP157" s="110"/>
      <c r="AR157" s="122"/>
      <c r="AV157" s="110"/>
    </row>
    <row r="158" spans="1:48" s="104" customFormat="1" x14ac:dyDescent="0.25">
      <c r="A158" s="104">
        <v>311</v>
      </c>
      <c r="B158" s="123">
        <v>0.41093750000000001</v>
      </c>
      <c r="D158" s="104">
        <v>311</v>
      </c>
      <c r="E158" s="123">
        <v>0.41521990740740744</v>
      </c>
      <c r="F158" s="110"/>
      <c r="G158" s="104">
        <v>311</v>
      </c>
      <c r="H158" s="115">
        <v>0.42123842592592592</v>
      </c>
      <c r="J158" s="104">
        <v>311</v>
      </c>
      <c r="K158" s="115">
        <v>0.43996527777777777</v>
      </c>
      <c r="L158" s="110"/>
      <c r="M158" s="104">
        <v>330</v>
      </c>
      <c r="N158" s="123">
        <v>0.48211805555555554</v>
      </c>
      <c r="P158" s="104">
        <v>258</v>
      </c>
      <c r="Q158" s="123">
        <v>0.5021296296296297</v>
      </c>
      <c r="R158" s="136"/>
      <c r="S158">
        <v>399</v>
      </c>
      <c r="T158" s="139">
        <v>0.59826388888888882</v>
      </c>
      <c r="U158"/>
      <c r="V158">
        <v>399</v>
      </c>
      <c r="W158" s="139">
        <v>0.60193287037037035</v>
      </c>
      <c r="X158" s="110"/>
      <c r="Z158" s="123"/>
      <c r="AC158" s="122"/>
      <c r="AD158" s="110"/>
      <c r="AI158" s="122"/>
      <c r="AJ158" s="110"/>
      <c r="AL158" s="122"/>
      <c r="AO158" s="122"/>
      <c r="AP158" s="110"/>
      <c r="AR158" s="122"/>
      <c r="AV158" s="110"/>
    </row>
    <row r="159" spans="1:48" s="104" customFormat="1" x14ac:dyDescent="0.25">
      <c r="A159" s="104">
        <v>312</v>
      </c>
      <c r="B159" s="123">
        <v>0.41180555555555554</v>
      </c>
      <c r="D159" s="104">
        <v>312</v>
      </c>
      <c r="E159" s="123">
        <v>0.41526620370370365</v>
      </c>
      <c r="F159" s="110"/>
      <c r="G159" s="104">
        <v>312</v>
      </c>
      <c r="H159" s="115">
        <v>0.42100694444444442</v>
      </c>
      <c r="J159" s="104">
        <v>312</v>
      </c>
      <c r="K159" s="115">
        <v>0.42888888888888888</v>
      </c>
      <c r="L159" s="110"/>
      <c r="M159" s="104">
        <v>326</v>
      </c>
      <c r="N159" s="123">
        <v>0.48917824074074073</v>
      </c>
      <c r="P159" s="104">
        <v>399</v>
      </c>
      <c r="Q159" s="123">
        <v>0.5022106481481482</v>
      </c>
      <c r="R159" s="136"/>
      <c r="S159" s="122"/>
      <c r="T159" s="122"/>
      <c r="W159" s="123"/>
      <c r="X159" s="110"/>
      <c r="Z159" s="123"/>
      <c r="AC159" s="122"/>
      <c r="AD159" s="110"/>
      <c r="AI159" s="122"/>
      <c r="AJ159" s="110"/>
      <c r="AL159" s="122"/>
      <c r="AO159" s="122"/>
      <c r="AP159" s="110"/>
      <c r="AR159" s="122"/>
      <c r="AV159" s="110"/>
    </row>
    <row r="160" spans="1:48" s="104" customFormat="1" x14ac:dyDescent="0.25">
      <c r="A160" s="104">
        <v>313</v>
      </c>
      <c r="B160" s="123">
        <v>0.41273148148148148</v>
      </c>
      <c r="D160" s="104">
        <v>313</v>
      </c>
      <c r="E160" s="123">
        <v>0.41618055555555555</v>
      </c>
      <c r="F160" s="110"/>
      <c r="G160" s="104">
        <v>313</v>
      </c>
      <c r="H160" s="115">
        <v>0.42181712962962964</v>
      </c>
      <c r="J160" s="104">
        <v>313</v>
      </c>
      <c r="K160" s="115">
        <v>0.42886574074074074</v>
      </c>
      <c r="L160" s="110"/>
      <c r="M160" s="104">
        <v>399</v>
      </c>
      <c r="N160" s="123">
        <v>0.49120370370370375</v>
      </c>
      <c r="P160" s="147">
        <v>317</v>
      </c>
      <c r="Q160" s="123">
        <v>0.5040162037037037</v>
      </c>
      <c r="R160" s="136"/>
      <c r="S160" s="122"/>
      <c r="T160" s="122"/>
      <c r="W160" s="123"/>
      <c r="X160" s="110"/>
      <c r="Z160" s="123"/>
      <c r="AC160" s="122"/>
      <c r="AD160" s="110"/>
      <c r="AI160" s="122"/>
      <c r="AJ160" s="110"/>
      <c r="AL160" s="122"/>
      <c r="AO160" s="122"/>
      <c r="AP160" s="110"/>
      <c r="AR160" s="122"/>
      <c r="AV160" s="110"/>
    </row>
    <row r="161" spans="1:48" s="104" customFormat="1" x14ac:dyDescent="0.25">
      <c r="A161" s="104">
        <v>314</v>
      </c>
      <c r="B161" s="123">
        <v>0.41238425925925926</v>
      </c>
      <c r="D161" s="104">
        <v>314</v>
      </c>
      <c r="E161" s="123">
        <v>0.41701388888888885</v>
      </c>
      <c r="F161" s="110"/>
      <c r="G161" s="104">
        <v>314</v>
      </c>
      <c r="H161" s="104">
        <v>0.42401620370370369</v>
      </c>
      <c r="J161" s="104">
        <v>314</v>
      </c>
      <c r="K161" s="115">
        <v>0.44876157407407408</v>
      </c>
      <c r="L161" s="110"/>
      <c r="M161" s="104">
        <v>324</v>
      </c>
      <c r="N161" s="123">
        <v>0.4916666666666667</v>
      </c>
      <c r="P161" s="147">
        <v>315</v>
      </c>
      <c r="Q161" s="123">
        <v>0.50586805555555558</v>
      </c>
      <c r="R161" s="136"/>
      <c r="S161" s="122"/>
      <c r="T161" s="122"/>
      <c r="W161" s="123"/>
      <c r="X161" s="110"/>
      <c r="AC161" s="122"/>
      <c r="AD161" s="110"/>
      <c r="AF161" s="122"/>
      <c r="AI161" s="122"/>
      <c r="AJ161" s="110"/>
      <c r="AL161" s="122"/>
      <c r="AO161" s="122"/>
      <c r="AP161" s="110"/>
      <c r="AR161" s="122"/>
      <c r="AV161" s="110"/>
    </row>
    <row r="162" spans="1:48" s="104" customFormat="1" x14ac:dyDescent="0.25">
      <c r="A162" s="104">
        <v>315</v>
      </c>
      <c r="B162" s="123">
        <v>0.41412037037037036</v>
      </c>
      <c r="D162" s="104">
        <v>315</v>
      </c>
      <c r="E162" s="123">
        <v>0.41833333333333328</v>
      </c>
      <c r="F162" s="110"/>
      <c r="G162" s="104">
        <v>315</v>
      </c>
      <c r="H162" s="115">
        <v>0.42546296296296293</v>
      </c>
      <c r="J162" s="104">
        <v>315</v>
      </c>
      <c r="K162" s="115">
        <v>0.4331828703703704</v>
      </c>
      <c r="L162" s="110"/>
      <c r="M162" s="147">
        <v>317</v>
      </c>
      <c r="N162" s="123">
        <v>0.49641203703703707</v>
      </c>
      <c r="P162" s="147">
        <v>318</v>
      </c>
      <c r="Q162" s="123">
        <v>0.50634259259259262</v>
      </c>
      <c r="R162" s="136"/>
      <c r="S162" s="122"/>
      <c r="T162" s="122"/>
      <c r="W162" s="123"/>
      <c r="X162" s="110"/>
      <c r="AC162" s="122"/>
      <c r="AD162" s="110"/>
      <c r="AF162" s="122"/>
      <c r="AI162" s="122"/>
      <c r="AJ162" s="110"/>
      <c r="AL162" s="122"/>
      <c r="AO162" s="122"/>
      <c r="AP162" s="110"/>
      <c r="AR162" s="122"/>
      <c r="AV162" s="110"/>
    </row>
    <row r="163" spans="1:48" s="104" customFormat="1" x14ac:dyDescent="0.25">
      <c r="A163" s="104">
        <v>316</v>
      </c>
      <c r="B163" s="123">
        <v>0.41533564814814811</v>
      </c>
      <c r="D163" s="104">
        <v>316</v>
      </c>
      <c r="E163" s="123">
        <v>0.41880787037037037</v>
      </c>
      <c r="F163" s="110"/>
      <c r="G163" s="104">
        <v>316</v>
      </c>
      <c r="H163" s="115">
        <v>0.42505787037037041</v>
      </c>
      <c r="J163" s="104">
        <v>316</v>
      </c>
      <c r="K163" s="115">
        <v>0.43128472222222225</v>
      </c>
      <c r="L163" s="110"/>
      <c r="M163" s="147">
        <v>315</v>
      </c>
      <c r="N163" s="123">
        <v>0.49768518518518517</v>
      </c>
      <c r="P163" s="104">
        <v>327</v>
      </c>
      <c r="Q163" s="123">
        <v>0.51679398148148148</v>
      </c>
      <c r="R163" s="136"/>
      <c r="S163" s="122"/>
      <c r="T163" s="122"/>
      <c r="W163" s="123"/>
      <c r="X163" s="110"/>
      <c r="AC163" s="122"/>
      <c r="AD163" s="110"/>
      <c r="AF163" s="122"/>
      <c r="AI163" s="122"/>
      <c r="AJ163" s="110"/>
      <c r="AL163" s="122"/>
      <c r="AO163" s="122"/>
      <c r="AP163" s="110"/>
      <c r="AR163" s="122"/>
      <c r="AV163" s="110"/>
    </row>
    <row r="164" spans="1:48" s="104" customFormat="1" x14ac:dyDescent="0.25">
      <c r="A164" s="104">
        <v>317</v>
      </c>
      <c r="B164" s="123">
        <v>0.41718749999999999</v>
      </c>
      <c r="D164" s="104">
        <v>317</v>
      </c>
      <c r="E164" s="123">
        <v>0.42178240740740741</v>
      </c>
      <c r="F164" s="110"/>
      <c r="G164" s="104">
        <v>317</v>
      </c>
      <c r="H164" s="115">
        <v>0.42939814814814814</v>
      </c>
      <c r="J164" s="104">
        <v>317</v>
      </c>
      <c r="K164" s="115">
        <v>0.43943287037037032</v>
      </c>
      <c r="L164" s="110"/>
      <c r="M164" s="147">
        <v>305</v>
      </c>
      <c r="N164" s="123">
        <v>0.50515046296296295</v>
      </c>
      <c r="P164" s="147">
        <v>305</v>
      </c>
      <c r="Q164" s="123">
        <v>0.5173726851851852</v>
      </c>
      <c r="R164" s="136"/>
      <c r="S164" s="122"/>
      <c r="T164" s="122"/>
      <c r="W164" s="123"/>
      <c r="X164" s="110"/>
      <c r="AC164" s="122"/>
      <c r="AD164" s="110"/>
      <c r="AF164" s="122"/>
      <c r="AI164" s="122"/>
      <c r="AJ164" s="110"/>
      <c r="AL164" s="122"/>
      <c r="AO164" s="122"/>
      <c r="AP164" s="110"/>
      <c r="AR164" s="122"/>
      <c r="AV164" s="110"/>
    </row>
    <row r="165" spans="1:48" s="104" customFormat="1" x14ac:dyDescent="0.25">
      <c r="A165" s="104">
        <v>318</v>
      </c>
      <c r="B165" s="123">
        <v>0.41116898148148145</v>
      </c>
      <c r="D165" s="104">
        <v>318</v>
      </c>
      <c r="E165" s="123">
        <v>0.4147569444444445</v>
      </c>
      <c r="F165" s="110"/>
      <c r="G165" s="104">
        <v>318</v>
      </c>
      <c r="H165" s="115">
        <v>0.4216435185185185</v>
      </c>
      <c r="J165" s="104">
        <v>318</v>
      </c>
      <c r="K165" s="115">
        <v>0.43094907407407407</v>
      </c>
      <c r="L165" s="110"/>
      <c r="M165" s="104">
        <v>327</v>
      </c>
      <c r="N165" s="123">
        <v>0.5053819444444444</v>
      </c>
      <c r="P165" s="104">
        <v>347</v>
      </c>
      <c r="Q165" s="123">
        <v>0.53879629629629633</v>
      </c>
      <c r="R165" s="136"/>
      <c r="S165" s="122"/>
      <c r="T165" s="122"/>
      <c r="W165" s="123"/>
      <c r="X165" s="110"/>
      <c r="AC165" s="122"/>
      <c r="AD165" s="110"/>
      <c r="AF165" s="122"/>
      <c r="AI165" s="122"/>
      <c r="AJ165" s="110"/>
      <c r="AL165" s="122"/>
      <c r="AO165" s="122"/>
      <c r="AP165" s="110"/>
      <c r="AR165" s="122"/>
      <c r="AV165" s="110"/>
    </row>
    <row r="166" spans="1:48" s="104" customFormat="1" x14ac:dyDescent="0.25">
      <c r="A166" s="104">
        <v>320</v>
      </c>
      <c r="B166" s="123">
        <v>0.41759259259259257</v>
      </c>
      <c r="D166" s="104">
        <v>320</v>
      </c>
      <c r="E166" s="123">
        <v>0.42068287037037039</v>
      </c>
      <c r="F166" s="110"/>
      <c r="G166" s="104">
        <v>320</v>
      </c>
      <c r="H166" s="115">
        <v>0.42673611111111115</v>
      </c>
      <c r="J166" s="104">
        <v>320</v>
      </c>
      <c r="K166" s="104">
        <v>0.43233796296296295</v>
      </c>
      <c r="L166" s="110"/>
      <c r="M166" s="104">
        <v>347</v>
      </c>
      <c r="N166" s="123">
        <v>0.51093749999999993</v>
      </c>
      <c r="P166" s="147">
        <v>312</v>
      </c>
      <c r="Q166" s="123">
        <v>0.5682638888888889</v>
      </c>
      <c r="R166" s="136"/>
      <c r="S166" s="122"/>
      <c r="T166" s="122"/>
      <c r="X166" s="110"/>
      <c r="Z166" s="122"/>
      <c r="AC166" s="122"/>
      <c r="AD166" s="110"/>
      <c r="AF166" s="122"/>
      <c r="AI166" s="122"/>
      <c r="AJ166" s="110"/>
      <c r="AL166" s="122"/>
      <c r="AO166" s="122"/>
      <c r="AP166" s="110"/>
      <c r="AR166" s="122"/>
      <c r="AV166" s="110"/>
    </row>
    <row r="167" spans="1:48" s="104" customFormat="1" x14ac:dyDescent="0.25">
      <c r="A167" s="104">
        <v>321</v>
      </c>
      <c r="B167" s="123">
        <v>0.41365740740740736</v>
      </c>
      <c r="D167" s="104">
        <v>321</v>
      </c>
      <c r="E167" s="123">
        <v>0.41744212962962962</v>
      </c>
      <c r="F167" s="110"/>
      <c r="G167" s="104">
        <v>321</v>
      </c>
      <c r="H167" s="115">
        <v>0.42442129629629632</v>
      </c>
      <c r="J167" s="104">
        <v>321</v>
      </c>
      <c r="K167" s="115">
        <v>0.43311342592592594</v>
      </c>
      <c r="L167" s="110"/>
      <c r="M167" s="147">
        <v>311</v>
      </c>
      <c r="N167" s="123">
        <v>0.53315972222222219</v>
      </c>
      <c r="P167" s="147">
        <v>311</v>
      </c>
      <c r="Q167" s="123">
        <v>0.57152777777777775</v>
      </c>
      <c r="R167" s="136"/>
      <c r="S167" s="122"/>
      <c r="T167" s="122"/>
      <c r="X167" s="110"/>
      <c r="Z167" s="122"/>
      <c r="AC167" s="122"/>
      <c r="AD167" s="110"/>
      <c r="AF167" s="122"/>
      <c r="AI167" s="122"/>
      <c r="AJ167" s="110"/>
      <c r="AL167" s="122"/>
      <c r="AO167" s="122"/>
      <c r="AP167" s="110"/>
      <c r="AR167" s="122"/>
      <c r="AV167" s="110"/>
    </row>
    <row r="168" spans="1:48" s="104" customFormat="1" x14ac:dyDescent="0.25">
      <c r="A168" s="104">
        <v>322</v>
      </c>
      <c r="B168" s="123">
        <v>0.41782407407407413</v>
      </c>
      <c r="D168" s="104">
        <v>322</v>
      </c>
      <c r="E168" s="123">
        <v>0.42184027777777783</v>
      </c>
      <c r="F168" s="110"/>
      <c r="G168" s="104">
        <v>322</v>
      </c>
      <c r="H168" s="115">
        <v>0.42800925925925926</v>
      </c>
      <c r="J168" s="104">
        <v>322</v>
      </c>
      <c r="K168" s="115">
        <v>0.43473379629629627</v>
      </c>
      <c r="L168" s="110"/>
      <c r="M168" s="147">
        <v>312</v>
      </c>
      <c r="N168" s="123">
        <v>0.55983796296296295</v>
      </c>
      <c r="Q168" s="123"/>
      <c r="R168" s="136"/>
      <c r="S168" s="122"/>
      <c r="T168" s="122"/>
      <c r="X168" s="110"/>
      <c r="Z168" s="122"/>
      <c r="AC168" s="122"/>
      <c r="AD168" s="110"/>
      <c r="AF168" s="122"/>
      <c r="AI168" s="122"/>
      <c r="AJ168" s="110"/>
      <c r="AL168" s="122"/>
      <c r="AO168" s="122"/>
      <c r="AP168" s="110"/>
      <c r="AR168" s="122"/>
      <c r="AV168" s="110"/>
    </row>
    <row r="169" spans="1:48" s="104" customFormat="1" x14ac:dyDescent="0.25">
      <c r="A169" s="104">
        <v>323</v>
      </c>
      <c r="B169" s="123">
        <v>0.41817129629629629</v>
      </c>
      <c r="D169" s="104">
        <v>323</v>
      </c>
      <c r="E169" s="123">
        <v>0.42200231481481482</v>
      </c>
      <c r="F169" s="110"/>
      <c r="G169" s="104">
        <v>323</v>
      </c>
      <c r="H169" s="122">
        <v>0.4289930555555555</v>
      </c>
      <c r="J169" s="104">
        <v>323</v>
      </c>
      <c r="K169" s="122">
        <v>0.43734953703703705</v>
      </c>
      <c r="L169" s="110"/>
      <c r="P169" s="147"/>
      <c r="Q169" s="123"/>
      <c r="R169" s="136"/>
      <c r="S169" s="122"/>
      <c r="T169" s="122"/>
      <c r="X169" s="110"/>
      <c r="Z169" s="122"/>
      <c r="AC169" s="122"/>
      <c r="AD169" s="110"/>
      <c r="AF169" s="122"/>
      <c r="AI169" s="122"/>
      <c r="AJ169" s="110"/>
      <c r="AL169" s="123"/>
      <c r="AO169" s="122"/>
      <c r="AP169" s="110"/>
      <c r="AR169" s="123"/>
      <c r="AV169" s="110"/>
    </row>
    <row r="170" spans="1:48" s="104" customFormat="1" x14ac:dyDescent="0.25">
      <c r="A170" s="104">
        <v>324</v>
      </c>
      <c r="B170" s="123">
        <v>0.41805555555555557</v>
      </c>
      <c r="D170" s="104">
        <v>324</v>
      </c>
      <c r="E170" s="123">
        <v>0.42203703703703704</v>
      </c>
      <c r="F170" s="110"/>
      <c r="G170" s="104">
        <v>324</v>
      </c>
      <c r="H170" s="122">
        <v>0.42858796296296298</v>
      </c>
      <c r="J170" s="104">
        <v>324</v>
      </c>
      <c r="K170" s="122">
        <v>0.43528935185185186</v>
      </c>
      <c r="L170" s="110"/>
      <c r="N170" s="123"/>
      <c r="Q170" s="122"/>
      <c r="R170" s="136"/>
      <c r="S170" s="122"/>
      <c r="T170" s="122"/>
      <c r="X170" s="110"/>
      <c r="Z170" s="122"/>
      <c r="AC170" s="122"/>
      <c r="AD170" s="110"/>
      <c r="AF170" s="122"/>
      <c r="AI170" s="122"/>
      <c r="AJ170" s="110"/>
      <c r="AL170" s="123"/>
      <c r="AO170" s="122"/>
      <c r="AP170" s="110"/>
      <c r="AR170" s="123"/>
      <c r="AV170" s="110"/>
    </row>
    <row r="171" spans="1:48" s="104" customFormat="1" x14ac:dyDescent="0.25">
      <c r="A171" s="104">
        <v>325</v>
      </c>
      <c r="B171" s="123">
        <v>0.4157986111111111</v>
      </c>
      <c r="D171" s="104">
        <v>325</v>
      </c>
      <c r="E171" s="123">
        <v>0.41883101851851851</v>
      </c>
      <c r="F171" s="110"/>
      <c r="G171" s="104">
        <v>325</v>
      </c>
      <c r="H171" s="122">
        <v>0.42528935185185185</v>
      </c>
      <c r="J171" s="104">
        <v>325</v>
      </c>
      <c r="K171" s="122">
        <v>0.43166666666666664</v>
      </c>
      <c r="L171" s="110"/>
      <c r="N171" s="123"/>
      <c r="Q171" s="122"/>
      <c r="R171" s="136"/>
      <c r="S171" s="122"/>
      <c r="T171" s="122"/>
      <c r="X171" s="110"/>
      <c r="Z171" s="122"/>
      <c r="AC171" s="122"/>
      <c r="AD171" s="110"/>
      <c r="AF171" s="122"/>
      <c r="AI171" s="122"/>
      <c r="AJ171" s="110"/>
      <c r="AL171" s="123"/>
      <c r="AO171" s="122"/>
      <c r="AP171" s="110"/>
      <c r="AR171" s="123"/>
      <c r="AV171" s="110"/>
    </row>
    <row r="172" spans="1:48" s="104" customFormat="1" x14ac:dyDescent="0.25">
      <c r="A172" s="104">
        <v>326</v>
      </c>
      <c r="B172" s="123">
        <v>0.41863425925925929</v>
      </c>
      <c r="D172" s="104">
        <v>326</v>
      </c>
      <c r="E172" s="123">
        <v>0.42233796296296294</v>
      </c>
      <c r="F172" s="110"/>
      <c r="G172" s="104">
        <v>326</v>
      </c>
      <c r="H172" s="122">
        <v>0.42881944444444442</v>
      </c>
      <c r="J172" s="104">
        <v>326</v>
      </c>
      <c r="K172" s="122">
        <v>0.43789351851851849</v>
      </c>
      <c r="L172" s="110"/>
      <c r="N172" s="123"/>
      <c r="Q172" s="122"/>
      <c r="R172" s="136"/>
      <c r="S172" s="122"/>
      <c r="T172" s="122"/>
      <c r="X172" s="110"/>
      <c r="Z172" s="122"/>
      <c r="AC172" s="122"/>
      <c r="AD172" s="110"/>
      <c r="AF172" s="123"/>
      <c r="AI172" s="122"/>
      <c r="AJ172" s="110"/>
      <c r="AL172" s="123"/>
      <c r="AO172" s="122"/>
      <c r="AP172" s="110"/>
      <c r="AR172" s="123"/>
      <c r="AV172" s="110"/>
    </row>
    <row r="173" spans="1:48" s="104" customFormat="1" x14ac:dyDescent="0.25">
      <c r="A173" s="104">
        <v>327</v>
      </c>
      <c r="B173" s="104">
        <v>0.41944444444444445</v>
      </c>
      <c r="D173" s="104">
        <v>327</v>
      </c>
      <c r="E173" s="123">
        <v>0.42350694444444442</v>
      </c>
      <c r="F173" s="110"/>
      <c r="G173" s="104">
        <v>327</v>
      </c>
      <c r="H173" s="122">
        <v>0.43096064814814811</v>
      </c>
      <c r="J173" s="104">
        <v>327</v>
      </c>
      <c r="K173" s="122">
        <v>0.44670138888888888</v>
      </c>
      <c r="L173" s="110"/>
      <c r="N173" s="123"/>
      <c r="Q173" s="122"/>
      <c r="R173" s="136"/>
      <c r="S173" s="122"/>
      <c r="T173" s="122"/>
      <c r="X173" s="110"/>
      <c r="Z173" s="122"/>
      <c r="AC173" s="122"/>
      <c r="AD173" s="110"/>
      <c r="AF173" s="123"/>
      <c r="AI173" s="122"/>
      <c r="AJ173" s="110"/>
      <c r="AL173" s="123"/>
      <c r="AO173" s="122"/>
      <c r="AP173" s="110"/>
      <c r="AR173" s="123"/>
      <c r="AV173" s="110"/>
    </row>
    <row r="174" spans="1:48" s="104" customFormat="1" x14ac:dyDescent="0.25">
      <c r="A174" s="104">
        <v>328</v>
      </c>
      <c r="B174" s="104">
        <v>0.41967592592592595</v>
      </c>
      <c r="D174" s="104">
        <v>328</v>
      </c>
      <c r="E174" s="123">
        <v>0.42366898148148152</v>
      </c>
      <c r="F174" s="110"/>
      <c r="G174" s="104">
        <v>328</v>
      </c>
      <c r="H174" s="122">
        <v>0.43113425925925924</v>
      </c>
      <c r="J174" s="104">
        <v>328</v>
      </c>
      <c r="K174" s="122">
        <v>0.44677083333333334</v>
      </c>
      <c r="L174" s="110"/>
      <c r="N174" s="123"/>
      <c r="Q174" s="122"/>
      <c r="R174" s="136"/>
      <c r="S174" s="122"/>
      <c r="T174" s="122"/>
      <c r="X174" s="110"/>
      <c r="Z174" s="122"/>
      <c r="AC174" s="122"/>
      <c r="AD174" s="110"/>
      <c r="AF174" s="123"/>
      <c r="AI174" s="122"/>
      <c r="AJ174" s="110"/>
      <c r="AL174" s="124"/>
      <c r="AO174" s="122"/>
      <c r="AP174" s="110"/>
      <c r="AR174" s="124"/>
      <c r="AV174" s="110"/>
    </row>
    <row r="175" spans="1:48" s="104" customFormat="1" x14ac:dyDescent="0.25">
      <c r="A175" s="104">
        <v>329</v>
      </c>
      <c r="B175" s="104">
        <v>0.42002314814814817</v>
      </c>
      <c r="D175" s="104">
        <v>329</v>
      </c>
      <c r="E175" s="123">
        <v>0.42311342592592593</v>
      </c>
      <c r="F175" s="110"/>
      <c r="G175" s="104">
        <v>329</v>
      </c>
      <c r="H175" s="122">
        <v>0.43032407407407408</v>
      </c>
      <c r="J175" s="104">
        <v>329</v>
      </c>
      <c r="K175" s="122">
        <v>0.43501157407407409</v>
      </c>
      <c r="L175" s="110"/>
      <c r="Q175" s="122"/>
      <c r="R175" s="136"/>
      <c r="S175" s="122"/>
      <c r="T175" s="122"/>
      <c r="X175" s="110"/>
      <c r="Z175" s="122"/>
      <c r="AC175" s="122"/>
      <c r="AD175" s="110"/>
      <c r="AF175" s="123"/>
      <c r="AI175" s="123"/>
      <c r="AJ175" s="110"/>
      <c r="AL175" s="123"/>
      <c r="AO175" s="123"/>
      <c r="AP175" s="110"/>
      <c r="AR175" s="123"/>
      <c r="AV175" s="110"/>
    </row>
    <row r="176" spans="1:48" s="104" customFormat="1" x14ac:dyDescent="0.25">
      <c r="A176" s="104">
        <v>330</v>
      </c>
      <c r="B176" s="104">
        <v>0.42025462962962962</v>
      </c>
      <c r="D176" s="104">
        <v>330</v>
      </c>
      <c r="E176" s="123">
        <v>0.42376157407407411</v>
      </c>
      <c r="F176" s="110"/>
      <c r="G176" s="104">
        <v>330</v>
      </c>
      <c r="H176" s="122">
        <v>0.43049768518518516</v>
      </c>
      <c r="J176" s="104">
        <v>330</v>
      </c>
      <c r="K176" s="122">
        <v>0.44059027777777776</v>
      </c>
      <c r="L176" s="110"/>
      <c r="Q176" s="122"/>
      <c r="R176" s="136"/>
      <c r="S176" s="122"/>
      <c r="T176" s="122"/>
      <c r="X176" s="110"/>
      <c r="Z176" s="122"/>
      <c r="AC176" s="122"/>
      <c r="AD176" s="110"/>
      <c r="AF176" s="123"/>
      <c r="AI176" s="123"/>
      <c r="AJ176" s="110"/>
      <c r="AL176" s="123"/>
      <c r="AO176" s="123"/>
      <c r="AP176" s="110"/>
      <c r="AR176" s="123"/>
      <c r="AV176" s="110"/>
    </row>
    <row r="177" spans="1:48" s="104" customFormat="1" x14ac:dyDescent="0.25">
      <c r="A177" s="104">
        <v>333</v>
      </c>
      <c r="B177" s="104">
        <v>0.41041666666666665</v>
      </c>
      <c r="D177" s="104">
        <v>333</v>
      </c>
      <c r="E177" s="123">
        <v>0.41394675925925922</v>
      </c>
      <c r="F177" s="110"/>
      <c r="G177" s="104">
        <v>333</v>
      </c>
      <c r="H177" s="122">
        <v>0.42019675925925926</v>
      </c>
      <c r="J177" s="104">
        <v>333</v>
      </c>
      <c r="K177" s="122">
        <v>0.42510416666666667</v>
      </c>
      <c r="L177" s="110"/>
      <c r="N177" s="122"/>
      <c r="Q177" s="122"/>
      <c r="R177" s="136"/>
      <c r="S177" s="122"/>
      <c r="T177" s="122"/>
      <c r="X177" s="110"/>
      <c r="Z177" s="122"/>
      <c r="AC177" s="122"/>
      <c r="AD177" s="110"/>
      <c r="AF177" s="123"/>
      <c r="AI177" s="123"/>
      <c r="AJ177" s="110"/>
      <c r="AL177" s="123"/>
      <c r="AO177" s="123"/>
      <c r="AP177" s="110"/>
      <c r="AR177" s="123"/>
      <c r="AV177" s="110"/>
    </row>
    <row r="178" spans="1:48" s="104" customFormat="1" x14ac:dyDescent="0.25">
      <c r="A178" s="104">
        <v>340</v>
      </c>
      <c r="B178" s="122">
        <v>0.41250000000000003</v>
      </c>
      <c r="D178" s="104">
        <v>340</v>
      </c>
      <c r="E178" s="104">
        <v>0.41678240740740741</v>
      </c>
      <c r="F178" s="110"/>
      <c r="G178" s="104">
        <v>340</v>
      </c>
      <c r="H178" s="122">
        <v>0.42424768518518513</v>
      </c>
      <c r="K178" s="122"/>
      <c r="L178" s="110"/>
      <c r="N178" s="122"/>
      <c r="Q178" s="122"/>
      <c r="R178" s="136"/>
      <c r="S178" s="122"/>
      <c r="T178" s="122"/>
      <c r="X178" s="110"/>
      <c r="Z178" s="122"/>
      <c r="AC178" s="123"/>
      <c r="AD178" s="110"/>
      <c r="AF178" s="123"/>
      <c r="AJ178" s="110"/>
      <c r="AP178" s="110"/>
      <c r="AV178" s="110"/>
    </row>
    <row r="179" spans="1:48" s="104" customFormat="1" x14ac:dyDescent="0.25">
      <c r="A179" s="104">
        <v>345</v>
      </c>
      <c r="B179" s="122">
        <v>0.40879629629629632</v>
      </c>
      <c r="D179" s="104">
        <v>345</v>
      </c>
      <c r="E179" s="123">
        <v>0.41215277777777781</v>
      </c>
      <c r="F179" s="110"/>
      <c r="G179" s="104">
        <v>345</v>
      </c>
      <c r="H179" s="122">
        <v>0.41765046296296293</v>
      </c>
      <c r="J179" s="104">
        <v>345</v>
      </c>
      <c r="K179" s="122">
        <v>0.42328703703703702</v>
      </c>
      <c r="L179" s="110"/>
      <c r="N179" s="122"/>
      <c r="Q179" s="122"/>
      <c r="R179" s="136"/>
      <c r="S179" s="122"/>
      <c r="T179" s="122"/>
      <c r="X179" s="110"/>
      <c r="Z179" s="122"/>
      <c r="AC179" s="123"/>
      <c r="AD179" s="110"/>
      <c r="AF179" s="123"/>
      <c r="AJ179" s="110"/>
      <c r="AP179" s="110"/>
      <c r="AV179" s="110"/>
    </row>
    <row r="180" spans="1:48" s="104" customFormat="1" x14ac:dyDescent="0.25">
      <c r="A180" s="104">
        <v>347</v>
      </c>
      <c r="B180" s="122">
        <v>0.41655092592592591</v>
      </c>
      <c r="D180" s="104">
        <v>347</v>
      </c>
      <c r="E180" s="104">
        <v>0.42197916666666663</v>
      </c>
      <c r="F180" s="110"/>
      <c r="G180" s="104">
        <v>347</v>
      </c>
      <c r="H180" s="122">
        <v>0.42997685185185186</v>
      </c>
      <c r="J180" s="104">
        <v>347</v>
      </c>
      <c r="K180" s="122">
        <v>0.43863425925925931</v>
      </c>
      <c r="L180" s="110"/>
      <c r="N180" s="122"/>
      <c r="Q180" s="122"/>
      <c r="R180" s="136"/>
      <c r="S180" s="122"/>
      <c r="T180" s="122"/>
      <c r="X180" s="110"/>
      <c r="Z180" s="122"/>
      <c r="AD180" s="110"/>
      <c r="AJ180" s="110"/>
      <c r="AP180" s="110"/>
      <c r="AV180" s="110"/>
    </row>
    <row r="181" spans="1:48" s="104" customFormat="1" x14ac:dyDescent="0.25">
      <c r="A181" s="104">
        <v>358</v>
      </c>
      <c r="B181" s="122">
        <v>0.41024305555555557</v>
      </c>
      <c r="D181" s="104">
        <v>358</v>
      </c>
      <c r="E181" s="104">
        <v>0.4138425925925926</v>
      </c>
      <c r="F181" s="110"/>
      <c r="G181" s="104">
        <v>358</v>
      </c>
      <c r="H181" s="122">
        <v>0.42048611111111112</v>
      </c>
      <c r="J181" s="104">
        <v>358</v>
      </c>
      <c r="K181" s="122">
        <v>0.42491898148148149</v>
      </c>
      <c r="L181" s="110"/>
      <c r="N181" s="122"/>
      <c r="Q181" s="122"/>
      <c r="R181" s="136"/>
      <c r="S181" s="122"/>
      <c r="T181" s="122"/>
      <c r="X181" s="110"/>
      <c r="Z181" s="122"/>
      <c r="AD181" s="110"/>
      <c r="AJ181" s="110"/>
      <c r="AP181" s="110"/>
      <c r="AV181" s="110"/>
    </row>
    <row r="182" spans="1:48" s="104" customFormat="1" x14ac:dyDescent="0.25">
      <c r="A182" s="104">
        <v>399</v>
      </c>
      <c r="B182" s="122">
        <v>0.40989583333333335</v>
      </c>
      <c r="D182" s="104">
        <v>399</v>
      </c>
      <c r="E182" s="104">
        <v>0.41377314814814814</v>
      </c>
      <c r="F182" s="110"/>
      <c r="G182" s="104">
        <v>399</v>
      </c>
      <c r="H182" s="122">
        <v>0.42071759259259256</v>
      </c>
      <c r="J182" s="104">
        <v>399</v>
      </c>
      <c r="K182" s="122">
        <v>0.42650462962962959</v>
      </c>
      <c r="L182" s="110"/>
      <c r="N182" s="122"/>
      <c r="Q182" s="122"/>
      <c r="R182" s="136"/>
      <c r="S182" s="122"/>
      <c r="T182" s="122"/>
      <c r="X182" s="110"/>
      <c r="Z182" s="122"/>
      <c r="AD182" s="110"/>
      <c r="AJ182" s="110"/>
      <c r="AP182" s="110"/>
      <c r="AV182" s="110"/>
    </row>
    <row r="183" spans="1:48" s="104" customFormat="1" x14ac:dyDescent="0.25">
      <c r="B183" s="122"/>
      <c r="F183" s="110"/>
      <c r="H183" s="122"/>
      <c r="K183" s="122"/>
      <c r="L183" s="110"/>
      <c r="N183" s="122"/>
      <c r="Q183" s="122"/>
      <c r="R183" s="136"/>
      <c r="S183" s="122"/>
      <c r="T183" s="122"/>
      <c r="X183" s="110"/>
      <c r="Z183" s="122"/>
      <c r="AD183" s="110"/>
      <c r="AJ183" s="110"/>
      <c r="AP183" s="110"/>
      <c r="AV183" s="110"/>
    </row>
    <row r="184" spans="1:48" s="104" customFormat="1" x14ac:dyDescent="0.25">
      <c r="B184" s="122"/>
      <c r="F184" s="110"/>
      <c r="H184" s="122"/>
      <c r="K184" s="122"/>
      <c r="L184" s="110"/>
      <c r="N184" s="122"/>
      <c r="Q184" s="122"/>
      <c r="R184" s="136"/>
      <c r="S184" s="122"/>
      <c r="T184" s="122"/>
      <c r="X184" s="110"/>
      <c r="Z184" s="122"/>
      <c r="AD184" s="110"/>
      <c r="AJ184" s="110"/>
      <c r="AP184" s="110"/>
      <c r="AV184" s="110"/>
    </row>
    <row r="185" spans="1:48" s="104" customFormat="1" x14ac:dyDescent="0.25">
      <c r="B185" s="122"/>
      <c r="F185" s="110"/>
      <c r="H185" s="122"/>
      <c r="K185" s="122"/>
      <c r="L185" s="110"/>
      <c r="N185" s="122"/>
      <c r="Q185" s="122"/>
      <c r="R185" s="136"/>
      <c r="S185" s="122"/>
      <c r="T185" s="122"/>
      <c r="X185" s="110"/>
      <c r="Z185" s="122"/>
      <c r="AD185" s="110"/>
      <c r="AJ185" s="110"/>
      <c r="AP185" s="110"/>
      <c r="AV185" s="110"/>
    </row>
    <row r="186" spans="1:48" s="104" customFormat="1" x14ac:dyDescent="0.25">
      <c r="B186" s="122"/>
      <c r="F186" s="110"/>
      <c r="H186" s="122"/>
      <c r="K186" s="122"/>
      <c r="L186" s="110"/>
      <c r="N186" s="122"/>
      <c r="Q186" s="122"/>
      <c r="R186" s="136"/>
      <c r="S186" s="122"/>
      <c r="T186" s="122"/>
      <c r="X186" s="110"/>
      <c r="Z186" s="122"/>
      <c r="AD186" s="110"/>
      <c r="AJ186" s="110"/>
      <c r="AP186" s="110"/>
      <c r="AV186" s="110"/>
    </row>
    <row r="187" spans="1:48" s="104" customFormat="1" x14ac:dyDescent="0.25">
      <c r="B187" s="122"/>
      <c r="F187" s="110"/>
      <c r="H187" s="122"/>
      <c r="K187" s="122"/>
      <c r="L187" s="110"/>
      <c r="N187" s="122"/>
      <c r="Q187" s="122"/>
      <c r="R187" s="136"/>
      <c r="S187" s="122"/>
      <c r="T187" s="122"/>
      <c r="X187" s="110"/>
      <c r="Z187" s="122"/>
      <c r="AD187" s="110"/>
      <c r="AJ187" s="110"/>
      <c r="AP187" s="110"/>
      <c r="AV187" s="110"/>
    </row>
    <row r="188" spans="1:48" s="104" customFormat="1" x14ac:dyDescent="0.25">
      <c r="B188" s="122"/>
      <c r="F188" s="110"/>
      <c r="H188" s="122"/>
      <c r="K188" s="122"/>
      <c r="L188" s="110"/>
      <c r="N188" s="122"/>
      <c r="Q188" s="122"/>
      <c r="R188" s="136"/>
      <c r="S188" s="122"/>
      <c r="T188" s="122"/>
      <c r="X188" s="110"/>
      <c r="Z188" s="122"/>
      <c r="AD188" s="110"/>
      <c r="AJ188" s="110"/>
      <c r="AP188" s="110"/>
      <c r="AV188" s="110"/>
    </row>
    <row r="189" spans="1:48" s="104" customFormat="1" x14ac:dyDescent="0.25">
      <c r="B189" s="122"/>
      <c r="F189" s="110"/>
      <c r="H189" s="122"/>
      <c r="K189" s="122"/>
      <c r="L189" s="110"/>
      <c r="N189" s="122"/>
      <c r="Q189" s="122"/>
      <c r="R189" s="136"/>
      <c r="S189" s="122"/>
      <c r="T189" s="122"/>
      <c r="X189" s="110"/>
      <c r="Z189" s="122"/>
      <c r="AD189" s="110"/>
      <c r="AJ189" s="110"/>
      <c r="AP189" s="110"/>
      <c r="AV189" s="110"/>
    </row>
    <row r="190" spans="1:48" s="104" customFormat="1" x14ac:dyDescent="0.25">
      <c r="B190" s="122"/>
      <c r="F190" s="110"/>
      <c r="H190" s="122"/>
      <c r="K190" s="122"/>
      <c r="L190" s="110"/>
      <c r="N190" s="122"/>
      <c r="Q190" s="122"/>
      <c r="R190" s="136"/>
      <c r="S190" s="122"/>
      <c r="T190" s="122"/>
      <c r="X190" s="110"/>
      <c r="Z190" s="122"/>
      <c r="AD190" s="110"/>
      <c r="AJ190" s="110"/>
      <c r="AP190" s="110"/>
      <c r="AV190" s="110"/>
    </row>
    <row r="191" spans="1:48" s="104" customFormat="1" x14ac:dyDescent="0.25">
      <c r="B191" s="122"/>
      <c r="F191" s="110"/>
      <c r="H191" s="122"/>
      <c r="K191" s="122"/>
      <c r="L191" s="110"/>
      <c r="N191" s="122"/>
      <c r="Q191" s="122"/>
      <c r="R191" s="136"/>
      <c r="S191" s="122"/>
      <c r="T191" s="122"/>
      <c r="X191" s="110"/>
      <c r="Z191" s="122"/>
      <c r="AD191" s="110"/>
      <c r="AJ191" s="110"/>
      <c r="AP191" s="110"/>
      <c r="AV191" s="110"/>
    </row>
    <row r="192" spans="1:48" s="104" customFormat="1" x14ac:dyDescent="0.25">
      <c r="B192" s="122"/>
      <c r="F192" s="110"/>
      <c r="H192" s="122"/>
      <c r="K192" s="122"/>
      <c r="L192" s="110"/>
      <c r="N192" s="122"/>
      <c r="Q192" s="122"/>
      <c r="R192" s="136"/>
      <c r="S192" s="122"/>
      <c r="T192" s="122"/>
      <c r="X192" s="110"/>
      <c r="Z192" s="122"/>
      <c r="AD192" s="110"/>
      <c r="AJ192" s="110"/>
      <c r="AP192" s="110"/>
      <c r="AV192" s="110"/>
    </row>
    <row r="193" spans="2:48" s="104" customFormat="1" x14ac:dyDescent="0.25">
      <c r="B193" s="122"/>
      <c r="F193" s="110"/>
      <c r="H193" s="122"/>
      <c r="K193" s="122"/>
      <c r="L193" s="110"/>
      <c r="N193" s="122"/>
      <c r="Q193" s="122"/>
      <c r="R193" s="136"/>
      <c r="S193" s="122"/>
      <c r="T193" s="122"/>
      <c r="X193" s="110"/>
      <c r="Z193" s="122"/>
      <c r="AD193" s="110"/>
      <c r="AJ193" s="110"/>
      <c r="AP193" s="110"/>
      <c r="AV193" s="110"/>
    </row>
    <row r="194" spans="2:48" s="104" customFormat="1" x14ac:dyDescent="0.25">
      <c r="B194" s="122"/>
      <c r="F194" s="110"/>
      <c r="H194" s="122"/>
      <c r="K194" s="122"/>
      <c r="L194" s="110"/>
      <c r="N194" s="122"/>
      <c r="Q194" s="122"/>
      <c r="R194" s="136"/>
      <c r="S194" s="122"/>
      <c r="T194" s="122"/>
      <c r="X194" s="110"/>
      <c r="Z194" s="122"/>
      <c r="AD194" s="110"/>
      <c r="AJ194" s="110"/>
      <c r="AP194" s="110"/>
      <c r="AV194" s="110"/>
    </row>
    <row r="195" spans="2:48" s="104" customFormat="1" x14ac:dyDescent="0.25">
      <c r="B195" s="122"/>
      <c r="F195" s="110"/>
      <c r="H195" s="122"/>
      <c r="K195" s="122"/>
      <c r="L195" s="110"/>
      <c r="N195" s="122"/>
      <c r="Q195" s="122"/>
      <c r="R195" s="136"/>
      <c r="S195" s="122"/>
      <c r="T195" s="122"/>
      <c r="X195" s="110"/>
      <c r="Z195" s="122"/>
      <c r="AD195" s="110"/>
      <c r="AJ195" s="110"/>
      <c r="AP195" s="110"/>
      <c r="AV195" s="110"/>
    </row>
    <row r="196" spans="2:48" s="104" customFormat="1" x14ac:dyDescent="0.25">
      <c r="B196" s="122"/>
      <c r="F196" s="110"/>
      <c r="H196" s="122"/>
      <c r="K196" s="122"/>
      <c r="L196" s="110"/>
      <c r="N196" s="122"/>
      <c r="Q196" s="122"/>
      <c r="R196" s="136"/>
      <c r="S196" s="122"/>
      <c r="T196" s="122"/>
      <c r="X196" s="110"/>
      <c r="Z196" s="122"/>
      <c r="AD196" s="110"/>
      <c r="AJ196" s="110"/>
      <c r="AP196" s="110"/>
      <c r="AV196" s="110"/>
    </row>
    <row r="197" spans="2:48" s="104" customFormat="1" x14ac:dyDescent="0.25">
      <c r="B197" s="122"/>
      <c r="F197" s="110"/>
      <c r="H197" s="122"/>
      <c r="K197" s="122"/>
      <c r="L197" s="110"/>
      <c r="N197" s="122"/>
      <c r="Q197" s="122"/>
      <c r="R197" s="136"/>
      <c r="S197" s="122"/>
      <c r="T197" s="122"/>
      <c r="X197" s="110"/>
      <c r="Z197" s="122"/>
      <c r="AD197" s="110"/>
      <c r="AJ197" s="110"/>
      <c r="AP197" s="110"/>
      <c r="AV197" s="110"/>
    </row>
    <row r="198" spans="2:48" s="104" customFormat="1" x14ac:dyDescent="0.25">
      <c r="B198" s="122"/>
      <c r="F198" s="110"/>
      <c r="H198" s="122"/>
      <c r="K198" s="122"/>
      <c r="L198" s="110"/>
      <c r="N198" s="122"/>
      <c r="Q198" s="122"/>
      <c r="R198" s="136"/>
      <c r="S198" s="122"/>
      <c r="T198" s="122"/>
      <c r="X198" s="110"/>
      <c r="Z198" s="122"/>
      <c r="AD198" s="110"/>
      <c r="AJ198" s="110"/>
      <c r="AP198" s="110"/>
      <c r="AV198" s="110"/>
    </row>
    <row r="199" spans="2:48" s="104" customFormat="1" x14ac:dyDescent="0.25">
      <c r="B199" s="122"/>
      <c r="F199" s="110"/>
      <c r="H199" s="122"/>
      <c r="K199" s="122"/>
      <c r="L199" s="110"/>
      <c r="N199" s="122"/>
      <c r="Q199" s="122"/>
      <c r="R199" s="136"/>
      <c r="S199" s="122"/>
      <c r="T199" s="122"/>
      <c r="X199" s="110"/>
      <c r="Z199" s="122"/>
      <c r="AD199" s="110"/>
      <c r="AJ199" s="110"/>
      <c r="AP199" s="110"/>
      <c r="AV199" s="110"/>
    </row>
    <row r="200" spans="2:48" s="104" customFormat="1" x14ac:dyDescent="0.25">
      <c r="B200" s="122"/>
      <c r="F200" s="110"/>
      <c r="H200" s="122"/>
      <c r="K200" s="122"/>
      <c r="L200" s="110"/>
      <c r="N200" s="122"/>
      <c r="Q200" s="122"/>
      <c r="R200" s="136"/>
      <c r="S200" s="122"/>
      <c r="T200" s="122"/>
      <c r="X200" s="110"/>
      <c r="Z200" s="122"/>
      <c r="AD200" s="110"/>
      <c r="AJ200" s="110"/>
      <c r="AP200" s="110"/>
      <c r="AV200" s="110"/>
    </row>
    <row r="201" spans="2:48" s="104" customFormat="1" x14ac:dyDescent="0.25">
      <c r="B201" s="122"/>
      <c r="F201" s="110"/>
      <c r="H201" s="122"/>
      <c r="K201" s="122"/>
      <c r="L201" s="110"/>
      <c r="N201" s="122"/>
      <c r="Q201" s="122"/>
      <c r="R201" s="136"/>
      <c r="S201" s="122"/>
      <c r="T201" s="122"/>
      <c r="X201" s="110"/>
      <c r="Z201" s="122"/>
      <c r="AD201" s="110"/>
      <c r="AJ201" s="110"/>
      <c r="AP201" s="110"/>
      <c r="AV201" s="110"/>
    </row>
    <row r="202" spans="2:48" s="104" customFormat="1" x14ac:dyDescent="0.25">
      <c r="B202" s="122"/>
      <c r="F202" s="110"/>
      <c r="H202" s="122"/>
      <c r="K202" s="122"/>
      <c r="L202" s="110"/>
      <c r="N202" s="122"/>
      <c r="Q202" s="123"/>
      <c r="R202" s="134"/>
      <c r="S202" s="123"/>
      <c r="T202" s="123"/>
      <c r="X202" s="110"/>
      <c r="Z202" s="122"/>
      <c r="AD202" s="110"/>
      <c r="AJ202" s="110"/>
      <c r="AP202" s="110"/>
      <c r="AV202" s="110"/>
    </row>
    <row r="203" spans="2:48" s="104" customFormat="1" x14ac:dyDescent="0.25">
      <c r="B203" s="122"/>
      <c r="F203" s="110"/>
      <c r="H203" s="122"/>
      <c r="K203" s="122"/>
      <c r="L203" s="110"/>
      <c r="N203" s="122"/>
      <c r="Q203" s="123"/>
      <c r="R203" s="134"/>
      <c r="S203" s="123"/>
      <c r="T203" s="123"/>
      <c r="X203" s="110"/>
      <c r="Z203" s="122"/>
      <c r="AD203" s="110"/>
      <c r="AJ203" s="110"/>
      <c r="AP203" s="110"/>
      <c r="AV203" s="110"/>
    </row>
    <row r="204" spans="2:48" s="104" customFormat="1" x14ac:dyDescent="0.25">
      <c r="B204" s="122"/>
      <c r="F204" s="110"/>
      <c r="H204" s="122"/>
      <c r="K204" s="122"/>
      <c r="L204" s="110"/>
      <c r="N204" s="122"/>
      <c r="Q204" s="123"/>
      <c r="R204" s="134"/>
      <c r="S204" s="123"/>
      <c r="T204" s="123"/>
      <c r="X204" s="110"/>
      <c r="Z204" s="122"/>
      <c r="AD204" s="110"/>
      <c r="AJ204" s="110"/>
      <c r="AP204" s="110"/>
      <c r="AV204" s="110"/>
    </row>
    <row r="205" spans="2:48" s="104" customFormat="1" x14ac:dyDescent="0.25">
      <c r="B205" s="122"/>
      <c r="F205" s="110"/>
      <c r="H205" s="122"/>
      <c r="K205" s="122"/>
      <c r="L205" s="110"/>
      <c r="N205" s="122"/>
      <c r="Q205" s="123"/>
      <c r="R205" s="134"/>
      <c r="S205" s="123"/>
      <c r="T205" s="123"/>
      <c r="X205" s="110"/>
      <c r="Z205" s="122"/>
      <c r="AD205" s="110"/>
      <c r="AJ205" s="110"/>
      <c r="AP205" s="110"/>
      <c r="AV205" s="110"/>
    </row>
    <row r="206" spans="2:48" s="104" customFormat="1" x14ac:dyDescent="0.25">
      <c r="B206" s="122"/>
      <c r="F206" s="110"/>
      <c r="H206" s="122"/>
      <c r="K206" s="122"/>
      <c r="L206" s="110"/>
      <c r="N206" s="122"/>
      <c r="R206" s="110"/>
      <c r="X206" s="110"/>
      <c r="Z206" s="122"/>
      <c r="AD206" s="110"/>
      <c r="AJ206" s="110"/>
      <c r="AP206" s="110"/>
      <c r="AV206" s="110"/>
    </row>
    <row r="207" spans="2:48" s="104" customFormat="1" x14ac:dyDescent="0.25">
      <c r="B207" s="122"/>
      <c r="F207" s="110"/>
      <c r="H207" s="122"/>
      <c r="K207" s="122"/>
      <c r="L207" s="110"/>
      <c r="N207" s="123"/>
      <c r="R207" s="110"/>
      <c r="X207" s="110"/>
      <c r="Z207" s="122"/>
      <c r="AD207" s="110"/>
      <c r="AJ207" s="110"/>
      <c r="AP207" s="110"/>
      <c r="AV207" s="110"/>
    </row>
    <row r="208" spans="2:48" s="104" customFormat="1" x14ac:dyDescent="0.25">
      <c r="B208" s="122"/>
      <c r="F208" s="110"/>
      <c r="H208" s="122"/>
      <c r="K208" s="122"/>
      <c r="L208" s="110"/>
      <c r="N208" s="123"/>
      <c r="R208" s="110"/>
      <c r="X208" s="110"/>
      <c r="Z208" s="122"/>
      <c r="AD208" s="110"/>
      <c r="AJ208" s="110"/>
      <c r="AP208" s="110"/>
      <c r="AV208" s="110"/>
    </row>
    <row r="209" spans="2:48" s="104" customFormat="1" x14ac:dyDescent="0.25">
      <c r="B209" s="122"/>
      <c r="F209" s="110"/>
      <c r="H209" s="122"/>
      <c r="K209" s="122"/>
      <c r="L209" s="110"/>
      <c r="N209" s="123"/>
      <c r="R209" s="110"/>
      <c r="X209" s="110"/>
      <c r="Z209" s="122"/>
      <c r="AD209" s="110"/>
      <c r="AJ209" s="110"/>
      <c r="AP209" s="110"/>
      <c r="AV209" s="110"/>
    </row>
    <row r="210" spans="2:48" s="104" customFormat="1" x14ac:dyDescent="0.25">
      <c r="B210" s="122"/>
      <c r="F210" s="110"/>
      <c r="H210" s="122"/>
      <c r="K210" s="122"/>
      <c r="L210" s="110"/>
      <c r="N210" s="123"/>
      <c r="R210" s="110"/>
      <c r="X210" s="110"/>
      <c r="Z210" s="122"/>
      <c r="AD210" s="110"/>
      <c r="AJ210" s="110"/>
      <c r="AP210" s="110"/>
      <c r="AV210" s="110"/>
    </row>
    <row r="211" spans="2:48" s="104" customFormat="1" x14ac:dyDescent="0.25">
      <c r="B211" s="122"/>
      <c r="F211" s="110"/>
      <c r="H211" s="122"/>
      <c r="K211" s="122"/>
      <c r="L211" s="110"/>
      <c r="N211" s="123"/>
      <c r="R211" s="110"/>
      <c r="X211" s="110"/>
      <c r="Z211" s="122"/>
      <c r="AD211" s="110"/>
      <c r="AJ211" s="110"/>
      <c r="AP211" s="110"/>
      <c r="AV211" s="110"/>
    </row>
    <row r="212" spans="2:48" s="104" customFormat="1" x14ac:dyDescent="0.25">
      <c r="B212" s="122"/>
      <c r="F212" s="110"/>
      <c r="H212" s="122"/>
      <c r="K212" s="122"/>
      <c r="L212" s="110"/>
      <c r="R212" s="110"/>
      <c r="X212" s="110"/>
      <c r="Z212" s="122"/>
      <c r="AD212" s="110"/>
      <c r="AJ212" s="110"/>
      <c r="AP212" s="110"/>
      <c r="AV212" s="110"/>
    </row>
    <row r="213" spans="2:48" s="104" customFormat="1" x14ac:dyDescent="0.25">
      <c r="B213" s="122"/>
      <c r="F213" s="110"/>
      <c r="H213" s="122"/>
      <c r="K213" s="122"/>
      <c r="L213" s="110"/>
      <c r="R213" s="110"/>
      <c r="X213" s="110"/>
      <c r="Z213" s="122"/>
      <c r="AD213" s="110"/>
      <c r="AJ213" s="110"/>
      <c r="AP213" s="110"/>
      <c r="AV213" s="110"/>
    </row>
    <row r="214" spans="2:48" s="104" customFormat="1" x14ac:dyDescent="0.25">
      <c r="B214" s="122"/>
      <c r="F214" s="110"/>
      <c r="H214" s="122"/>
      <c r="K214" s="122"/>
      <c r="L214" s="110"/>
      <c r="R214" s="110"/>
      <c r="X214" s="110"/>
      <c r="Z214" s="122"/>
      <c r="AD214" s="110"/>
      <c r="AJ214" s="110"/>
      <c r="AP214" s="110"/>
      <c r="AV214" s="110"/>
    </row>
    <row r="215" spans="2:48" s="104" customFormat="1" x14ac:dyDescent="0.25">
      <c r="F215" s="110"/>
      <c r="H215" s="122"/>
      <c r="K215" s="122"/>
      <c r="L215" s="110"/>
      <c r="R215" s="110"/>
      <c r="X215" s="110"/>
      <c r="Z215" s="122"/>
      <c r="AD215" s="110"/>
      <c r="AJ215" s="110"/>
      <c r="AP215" s="110"/>
      <c r="AV215" s="110"/>
    </row>
    <row r="216" spans="2:48" s="104" customFormat="1" x14ac:dyDescent="0.25">
      <c r="F216" s="110"/>
      <c r="H216" s="122"/>
      <c r="L216" s="110"/>
      <c r="R216" s="110"/>
      <c r="X216" s="110"/>
      <c r="Z216" s="122"/>
      <c r="AD216" s="110"/>
      <c r="AJ216" s="110"/>
      <c r="AP216" s="110"/>
      <c r="AV216" s="110"/>
    </row>
    <row r="217" spans="2:48" s="104" customFormat="1" x14ac:dyDescent="0.25">
      <c r="F217" s="110"/>
      <c r="H217" s="122"/>
      <c r="L217" s="110"/>
      <c r="R217" s="110"/>
      <c r="X217" s="110"/>
      <c r="Z217" s="122"/>
      <c r="AD217" s="110"/>
      <c r="AJ217" s="110"/>
      <c r="AP217" s="110"/>
      <c r="AV217" s="110"/>
    </row>
    <row r="218" spans="2:48" s="104" customFormat="1" x14ac:dyDescent="0.25">
      <c r="F218" s="110"/>
      <c r="H218" s="122"/>
      <c r="L218" s="110"/>
      <c r="R218" s="110"/>
      <c r="X218" s="110"/>
      <c r="Z218" s="122"/>
      <c r="AD218" s="110"/>
      <c r="AJ218" s="110"/>
      <c r="AP218" s="110"/>
      <c r="AV218" s="110"/>
    </row>
    <row r="219" spans="2:48" s="104" customFormat="1" x14ac:dyDescent="0.25">
      <c r="F219" s="110"/>
      <c r="H219" s="122"/>
      <c r="L219" s="110"/>
      <c r="R219" s="110"/>
      <c r="X219" s="110"/>
      <c r="Z219" s="122"/>
      <c r="AD219" s="110"/>
      <c r="AJ219" s="110"/>
      <c r="AP219" s="110"/>
      <c r="AV219" s="110"/>
    </row>
    <row r="220" spans="2:48" s="104" customFormat="1" x14ac:dyDescent="0.25">
      <c r="F220" s="110"/>
      <c r="H220" s="122"/>
      <c r="L220" s="110"/>
      <c r="R220" s="110"/>
      <c r="X220" s="110"/>
      <c r="Z220" s="122"/>
      <c r="AD220" s="110"/>
      <c r="AJ220" s="110"/>
      <c r="AP220" s="110"/>
      <c r="AV220" s="110"/>
    </row>
    <row r="221" spans="2:48" s="104" customFormat="1" x14ac:dyDescent="0.25">
      <c r="F221" s="110"/>
      <c r="H221" s="122"/>
      <c r="L221" s="110"/>
      <c r="R221" s="110"/>
      <c r="X221" s="110"/>
      <c r="Z221" s="122"/>
      <c r="AD221" s="110"/>
      <c r="AJ221" s="110"/>
      <c r="AP221" s="110"/>
      <c r="AV221" s="110"/>
    </row>
    <row r="222" spans="2:48" s="104" customFormat="1" x14ac:dyDescent="0.25">
      <c r="F222" s="110"/>
      <c r="H222" s="122"/>
      <c r="L222" s="110"/>
      <c r="R222" s="110"/>
      <c r="X222" s="110"/>
      <c r="Z222" s="122"/>
      <c r="AD222" s="110"/>
      <c r="AJ222" s="110"/>
      <c r="AP222" s="110"/>
      <c r="AV222" s="110"/>
    </row>
    <row r="223" spans="2:48" s="104" customFormat="1" x14ac:dyDescent="0.25">
      <c r="F223" s="110"/>
      <c r="L223" s="110"/>
      <c r="R223" s="110"/>
      <c r="X223" s="110"/>
      <c r="Z223" s="122"/>
      <c r="AD223" s="110"/>
      <c r="AJ223" s="110"/>
      <c r="AP223" s="110"/>
      <c r="AV223" s="110"/>
    </row>
    <row r="224" spans="2:48" s="104" customFormat="1" x14ac:dyDescent="0.25">
      <c r="F224" s="110"/>
      <c r="L224" s="110"/>
      <c r="R224" s="110"/>
      <c r="X224" s="110"/>
      <c r="Z224" s="122"/>
      <c r="AD224" s="110"/>
      <c r="AJ224" s="110"/>
      <c r="AP224" s="110"/>
      <c r="AV224" s="110"/>
    </row>
    <row r="225" spans="6:48" s="104" customFormat="1" x14ac:dyDescent="0.25">
      <c r="F225" s="110"/>
      <c r="L225" s="110"/>
      <c r="R225" s="110"/>
      <c r="X225" s="110"/>
      <c r="Z225" s="122"/>
      <c r="AD225" s="110"/>
      <c r="AJ225" s="110"/>
      <c r="AP225" s="110"/>
      <c r="AV225" s="110"/>
    </row>
    <row r="226" spans="6:48" s="104" customFormat="1" x14ac:dyDescent="0.25">
      <c r="F226" s="110"/>
      <c r="L226" s="110"/>
      <c r="R226" s="110"/>
      <c r="X226" s="110"/>
      <c r="Z226" s="122"/>
      <c r="AD226" s="110"/>
      <c r="AJ226" s="110"/>
      <c r="AP226" s="110"/>
      <c r="AV226" s="110"/>
    </row>
    <row r="227" spans="6:48" s="104" customFormat="1" x14ac:dyDescent="0.25">
      <c r="F227" s="110"/>
      <c r="L227" s="110"/>
      <c r="R227" s="110"/>
      <c r="X227" s="110"/>
      <c r="Z227" s="122"/>
      <c r="AD227" s="110"/>
      <c r="AJ227" s="110"/>
      <c r="AP227" s="110"/>
      <c r="AV227" s="110"/>
    </row>
    <row r="228" spans="6:48" s="104" customFormat="1" x14ac:dyDescent="0.25">
      <c r="F228" s="110"/>
      <c r="L228" s="110"/>
      <c r="R228" s="110"/>
      <c r="X228" s="110"/>
      <c r="Z228" s="122"/>
      <c r="AD228" s="110"/>
      <c r="AJ228" s="110"/>
      <c r="AP228" s="110"/>
      <c r="AV228" s="110"/>
    </row>
    <row r="229" spans="6:48" s="104" customFormat="1" x14ac:dyDescent="0.25">
      <c r="F229" s="110"/>
      <c r="L229" s="110"/>
      <c r="R229" s="110"/>
      <c r="X229" s="110"/>
      <c r="Z229" s="122"/>
      <c r="AD229" s="110"/>
      <c r="AJ229" s="110"/>
      <c r="AP229" s="110"/>
      <c r="AV229" s="110"/>
    </row>
    <row r="230" spans="6:48" s="104" customFormat="1" x14ac:dyDescent="0.25">
      <c r="F230" s="110"/>
      <c r="L230" s="110"/>
      <c r="R230" s="110"/>
      <c r="X230" s="110"/>
      <c r="Z230" s="122"/>
      <c r="AD230" s="110"/>
      <c r="AJ230" s="110"/>
      <c r="AP230" s="110"/>
      <c r="AV230" s="110"/>
    </row>
    <row r="231" spans="6:48" s="104" customFormat="1" x14ac:dyDescent="0.25">
      <c r="F231" s="110"/>
      <c r="L231" s="110"/>
      <c r="R231" s="110"/>
      <c r="X231" s="110"/>
      <c r="Z231" s="122"/>
      <c r="AD231" s="110"/>
      <c r="AJ231" s="110"/>
      <c r="AP231" s="110"/>
      <c r="AV231" s="110"/>
    </row>
    <row r="232" spans="6:48" s="104" customFormat="1" x14ac:dyDescent="0.25">
      <c r="F232" s="110"/>
      <c r="L232" s="110"/>
      <c r="R232" s="110"/>
      <c r="X232" s="110"/>
      <c r="Z232" s="122"/>
      <c r="AD232" s="110"/>
      <c r="AJ232" s="110"/>
      <c r="AP232" s="110"/>
      <c r="AV232" s="110"/>
    </row>
    <row r="233" spans="6:48" s="104" customFormat="1" x14ac:dyDescent="0.25">
      <c r="F233" s="110"/>
      <c r="L233" s="110"/>
      <c r="R233" s="110"/>
      <c r="X233" s="110"/>
      <c r="Z233" s="122"/>
      <c r="AD233" s="110"/>
      <c r="AJ233" s="110"/>
      <c r="AP233" s="110"/>
      <c r="AV233" s="110"/>
    </row>
    <row r="234" spans="6:48" s="104" customFormat="1" x14ac:dyDescent="0.25">
      <c r="F234" s="110"/>
      <c r="L234" s="110"/>
      <c r="R234" s="110"/>
      <c r="X234" s="110"/>
      <c r="Z234" s="122"/>
      <c r="AD234" s="110"/>
      <c r="AJ234" s="110"/>
      <c r="AP234" s="110"/>
      <c r="AV234" s="110"/>
    </row>
    <row r="235" spans="6:48" s="104" customFormat="1" x14ac:dyDescent="0.25">
      <c r="F235" s="110"/>
      <c r="L235" s="110"/>
      <c r="R235" s="110"/>
      <c r="X235" s="110"/>
      <c r="Z235" s="122"/>
      <c r="AD235" s="110"/>
      <c r="AJ235" s="110"/>
      <c r="AP235" s="110"/>
      <c r="AV235" s="110"/>
    </row>
    <row r="236" spans="6:48" s="104" customFormat="1" x14ac:dyDescent="0.25">
      <c r="F236" s="110"/>
      <c r="L236" s="110"/>
      <c r="R236" s="110"/>
      <c r="X236" s="110"/>
      <c r="Z236" s="122"/>
      <c r="AD236" s="110"/>
      <c r="AJ236" s="110"/>
      <c r="AP236" s="110"/>
      <c r="AV236" s="110"/>
    </row>
    <row r="237" spans="6:48" s="104" customFormat="1" x14ac:dyDescent="0.25">
      <c r="F237" s="110"/>
      <c r="L237" s="110"/>
      <c r="R237" s="110"/>
      <c r="X237" s="110"/>
      <c r="Z237" s="122"/>
      <c r="AD237" s="110"/>
      <c r="AJ237" s="110"/>
      <c r="AP237" s="110"/>
      <c r="AV237" s="110"/>
    </row>
    <row r="238" spans="6:48" s="104" customFormat="1" x14ac:dyDescent="0.25">
      <c r="F238" s="110"/>
      <c r="L238" s="110"/>
      <c r="R238" s="110"/>
      <c r="X238" s="110"/>
      <c r="Z238" s="122"/>
      <c r="AD238" s="110"/>
      <c r="AJ238" s="110"/>
      <c r="AP238" s="110"/>
      <c r="AV238" s="110"/>
    </row>
    <row r="239" spans="6:48" s="104" customFormat="1" x14ac:dyDescent="0.25">
      <c r="F239" s="110"/>
      <c r="L239" s="110"/>
      <c r="R239" s="110"/>
      <c r="X239" s="110"/>
      <c r="Z239" s="122"/>
      <c r="AD239" s="110"/>
      <c r="AJ239" s="110"/>
      <c r="AP239" s="110"/>
      <c r="AV239" s="110"/>
    </row>
    <row r="240" spans="6:48" s="104" customFormat="1" x14ac:dyDescent="0.25">
      <c r="F240" s="110"/>
      <c r="L240" s="110"/>
      <c r="R240" s="110"/>
      <c r="X240" s="110"/>
      <c r="Z240" s="122"/>
      <c r="AD240" s="110"/>
      <c r="AJ240" s="110"/>
      <c r="AP240" s="110"/>
      <c r="AV240" s="110"/>
    </row>
    <row r="241" spans="6:48" s="104" customFormat="1" x14ac:dyDescent="0.25">
      <c r="F241" s="110"/>
      <c r="L241" s="110"/>
      <c r="R241" s="110"/>
      <c r="X241" s="110"/>
      <c r="Z241" s="122"/>
      <c r="AD241" s="110"/>
      <c r="AJ241" s="110"/>
      <c r="AP241" s="110"/>
      <c r="AV241" s="110"/>
    </row>
    <row r="242" spans="6:48" s="104" customFormat="1" x14ac:dyDescent="0.25">
      <c r="F242" s="110"/>
      <c r="L242" s="110"/>
      <c r="R242" s="110"/>
      <c r="X242" s="110"/>
      <c r="Z242" s="122"/>
      <c r="AD242" s="110"/>
      <c r="AJ242" s="110"/>
      <c r="AP242" s="110"/>
      <c r="AV242" s="110"/>
    </row>
    <row r="243" spans="6:48" s="104" customFormat="1" x14ac:dyDescent="0.25">
      <c r="F243" s="110"/>
      <c r="L243" s="110"/>
      <c r="R243" s="110"/>
      <c r="X243" s="110"/>
      <c r="Z243" s="122"/>
      <c r="AD243" s="110"/>
      <c r="AJ243" s="110"/>
      <c r="AP243" s="110"/>
      <c r="AV243" s="110"/>
    </row>
    <row r="244" spans="6:48" s="104" customFormat="1" x14ac:dyDescent="0.25">
      <c r="F244" s="110"/>
      <c r="L244" s="110"/>
      <c r="R244" s="110"/>
      <c r="X244" s="110"/>
      <c r="Z244" s="122"/>
      <c r="AD244" s="110"/>
      <c r="AJ244" s="110"/>
      <c r="AP244" s="110"/>
      <c r="AV244" s="110"/>
    </row>
    <row r="245" spans="6:48" s="104" customFormat="1" x14ac:dyDescent="0.25">
      <c r="F245" s="110"/>
      <c r="L245" s="110"/>
      <c r="R245" s="110"/>
      <c r="X245" s="110"/>
      <c r="Z245" s="122"/>
      <c r="AD245" s="110"/>
      <c r="AJ245" s="110"/>
      <c r="AP245" s="110"/>
      <c r="AV245" s="110"/>
    </row>
    <row r="246" spans="6:48" s="104" customFormat="1" x14ac:dyDescent="0.25">
      <c r="F246" s="110"/>
      <c r="L246" s="110"/>
      <c r="R246" s="110"/>
      <c r="X246" s="110"/>
      <c r="Z246" s="122"/>
      <c r="AD246" s="110"/>
      <c r="AJ246" s="110"/>
      <c r="AP246" s="110"/>
      <c r="AV246" s="110"/>
    </row>
    <row r="247" spans="6:48" s="104" customFormat="1" x14ac:dyDescent="0.25">
      <c r="F247" s="110"/>
      <c r="L247" s="110"/>
      <c r="R247" s="110"/>
      <c r="X247" s="110"/>
      <c r="Z247" s="122"/>
      <c r="AD247" s="110"/>
      <c r="AJ247" s="110"/>
      <c r="AP247" s="110"/>
      <c r="AV247" s="110"/>
    </row>
    <row r="248" spans="6:48" s="104" customFormat="1" x14ac:dyDescent="0.25">
      <c r="F248" s="110"/>
      <c r="L248" s="110"/>
      <c r="R248" s="110"/>
      <c r="X248" s="110"/>
      <c r="Z248" s="122"/>
      <c r="AD248" s="110"/>
      <c r="AJ248" s="110"/>
      <c r="AP248" s="110"/>
      <c r="AV248" s="110"/>
    </row>
    <row r="249" spans="6:48" s="104" customFormat="1" x14ac:dyDescent="0.25">
      <c r="F249" s="110"/>
      <c r="L249" s="110"/>
      <c r="R249" s="110"/>
      <c r="X249" s="110"/>
      <c r="Z249" s="122"/>
      <c r="AD249" s="110"/>
      <c r="AJ249" s="110"/>
      <c r="AP249" s="110"/>
      <c r="AV249" s="110"/>
    </row>
    <row r="250" spans="6:48" s="104" customFormat="1" x14ac:dyDescent="0.25">
      <c r="F250" s="110"/>
      <c r="L250" s="110"/>
      <c r="R250" s="110"/>
      <c r="X250" s="110"/>
      <c r="Z250" s="122"/>
      <c r="AD250" s="110"/>
      <c r="AJ250" s="110"/>
      <c r="AP250" s="110"/>
      <c r="AV250" s="110"/>
    </row>
    <row r="251" spans="6:48" s="104" customFormat="1" x14ac:dyDescent="0.25">
      <c r="F251" s="110"/>
      <c r="L251" s="110"/>
      <c r="R251" s="110"/>
      <c r="X251" s="110"/>
      <c r="Z251" s="122"/>
      <c r="AD251" s="110"/>
      <c r="AJ251" s="110"/>
      <c r="AP251" s="110"/>
      <c r="AV251" s="110"/>
    </row>
    <row r="252" spans="6:48" s="104" customFormat="1" x14ac:dyDescent="0.25">
      <c r="F252" s="110"/>
      <c r="L252" s="110"/>
      <c r="R252" s="110"/>
      <c r="X252" s="110"/>
      <c r="Z252" s="122"/>
      <c r="AD252" s="110"/>
      <c r="AJ252" s="110"/>
      <c r="AP252" s="110"/>
      <c r="AV252" s="110"/>
    </row>
    <row r="253" spans="6:48" s="104" customFormat="1" x14ac:dyDescent="0.25">
      <c r="F253" s="110"/>
      <c r="L253" s="110"/>
      <c r="R253" s="110"/>
      <c r="X253" s="110"/>
      <c r="Z253" s="122"/>
      <c r="AD253" s="110"/>
      <c r="AJ253" s="110"/>
      <c r="AP253" s="110"/>
      <c r="AV253" s="110"/>
    </row>
    <row r="254" spans="6:48" s="104" customFormat="1" x14ac:dyDescent="0.25">
      <c r="F254" s="110"/>
      <c r="L254" s="110"/>
      <c r="R254" s="110"/>
      <c r="X254" s="110"/>
      <c r="Z254" s="122"/>
      <c r="AD254" s="110"/>
      <c r="AJ254" s="110"/>
      <c r="AP254" s="110"/>
      <c r="AV254" s="110"/>
    </row>
    <row r="255" spans="6:48" s="104" customFormat="1" x14ac:dyDescent="0.25">
      <c r="F255" s="110"/>
      <c r="L255" s="110"/>
      <c r="R255" s="110"/>
      <c r="X255" s="110"/>
      <c r="Z255" s="122"/>
      <c r="AD255" s="110"/>
      <c r="AJ255" s="110"/>
      <c r="AP255" s="110"/>
      <c r="AV255" s="110"/>
    </row>
    <row r="256" spans="6:48" s="104" customFormat="1" x14ac:dyDescent="0.25">
      <c r="F256" s="110"/>
      <c r="L256" s="110"/>
      <c r="R256" s="110"/>
      <c r="X256" s="110"/>
      <c r="Z256" s="122"/>
      <c r="AD256" s="110"/>
      <c r="AJ256" s="110"/>
      <c r="AP256" s="110"/>
      <c r="AV256" s="110"/>
    </row>
    <row r="257" spans="6:48" s="104" customFormat="1" x14ac:dyDescent="0.25">
      <c r="F257" s="110"/>
      <c r="L257" s="110"/>
      <c r="R257" s="110"/>
      <c r="X257" s="110"/>
      <c r="Z257" s="122"/>
      <c r="AD257" s="110"/>
      <c r="AJ257" s="110"/>
      <c r="AP257" s="110"/>
      <c r="AV257" s="110"/>
    </row>
    <row r="258" spans="6:48" s="104" customFormat="1" x14ac:dyDescent="0.25">
      <c r="F258" s="110"/>
      <c r="L258" s="110"/>
      <c r="R258" s="110"/>
      <c r="X258" s="110"/>
      <c r="Z258" s="122"/>
      <c r="AD258" s="110"/>
      <c r="AJ258" s="110"/>
      <c r="AP258" s="110"/>
      <c r="AV258" s="110"/>
    </row>
    <row r="259" spans="6:48" s="104" customFormat="1" x14ac:dyDescent="0.25">
      <c r="F259" s="110"/>
      <c r="L259" s="110"/>
      <c r="R259" s="110"/>
      <c r="X259" s="110"/>
      <c r="Z259" s="122"/>
      <c r="AD259" s="110"/>
      <c r="AJ259" s="110"/>
      <c r="AP259" s="110"/>
      <c r="AV259" s="110"/>
    </row>
    <row r="260" spans="6:48" s="104" customFormat="1" x14ac:dyDescent="0.25">
      <c r="F260" s="110"/>
      <c r="L260" s="110"/>
      <c r="R260" s="110"/>
      <c r="X260" s="110"/>
      <c r="Z260" s="122"/>
      <c r="AD260" s="110"/>
      <c r="AJ260" s="110"/>
      <c r="AP260" s="110"/>
      <c r="AV260" s="110"/>
    </row>
    <row r="261" spans="6:48" s="104" customFormat="1" x14ac:dyDescent="0.25">
      <c r="F261" s="110"/>
      <c r="L261" s="110"/>
      <c r="R261" s="110"/>
      <c r="X261" s="110"/>
      <c r="Z261" s="122"/>
      <c r="AD261" s="110"/>
      <c r="AJ261" s="110"/>
      <c r="AP261" s="110"/>
      <c r="AV261" s="110"/>
    </row>
    <row r="262" spans="6:48" s="104" customFormat="1" x14ac:dyDescent="0.25">
      <c r="F262" s="110"/>
      <c r="L262" s="110"/>
      <c r="R262" s="110"/>
      <c r="X262" s="110"/>
      <c r="Z262" s="122"/>
      <c r="AD262" s="110"/>
      <c r="AJ262" s="110"/>
      <c r="AP262" s="110"/>
      <c r="AV262" s="110"/>
    </row>
    <row r="263" spans="6:48" s="104" customFormat="1" x14ac:dyDescent="0.25">
      <c r="F263" s="110"/>
      <c r="L263" s="110"/>
      <c r="R263" s="110"/>
      <c r="X263" s="110"/>
      <c r="Z263" s="122"/>
      <c r="AD263" s="110"/>
      <c r="AJ263" s="110"/>
      <c r="AP263" s="110"/>
      <c r="AV263" s="110"/>
    </row>
    <row r="264" spans="6:48" s="104" customFormat="1" x14ac:dyDescent="0.25">
      <c r="F264" s="110"/>
      <c r="L264" s="110"/>
      <c r="R264" s="110"/>
      <c r="X264" s="110"/>
      <c r="Z264" s="122"/>
      <c r="AD264" s="110"/>
      <c r="AJ264" s="110"/>
      <c r="AP264" s="110"/>
      <c r="AV264" s="110"/>
    </row>
    <row r="265" spans="6:48" s="104" customFormat="1" x14ac:dyDescent="0.25">
      <c r="F265" s="110"/>
      <c r="L265" s="110"/>
      <c r="R265" s="110"/>
      <c r="X265" s="110"/>
      <c r="Z265" s="122"/>
      <c r="AD265" s="110"/>
      <c r="AJ265" s="110"/>
      <c r="AP265" s="110"/>
      <c r="AV265" s="110"/>
    </row>
    <row r="266" spans="6:48" s="104" customFormat="1" x14ac:dyDescent="0.25">
      <c r="F266" s="110"/>
      <c r="L266" s="110"/>
      <c r="R266" s="110"/>
      <c r="X266" s="110"/>
      <c r="Z266" s="122"/>
      <c r="AD266" s="110"/>
      <c r="AJ266" s="110"/>
      <c r="AP266" s="110"/>
      <c r="AV266" s="110"/>
    </row>
    <row r="267" spans="6:48" s="104" customFormat="1" x14ac:dyDescent="0.25">
      <c r="F267" s="110"/>
      <c r="L267" s="110"/>
      <c r="R267" s="110"/>
      <c r="X267" s="110"/>
      <c r="Z267" s="122"/>
      <c r="AD267" s="110"/>
      <c r="AJ267" s="110"/>
      <c r="AP267" s="110"/>
      <c r="AV267" s="110"/>
    </row>
    <row r="268" spans="6:48" s="104" customFormat="1" x14ac:dyDescent="0.25">
      <c r="F268" s="110"/>
      <c r="L268" s="110"/>
      <c r="R268" s="110"/>
      <c r="X268" s="110"/>
      <c r="Z268" s="122"/>
      <c r="AD268" s="110"/>
      <c r="AJ268" s="110"/>
      <c r="AP268" s="110"/>
      <c r="AV268" s="110"/>
    </row>
    <row r="269" spans="6:48" s="104" customFormat="1" x14ac:dyDescent="0.25">
      <c r="F269" s="110"/>
      <c r="L269" s="110"/>
      <c r="R269" s="110"/>
      <c r="X269" s="110"/>
      <c r="Z269" s="122"/>
      <c r="AD269" s="110"/>
      <c r="AJ269" s="110"/>
      <c r="AP269" s="110"/>
      <c r="AV269" s="110"/>
    </row>
    <row r="270" spans="6:48" s="104" customFormat="1" x14ac:dyDescent="0.25">
      <c r="F270" s="110"/>
      <c r="L270" s="110"/>
      <c r="R270" s="110"/>
      <c r="X270" s="110"/>
      <c r="Z270" s="122"/>
      <c r="AD270" s="110"/>
      <c r="AJ270" s="110"/>
      <c r="AP270" s="110"/>
      <c r="AV270" s="110"/>
    </row>
    <row r="271" spans="6:48" s="104" customFormat="1" x14ac:dyDescent="0.25">
      <c r="F271" s="110"/>
      <c r="L271" s="110"/>
      <c r="R271" s="110"/>
      <c r="X271" s="110"/>
      <c r="Z271" s="122"/>
      <c r="AD271" s="110"/>
      <c r="AJ271" s="110"/>
      <c r="AP271" s="110"/>
      <c r="AV271" s="110"/>
    </row>
    <row r="272" spans="6:48" s="104" customFormat="1" x14ac:dyDescent="0.25">
      <c r="F272" s="110"/>
      <c r="L272" s="110"/>
      <c r="R272" s="110"/>
      <c r="X272" s="110"/>
      <c r="Z272" s="122"/>
      <c r="AD272" s="110"/>
      <c r="AJ272" s="110"/>
      <c r="AP272" s="110"/>
      <c r="AV272" s="110"/>
    </row>
    <row r="273" spans="6:48" s="104" customFormat="1" x14ac:dyDescent="0.25">
      <c r="F273" s="110"/>
      <c r="L273" s="110"/>
      <c r="R273" s="110"/>
      <c r="X273" s="110"/>
      <c r="Z273" s="122"/>
      <c r="AD273" s="110"/>
      <c r="AJ273" s="110"/>
      <c r="AP273" s="110"/>
      <c r="AV273" s="110"/>
    </row>
    <row r="274" spans="6:48" s="104" customFormat="1" x14ac:dyDescent="0.25">
      <c r="F274" s="110"/>
      <c r="L274" s="110"/>
      <c r="R274" s="110"/>
      <c r="X274" s="110"/>
      <c r="Z274" s="122"/>
      <c r="AD274" s="110"/>
      <c r="AJ274" s="110"/>
      <c r="AP274" s="110"/>
      <c r="AV274" s="110"/>
    </row>
    <row r="275" spans="6:48" s="104" customFormat="1" x14ac:dyDescent="0.25">
      <c r="F275" s="110"/>
      <c r="L275" s="110"/>
      <c r="R275" s="110"/>
      <c r="X275" s="110"/>
      <c r="Z275" s="122"/>
      <c r="AD275" s="110"/>
      <c r="AJ275" s="110"/>
      <c r="AP275" s="110"/>
      <c r="AV275" s="110"/>
    </row>
    <row r="276" spans="6:48" s="104" customFormat="1" x14ac:dyDescent="0.25">
      <c r="F276" s="110"/>
      <c r="L276" s="110"/>
      <c r="R276" s="110"/>
      <c r="X276" s="110"/>
      <c r="Z276" s="122"/>
      <c r="AD276" s="110"/>
      <c r="AJ276" s="110"/>
      <c r="AP276" s="110"/>
      <c r="AV276" s="110"/>
    </row>
    <row r="277" spans="6:48" s="104" customFormat="1" x14ac:dyDescent="0.25">
      <c r="F277" s="110"/>
      <c r="L277" s="110"/>
      <c r="R277" s="110"/>
      <c r="X277" s="110"/>
      <c r="Z277" s="122"/>
      <c r="AD277" s="110"/>
      <c r="AJ277" s="110"/>
      <c r="AP277" s="110"/>
      <c r="AV277" s="110"/>
    </row>
    <row r="278" spans="6:48" s="104" customFormat="1" x14ac:dyDescent="0.25">
      <c r="F278" s="110"/>
      <c r="L278" s="110"/>
      <c r="R278" s="110"/>
      <c r="X278" s="110"/>
      <c r="Z278" s="122"/>
      <c r="AD278" s="110"/>
      <c r="AJ278" s="110"/>
      <c r="AP278" s="110"/>
      <c r="AV278" s="110"/>
    </row>
    <row r="279" spans="6:48" s="104" customFormat="1" x14ac:dyDescent="0.25">
      <c r="F279" s="110"/>
      <c r="L279" s="110"/>
      <c r="R279" s="110"/>
      <c r="X279" s="110"/>
      <c r="Z279" s="122"/>
      <c r="AD279" s="110"/>
      <c r="AJ279" s="110"/>
      <c r="AP279" s="110"/>
      <c r="AV279" s="110"/>
    </row>
    <row r="280" spans="6:48" s="104" customFormat="1" x14ac:dyDescent="0.25">
      <c r="F280" s="110"/>
      <c r="L280" s="110"/>
      <c r="R280" s="110"/>
      <c r="X280" s="110"/>
      <c r="Z280" s="122"/>
      <c r="AD280" s="110"/>
      <c r="AJ280" s="110"/>
      <c r="AP280" s="110"/>
      <c r="AV280" s="110"/>
    </row>
    <row r="281" spans="6:48" s="104" customFormat="1" x14ac:dyDescent="0.25">
      <c r="F281" s="110"/>
      <c r="L281" s="110"/>
      <c r="R281" s="110"/>
      <c r="X281" s="110"/>
      <c r="Z281" s="122"/>
      <c r="AD281" s="110"/>
      <c r="AJ281" s="110"/>
      <c r="AP281" s="110"/>
      <c r="AV281" s="110"/>
    </row>
    <row r="282" spans="6:48" s="104" customFormat="1" x14ac:dyDescent="0.25">
      <c r="F282" s="110"/>
      <c r="L282" s="110"/>
      <c r="R282" s="110"/>
      <c r="X282" s="110"/>
      <c r="Z282" s="122"/>
      <c r="AD282" s="110"/>
      <c r="AJ282" s="110"/>
      <c r="AP282" s="110"/>
      <c r="AV282" s="110"/>
    </row>
    <row r="283" spans="6:48" s="104" customFormat="1" x14ac:dyDescent="0.25">
      <c r="F283" s="110"/>
      <c r="L283" s="110"/>
      <c r="R283" s="110"/>
      <c r="X283" s="110"/>
      <c r="Z283" s="122"/>
      <c r="AD283" s="110"/>
      <c r="AJ283" s="110"/>
      <c r="AP283" s="110"/>
      <c r="AV283" s="110"/>
    </row>
    <row r="284" spans="6:48" s="104" customFormat="1" x14ac:dyDescent="0.25">
      <c r="F284" s="110"/>
      <c r="L284" s="110"/>
      <c r="R284" s="110"/>
      <c r="X284" s="110"/>
      <c r="Z284" s="122"/>
      <c r="AD284" s="110"/>
      <c r="AJ284" s="110"/>
      <c r="AP284" s="110"/>
      <c r="AV284" s="110"/>
    </row>
    <row r="285" spans="6:48" s="104" customFormat="1" x14ac:dyDescent="0.25">
      <c r="F285" s="110"/>
      <c r="L285" s="110"/>
      <c r="R285" s="110"/>
      <c r="X285" s="110"/>
      <c r="Z285" s="122"/>
      <c r="AD285" s="110"/>
      <c r="AJ285" s="110"/>
      <c r="AP285" s="110"/>
      <c r="AV285" s="110"/>
    </row>
    <row r="286" spans="6:48" s="104" customFormat="1" x14ac:dyDescent="0.25">
      <c r="F286" s="110"/>
      <c r="L286" s="110"/>
      <c r="R286" s="110"/>
      <c r="X286" s="110"/>
      <c r="Z286" s="122"/>
      <c r="AD286" s="110"/>
      <c r="AJ286" s="110"/>
      <c r="AP286" s="110"/>
      <c r="AV286" s="110"/>
    </row>
    <row r="287" spans="6:48" s="104" customFormat="1" x14ac:dyDescent="0.25">
      <c r="F287" s="110"/>
      <c r="L287" s="110"/>
      <c r="R287" s="110"/>
      <c r="X287" s="110"/>
      <c r="Z287" s="122"/>
      <c r="AD287" s="110"/>
      <c r="AJ287" s="110"/>
      <c r="AP287" s="110"/>
      <c r="AV287" s="110"/>
    </row>
    <row r="288" spans="6:48" s="104" customFormat="1" x14ac:dyDescent="0.25">
      <c r="F288" s="110"/>
      <c r="L288" s="110"/>
      <c r="R288" s="110"/>
      <c r="X288" s="110"/>
      <c r="Z288" s="122"/>
      <c r="AD288" s="110"/>
      <c r="AJ288" s="110"/>
      <c r="AP288" s="110"/>
      <c r="AV288" s="110"/>
    </row>
    <row r="289" spans="6:48" s="104" customFormat="1" x14ac:dyDescent="0.25">
      <c r="F289" s="110"/>
      <c r="L289" s="110"/>
      <c r="R289" s="110"/>
      <c r="X289" s="110"/>
      <c r="Z289" s="122"/>
      <c r="AD289" s="110"/>
      <c r="AJ289" s="110"/>
      <c r="AP289" s="110"/>
      <c r="AV289" s="110"/>
    </row>
    <row r="290" spans="6:48" s="104" customFormat="1" x14ac:dyDescent="0.25">
      <c r="F290" s="110"/>
      <c r="L290" s="110"/>
      <c r="R290" s="110"/>
      <c r="X290" s="110"/>
      <c r="Z290" s="122"/>
      <c r="AD290" s="110"/>
      <c r="AJ290" s="110"/>
      <c r="AP290" s="110"/>
      <c r="AV290" s="110"/>
    </row>
    <row r="291" spans="6:48" s="104" customFormat="1" x14ac:dyDescent="0.25">
      <c r="F291" s="110"/>
      <c r="L291" s="110"/>
      <c r="R291" s="110"/>
      <c r="X291" s="110"/>
      <c r="Z291" s="122"/>
      <c r="AD291" s="110"/>
      <c r="AJ291" s="110"/>
      <c r="AP291" s="110"/>
      <c r="AV291" s="110"/>
    </row>
    <row r="292" spans="6:48" s="104" customFormat="1" x14ac:dyDescent="0.25">
      <c r="F292" s="110"/>
      <c r="L292" s="110"/>
      <c r="R292" s="110"/>
      <c r="X292" s="110"/>
      <c r="Z292" s="122"/>
      <c r="AD292" s="110"/>
      <c r="AJ292" s="110"/>
      <c r="AP292" s="110"/>
      <c r="AV292" s="110"/>
    </row>
    <row r="293" spans="6:48" s="104" customFormat="1" x14ac:dyDescent="0.25">
      <c r="F293" s="110"/>
      <c r="L293" s="110"/>
      <c r="R293" s="110"/>
      <c r="X293" s="110"/>
      <c r="Z293" s="122"/>
      <c r="AD293" s="110"/>
      <c r="AJ293" s="110"/>
      <c r="AP293" s="110"/>
      <c r="AV293" s="110"/>
    </row>
    <row r="294" spans="6:48" s="104" customFormat="1" x14ac:dyDescent="0.25">
      <c r="F294" s="110"/>
      <c r="L294" s="110"/>
      <c r="R294" s="110"/>
      <c r="X294" s="110"/>
      <c r="Z294" s="122"/>
      <c r="AD294" s="110"/>
      <c r="AJ294" s="110"/>
      <c r="AP294" s="110"/>
      <c r="AV294" s="110"/>
    </row>
    <row r="295" spans="6:48" s="104" customFormat="1" x14ac:dyDescent="0.25">
      <c r="F295" s="110"/>
      <c r="L295" s="110"/>
      <c r="R295" s="110"/>
      <c r="X295" s="110"/>
      <c r="Z295" s="122"/>
      <c r="AD295" s="110"/>
      <c r="AJ295" s="110"/>
      <c r="AP295" s="110"/>
      <c r="AV295" s="110"/>
    </row>
    <row r="296" spans="6:48" s="104" customFormat="1" x14ac:dyDescent="0.25">
      <c r="F296" s="110"/>
      <c r="L296" s="110"/>
      <c r="R296" s="110"/>
      <c r="X296" s="110"/>
      <c r="Z296" s="122"/>
      <c r="AD296" s="110"/>
      <c r="AJ296" s="110"/>
      <c r="AP296" s="110"/>
      <c r="AV296" s="110"/>
    </row>
    <row r="297" spans="6:48" s="104" customFormat="1" x14ac:dyDescent="0.25">
      <c r="F297" s="110"/>
      <c r="L297" s="110"/>
      <c r="R297" s="110"/>
      <c r="X297" s="110"/>
      <c r="Z297" s="122"/>
      <c r="AD297" s="110"/>
      <c r="AJ297" s="110"/>
      <c r="AP297" s="110"/>
      <c r="AV297" s="110"/>
    </row>
    <row r="298" spans="6:48" s="104" customFormat="1" x14ac:dyDescent="0.25">
      <c r="F298" s="110"/>
      <c r="L298" s="110"/>
      <c r="R298" s="110"/>
      <c r="X298" s="110"/>
      <c r="Z298" s="122"/>
      <c r="AD298" s="110"/>
      <c r="AJ298" s="110"/>
      <c r="AP298" s="110"/>
      <c r="AV298" s="110"/>
    </row>
    <row r="299" spans="6:48" s="104" customFormat="1" x14ac:dyDescent="0.25">
      <c r="F299" s="110"/>
      <c r="L299" s="110"/>
      <c r="R299" s="110"/>
      <c r="X299" s="110"/>
      <c r="Z299" s="122"/>
      <c r="AD299" s="110"/>
      <c r="AJ299" s="110"/>
      <c r="AP299" s="110"/>
      <c r="AV299" s="110"/>
    </row>
    <row r="300" spans="6:48" s="104" customFormat="1" x14ac:dyDescent="0.25">
      <c r="F300" s="110"/>
      <c r="L300" s="110"/>
      <c r="R300" s="110"/>
      <c r="X300" s="110"/>
      <c r="Z300" s="122"/>
      <c r="AD300" s="110"/>
      <c r="AJ300" s="110"/>
      <c r="AP300" s="110"/>
      <c r="AV300" s="110"/>
    </row>
    <row r="301" spans="6:48" s="104" customFormat="1" x14ac:dyDescent="0.25">
      <c r="F301" s="110"/>
      <c r="L301" s="110"/>
      <c r="R301" s="110"/>
      <c r="X301" s="110"/>
      <c r="Z301" s="122"/>
      <c r="AD301" s="110"/>
      <c r="AJ301" s="110"/>
      <c r="AP301" s="110"/>
      <c r="AV301" s="110"/>
    </row>
    <row r="302" spans="6:48" s="104" customFormat="1" x14ac:dyDescent="0.25">
      <c r="F302" s="110"/>
      <c r="L302" s="110"/>
      <c r="R302" s="110"/>
      <c r="X302" s="110"/>
      <c r="Z302" s="122"/>
      <c r="AD302" s="110"/>
      <c r="AJ302" s="110"/>
      <c r="AP302" s="110"/>
      <c r="AV302" s="110"/>
    </row>
    <row r="303" spans="6:48" s="104" customFormat="1" x14ac:dyDescent="0.25">
      <c r="F303" s="110"/>
      <c r="L303" s="110"/>
      <c r="R303" s="110"/>
      <c r="X303" s="110"/>
      <c r="Z303" s="122"/>
      <c r="AD303" s="110"/>
      <c r="AJ303" s="110"/>
      <c r="AP303" s="110"/>
      <c r="AV303" s="110"/>
    </row>
    <row r="304" spans="6:48" s="104" customFormat="1" x14ac:dyDescent="0.25">
      <c r="F304" s="110"/>
      <c r="L304" s="110"/>
      <c r="R304" s="110"/>
      <c r="X304" s="110"/>
      <c r="Z304" s="122"/>
      <c r="AD304" s="110"/>
      <c r="AJ304" s="110"/>
      <c r="AP304" s="110"/>
      <c r="AV304" s="110"/>
    </row>
    <row r="305" spans="6:48" s="104" customFormat="1" x14ac:dyDescent="0.25">
      <c r="F305" s="110"/>
      <c r="L305" s="110"/>
      <c r="R305" s="110"/>
      <c r="X305" s="110"/>
      <c r="Z305" s="122"/>
      <c r="AD305" s="110"/>
      <c r="AJ305" s="110"/>
      <c r="AP305" s="110"/>
      <c r="AV305" s="110"/>
    </row>
    <row r="306" spans="6:48" s="104" customFormat="1" x14ac:dyDescent="0.25">
      <c r="F306" s="110"/>
      <c r="L306" s="110"/>
      <c r="R306" s="110"/>
      <c r="X306" s="110"/>
      <c r="Z306" s="122"/>
      <c r="AD306" s="110"/>
      <c r="AJ306" s="110"/>
      <c r="AP306" s="110"/>
      <c r="AV306" s="110"/>
    </row>
    <row r="307" spans="6:48" s="104" customFormat="1" x14ac:dyDescent="0.25">
      <c r="F307" s="110"/>
      <c r="L307" s="110"/>
      <c r="R307" s="110"/>
      <c r="X307" s="110"/>
      <c r="Z307" s="122"/>
      <c r="AD307" s="110"/>
      <c r="AJ307" s="110"/>
      <c r="AP307" s="110"/>
      <c r="AV307" s="110"/>
    </row>
    <row r="308" spans="6:48" s="104" customFormat="1" x14ac:dyDescent="0.25">
      <c r="F308" s="110"/>
      <c r="L308" s="110"/>
      <c r="R308" s="110"/>
      <c r="X308" s="110"/>
      <c r="Z308" s="122"/>
      <c r="AD308" s="110"/>
      <c r="AJ308" s="110"/>
      <c r="AP308" s="110"/>
      <c r="AV308" s="110"/>
    </row>
    <row r="309" spans="6:48" s="104" customFormat="1" x14ac:dyDescent="0.25">
      <c r="F309" s="110"/>
      <c r="L309" s="110"/>
      <c r="R309" s="110"/>
      <c r="X309" s="110"/>
      <c r="Z309" s="122"/>
      <c r="AD309" s="110"/>
      <c r="AJ309" s="110"/>
      <c r="AP309" s="110"/>
      <c r="AV309" s="110"/>
    </row>
    <row r="310" spans="6:48" s="104" customFormat="1" x14ac:dyDescent="0.25">
      <c r="F310" s="110"/>
      <c r="L310" s="110"/>
      <c r="R310" s="110"/>
      <c r="X310" s="110"/>
      <c r="Z310" s="122"/>
      <c r="AD310" s="110"/>
      <c r="AJ310" s="110"/>
      <c r="AP310" s="110"/>
      <c r="AV310" s="110"/>
    </row>
    <row r="311" spans="6:48" s="104" customFormat="1" x14ac:dyDescent="0.25">
      <c r="F311" s="110"/>
      <c r="L311" s="110"/>
      <c r="R311" s="110"/>
      <c r="X311" s="110"/>
      <c r="Z311" s="122"/>
      <c r="AD311" s="110"/>
      <c r="AJ311" s="110"/>
      <c r="AP311" s="110"/>
      <c r="AV311" s="110"/>
    </row>
    <row r="312" spans="6:48" s="104" customFormat="1" x14ac:dyDescent="0.25">
      <c r="F312" s="110"/>
      <c r="L312" s="110"/>
      <c r="R312" s="110"/>
      <c r="X312" s="110"/>
      <c r="Z312" s="122"/>
      <c r="AD312" s="110"/>
      <c r="AJ312" s="110"/>
      <c r="AP312" s="110"/>
      <c r="AV312" s="110"/>
    </row>
    <row r="313" spans="6:48" s="104" customFormat="1" x14ac:dyDescent="0.25">
      <c r="F313" s="110"/>
      <c r="L313" s="110"/>
      <c r="R313" s="110"/>
      <c r="X313" s="110"/>
      <c r="Z313" s="122"/>
      <c r="AD313" s="110"/>
      <c r="AJ313" s="110"/>
      <c r="AP313" s="110"/>
      <c r="AV313" s="110"/>
    </row>
    <row r="314" spans="6:48" s="104" customFormat="1" x14ac:dyDescent="0.25">
      <c r="F314" s="110"/>
      <c r="L314" s="110"/>
      <c r="R314" s="110"/>
      <c r="X314" s="110"/>
      <c r="Z314" s="122"/>
      <c r="AD314" s="110"/>
      <c r="AJ314" s="110"/>
      <c r="AP314" s="110"/>
      <c r="AV314" s="110"/>
    </row>
    <row r="315" spans="6:48" s="104" customFormat="1" x14ac:dyDescent="0.25">
      <c r="F315" s="110"/>
      <c r="L315" s="110"/>
      <c r="R315" s="110"/>
      <c r="X315" s="110"/>
      <c r="Z315" s="122"/>
      <c r="AD315" s="110"/>
      <c r="AJ315" s="110"/>
      <c r="AP315" s="110"/>
      <c r="AV315" s="110"/>
    </row>
    <row r="316" spans="6:48" s="104" customFormat="1" x14ac:dyDescent="0.25">
      <c r="F316" s="110"/>
      <c r="L316" s="110"/>
      <c r="R316" s="110"/>
      <c r="X316" s="110"/>
      <c r="Z316" s="122"/>
      <c r="AD316" s="110"/>
      <c r="AJ316" s="110"/>
      <c r="AP316" s="110"/>
      <c r="AV316" s="110"/>
    </row>
    <row r="317" spans="6:48" s="104" customFormat="1" x14ac:dyDescent="0.25">
      <c r="F317" s="110"/>
      <c r="L317" s="110"/>
      <c r="R317" s="110"/>
      <c r="X317" s="110"/>
      <c r="Z317" s="122"/>
      <c r="AD317" s="110"/>
      <c r="AJ317" s="110"/>
      <c r="AP317" s="110"/>
      <c r="AV317" s="110"/>
    </row>
    <row r="318" spans="6:48" s="104" customFormat="1" x14ac:dyDescent="0.25">
      <c r="F318" s="110"/>
      <c r="L318" s="110"/>
      <c r="R318" s="110"/>
      <c r="X318" s="110"/>
      <c r="Z318" s="122"/>
      <c r="AD318" s="110"/>
      <c r="AJ318" s="110"/>
      <c r="AP318" s="110"/>
      <c r="AV318" s="110"/>
    </row>
    <row r="319" spans="6:48" s="104" customFormat="1" x14ac:dyDescent="0.25">
      <c r="F319" s="110"/>
      <c r="L319" s="110"/>
      <c r="R319" s="110"/>
      <c r="X319" s="110"/>
      <c r="Z319" s="122"/>
      <c r="AD319" s="110"/>
      <c r="AJ319" s="110"/>
      <c r="AP319" s="110"/>
      <c r="AV319" s="110"/>
    </row>
    <row r="320" spans="6:48" s="104" customFormat="1" x14ac:dyDescent="0.25">
      <c r="F320" s="110"/>
      <c r="L320" s="110"/>
      <c r="R320" s="110"/>
      <c r="X320" s="110"/>
      <c r="Z320" s="122"/>
      <c r="AD320" s="110"/>
      <c r="AJ320" s="110"/>
      <c r="AP320" s="110"/>
      <c r="AV320" s="110"/>
    </row>
    <row r="321" spans="6:48" s="104" customFormat="1" x14ac:dyDescent="0.25">
      <c r="F321" s="110"/>
      <c r="L321" s="110"/>
      <c r="R321" s="110"/>
      <c r="X321" s="110"/>
      <c r="Z321" s="122"/>
      <c r="AD321" s="110"/>
      <c r="AJ321" s="110"/>
      <c r="AP321" s="110"/>
      <c r="AV321" s="110"/>
    </row>
    <row r="322" spans="6:48" s="104" customFormat="1" x14ac:dyDescent="0.25">
      <c r="F322" s="110"/>
      <c r="L322" s="110"/>
      <c r="R322" s="110"/>
      <c r="X322" s="110"/>
      <c r="Z322" s="122"/>
      <c r="AD322" s="110"/>
      <c r="AJ322" s="110"/>
      <c r="AP322" s="110"/>
      <c r="AV322" s="110"/>
    </row>
    <row r="323" spans="6:48" s="104" customFormat="1" x14ac:dyDescent="0.25">
      <c r="F323" s="110"/>
      <c r="L323" s="110"/>
      <c r="R323" s="110"/>
      <c r="X323" s="110"/>
      <c r="Z323" s="122"/>
      <c r="AD323" s="110"/>
      <c r="AJ323" s="110"/>
      <c r="AP323" s="110"/>
      <c r="AV323" s="110"/>
    </row>
    <row r="324" spans="6:48" s="104" customFormat="1" x14ac:dyDescent="0.25">
      <c r="F324" s="110"/>
      <c r="L324" s="110"/>
      <c r="R324" s="110"/>
      <c r="X324" s="110"/>
      <c r="Z324" s="122"/>
      <c r="AD324" s="110"/>
      <c r="AJ324" s="110"/>
      <c r="AP324" s="110"/>
      <c r="AV324" s="110"/>
    </row>
    <row r="325" spans="6:48" s="104" customFormat="1" x14ac:dyDescent="0.25">
      <c r="F325" s="110"/>
      <c r="L325" s="110"/>
      <c r="R325" s="110"/>
      <c r="X325" s="110"/>
      <c r="Z325" s="122"/>
      <c r="AD325" s="110"/>
      <c r="AJ325" s="110"/>
      <c r="AP325" s="110"/>
      <c r="AV325" s="110"/>
    </row>
    <row r="326" spans="6:48" s="104" customFormat="1" x14ac:dyDescent="0.25">
      <c r="F326" s="110"/>
      <c r="L326" s="110"/>
      <c r="R326" s="110"/>
      <c r="X326" s="110"/>
      <c r="Z326" s="122"/>
      <c r="AD326" s="110"/>
      <c r="AJ326" s="110"/>
      <c r="AP326" s="110"/>
      <c r="AV326" s="110"/>
    </row>
    <row r="327" spans="6:48" s="104" customFormat="1" x14ac:dyDescent="0.25">
      <c r="F327" s="110"/>
      <c r="L327" s="110"/>
      <c r="R327" s="110"/>
      <c r="X327" s="110"/>
      <c r="Z327" s="122"/>
      <c r="AD327" s="110"/>
      <c r="AJ327" s="110"/>
      <c r="AP327" s="110"/>
      <c r="AV327" s="110"/>
    </row>
    <row r="328" spans="6:48" s="104" customFormat="1" x14ac:dyDescent="0.25">
      <c r="F328" s="110"/>
      <c r="L328" s="110"/>
      <c r="R328" s="110"/>
      <c r="X328" s="110"/>
      <c r="Z328" s="122"/>
      <c r="AD328" s="110"/>
      <c r="AJ328" s="110"/>
      <c r="AP328" s="110"/>
      <c r="AV328" s="110"/>
    </row>
    <row r="329" spans="6:48" s="104" customFormat="1" x14ac:dyDescent="0.25">
      <c r="F329" s="110"/>
      <c r="L329" s="110"/>
      <c r="R329" s="110"/>
      <c r="X329" s="110"/>
      <c r="Z329" s="122"/>
      <c r="AD329" s="110"/>
      <c r="AJ329" s="110"/>
      <c r="AP329" s="110"/>
      <c r="AV329" s="110"/>
    </row>
    <row r="330" spans="6:48" s="104" customFormat="1" x14ac:dyDescent="0.25">
      <c r="F330" s="110"/>
      <c r="L330" s="110"/>
      <c r="R330" s="110"/>
      <c r="X330" s="110"/>
      <c r="Z330" s="122"/>
      <c r="AD330" s="110"/>
      <c r="AJ330" s="110"/>
      <c r="AP330" s="110"/>
      <c r="AV330" s="110"/>
    </row>
    <row r="331" spans="6:48" s="104" customFormat="1" x14ac:dyDescent="0.25">
      <c r="F331" s="110"/>
      <c r="L331" s="110"/>
      <c r="R331" s="110"/>
      <c r="X331" s="110"/>
      <c r="Z331" s="122"/>
      <c r="AD331" s="110"/>
      <c r="AJ331" s="110"/>
      <c r="AP331" s="110"/>
      <c r="AV331" s="110"/>
    </row>
    <row r="332" spans="6:48" s="104" customFormat="1" x14ac:dyDescent="0.25">
      <c r="F332" s="110"/>
      <c r="L332" s="110"/>
      <c r="R332" s="110"/>
      <c r="X332" s="110"/>
      <c r="Z332" s="122"/>
      <c r="AD332" s="110"/>
      <c r="AJ332" s="110"/>
      <c r="AP332" s="110"/>
      <c r="AV332" s="110"/>
    </row>
    <row r="333" spans="6:48" s="104" customFormat="1" x14ac:dyDescent="0.25">
      <c r="F333" s="110"/>
      <c r="L333" s="110"/>
      <c r="R333" s="110"/>
      <c r="X333" s="110"/>
      <c r="Z333" s="122"/>
      <c r="AD333" s="110"/>
      <c r="AJ333" s="110"/>
      <c r="AP333" s="110"/>
      <c r="AV333" s="110"/>
    </row>
    <row r="334" spans="6:48" s="104" customFormat="1" x14ac:dyDescent="0.25">
      <c r="F334" s="110"/>
      <c r="L334" s="110"/>
      <c r="R334" s="110"/>
      <c r="X334" s="110"/>
      <c r="Z334" s="122"/>
      <c r="AD334" s="110"/>
      <c r="AJ334" s="110"/>
      <c r="AP334" s="110"/>
      <c r="AV334" s="110"/>
    </row>
    <row r="335" spans="6:48" s="104" customFormat="1" x14ac:dyDescent="0.25">
      <c r="F335" s="110"/>
      <c r="L335" s="110"/>
      <c r="R335" s="110"/>
      <c r="X335" s="110"/>
      <c r="Z335" s="122"/>
      <c r="AD335" s="110"/>
      <c r="AJ335" s="110"/>
      <c r="AP335" s="110"/>
      <c r="AV335" s="110"/>
    </row>
    <row r="336" spans="6:48" s="104" customFormat="1" x14ac:dyDescent="0.25">
      <c r="F336" s="110"/>
      <c r="L336" s="110"/>
      <c r="R336" s="110"/>
      <c r="X336" s="110"/>
      <c r="Z336" s="122"/>
      <c r="AD336" s="110"/>
      <c r="AJ336" s="110"/>
      <c r="AP336" s="110"/>
      <c r="AV336" s="110"/>
    </row>
    <row r="337" spans="6:48" s="104" customFormat="1" x14ac:dyDescent="0.25">
      <c r="F337" s="110"/>
      <c r="L337" s="110"/>
      <c r="R337" s="110"/>
      <c r="X337" s="110"/>
      <c r="Z337" s="122"/>
      <c r="AD337" s="110"/>
      <c r="AJ337" s="110"/>
      <c r="AP337" s="110"/>
      <c r="AV337" s="110"/>
    </row>
    <row r="338" spans="6:48" s="104" customFormat="1" x14ac:dyDescent="0.25">
      <c r="F338" s="110"/>
      <c r="L338" s="110"/>
      <c r="R338" s="110"/>
      <c r="X338" s="110"/>
      <c r="Z338" s="122"/>
      <c r="AD338" s="110"/>
      <c r="AJ338" s="110"/>
      <c r="AP338" s="110"/>
      <c r="AV338" s="110"/>
    </row>
    <row r="339" spans="6:48" s="104" customFormat="1" x14ac:dyDescent="0.25">
      <c r="F339" s="110"/>
      <c r="L339" s="110"/>
      <c r="R339" s="110"/>
      <c r="X339" s="110"/>
      <c r="Z339" s="122"/>
      <c r="AD339" s="110"/>
      <c r="AJ339" s="110"/>
      <c r="AP339" s="110"/>
      <c r="AV339" s="110"/>
    </row>
    <row r="340" spans="6:48" s="104" customFormat="1" x14ac:dyDescent="0.25">
      <c r="F340" s="110"/>
      <c r="L340" s="110"/>
      <c r="R340" s="110"/>
      <c r="X340" s="110"/>
      <c r="Z340" s="122"/>
      <c r="AD340" s="110"/>
      <c r="AJ340" s="110"/>
      <c r="AP340" s="110"/>
      <c r="AV340" s="110"/>
    </row>
    <row r="341" spans="6:48" s="104" customFormat="1" x14ac:dyDescent="0.25">
      <c r="F341" s="110"/>
      <c r="L341" s="110"/>
      <c r="R341" s="110"/>
      <c r="X341" s="110"/>
      <c r="Z341" s="122"/>
      <c r="AD341" s="110"/>
      <c r="AJ341" s="110"/>
      <c r="AP341" s="110"/>
      <c r="AV341" s="110"/>
    </row>
    <row r="342" spans="6:48" s="104" customFormat="1" x14ac:dyDescent="0.25">
      <c r="F342" s="110"/>
      <c r="L342" s="110"/>
      <c r="R342" s="110"/>
      <c r="X342" s="110"/>
      <c r="Z342" s="122"/>
      <c r="AD342" s="110"/>
      <c r="AJ342" s="110"/>
      <c r="AP342" s="110"/>
      <c r="AV342" s="110"/>
    </row>
    <row r="343" spans="6:48" s="104" customFormat="1" x14ac:dyDescent="0.25">
      <c r="F343" s="110"/>
      <c r="L343" s="110"/>
      <c r="R343" s="110"/>
      <c r="X343" s="110"/>
      <c r="Z343" s="122"/>
      <c r="AD343" s="110"/>
      <c r="AJ343" s="110"/>
      <c r="AP343" s="110"/>
      <c r="AV343" s="110"/>
    </row>
    <row r="344" spans="6:48" s="104" customFormat="1" x14ac:dyDescent="0.25">
      <c r="F344" s="110"/>
      <c r="L344" s="110"/>
      <c r="R344" s="110"/>
      <c r="X344" s="110"/>
      <c r="Z344" s="122"/>
      <c r="AD344" s="110"/>
      <c r="AJ344" s="110"/>
      <c r="AP344" s="110"/>
      <c r="AV344" s="110"/>
    </row>
    <row r="345" spans="6:48" s="104" customFormat="1" x14ac:dyDescent="0.25">
      <c r="F345" s="110"/>
      <c r="L345" s="110"/>
      <c r="R345" s="110"/>
      <c r="X345" s="110"/>
      <c r="Z345" s="122"/>
      <c r="AD345" s="110"/>
      <c r="AJ345" s="110"/>
      <c r="AP345" s="110"/>
      <c r="AV345" s="110"/>
    </row>
    <row r="346" spans="6:48" s="104" customFormat="1" x14ac:dyDescent="0.25">
      <c r="F346" s="110"/>
      <c r="L346" s="110"/>
      <c r="R346" s="110"/>
      <c r="X346" s="110"/>
      <c r="Z346" s="122"/>
      <c r="AD346" s="110"/>
      <c r="AJ346" s="110"/>
      <c r="AP346" s="110"/>
      <c r="AV346" s="110"/>
    </row>
    <row r="347" spans="6:48" s="104" customFormat="1" x14ac:dyDescent="0.25">
      <c r="F347" s="110"/>
      <c r="L347" s="110"/>
      <c r="R347" s="110"/>
      <c r="X347" s="110"/>
      <c r="Z347" s="122"/>
      <c r="AD347" s="110"/>
      <c r="AJ347" s="110"/>
      <c r="AP347" s="110"/>
      <c r="AV347" s="110"/>
    </row>
    <row r="348" spans="6:48" s="104" customFormat="1" x14ac:dyDescent="0.25">
      <c r="F348" s="110"/>
      <c r="L348" s="110"/>
      <c r="R348" s="110"/>
      <c r="X348" s="110"/>
      <c r="Z348" s="122"/>
      <c r="AD348" s="110"/>
      <c r="AJ348" s="110"/>
      <c r="AP348" s="110"/>
      <c r="AV348" s="110"/>
    </row>
    <row r="349" spans="6:48" s="104" customFormat="1" x14ac:dyDescent="0.25">
      <c r="F349" s="110"/>
      <c r="L349" s="110"/>
      <c r="R349" s="110"/>
      <c r="X349" s="110"/>
      <c r="Z349" s="122"/>
      <c r="AD349" s="110"/>
      <c r="AJ349" s="110"/>
      <c r="AP349" s="110"/>
      <c r="AV349" s="110"/>
    </row>
    <row r="350" spans="6:48" s="104" customFormat="1" x14ac:dyDescent="0.25">
      <c r="F350" s="110"/>
      <c r="L350" s="110"/>
      <c r="R350" s="110"/>
      <c r="X350" s="110"/>
      <c r="Z350" s="122"/>
      <c r="AD350" s="110"/>
      <c r="AJ350" s="110"/>
      <c r="AP350" s="110"/>
      <c r="AV350" s="110"/>
    </row>
    <row r="351" spans="6:48" s="104" customFormat="1" x14ac:dyDescent="0.25">
      <c r="F351" s="110"/>
      <c r="L351" s="110"/>
      <c r="R351" s="110"/>
      <c r="X351" s="110"/>
      <c r="Z351" s="122"/>
      <c r="AD351" s="110"/>
      <c r="AJ351" s="110"/>
      <c r="AP351" s="110"/>
      <c r="AV351" s="110"/>
    </row>
    <row r="352" spans="6:48" s="104" customFormat="1" x14ac:dyDescent="0.25">
      <c r="F352" s="110"/>
      <c r="L352" s="110"/>
      <c r="R352" s="110"/>
      <c r="X352" s="110"/>
      <c r="Z352" s="122"/>
      <c r="AD352" s="110"/>
      <c r="AJ352" s="110"/>
      <c r="AP352" s="110"/>
      <c r="AV352" s="110"/>
    </row>
    <row r="353" spans="6:48" s="104" customFormat="1" x14ac:dyDescent="0.25">
      <c r="F353" s="110"/>
      <c r="L353" s="110"/>
      <c r="R353" s="110"/>
      <c r="X353" s="110"/>
      <c r="Z353" s="122"/>
      <c r="AD353" s="110"/>
      <c r="AJ353" s="110"/>
      <c r="AP353" s="110"/>
      <c r="AV353" s="110"/>
    </row>
    <row r="354" spans="6:48" s="104" customFormat="1" x14ac:dyDescent="0.25">
      <c r="F354" s="110"/>
      <c r="L354" s="110"/>
      <c r="R354" s="110"/>
      <c r="X354" s="110"/>
      <c r="Z354" s="122"/>
      <c r="AD354" s="110"/>
      <c r="AJ354" s="110"/>
      <c r="AP354" s="110"/>
      <c r="AV354" s="110"/>
    </row>
    <row r="355" spans="6:48" s="104" customFormat="1" x14ac:dyDescent="0.25">
      <c r="F355" s="110"/>
      <c r="L355" s="110"/>
      <c r="R355" s="110"/>
      <c r="X355" s="110"/>
      <c r="Z355" s="122"/>
      <c r="AD355" s="110"/>
      <c r="AJ355" s="110"/>
      <c r="AP355" s="110"/>
      <c r="AV355" s="110"/>
    </row>
    <row r="356" spans="6:48" s="104" customFormat="1" x14ac:dyDescent="0.25">
      <c r="F356" s="110"/>
      <c r="L356" s="110"/>
      <c r="R356" s="110"/>
      <c r="X356" s="110"/>
      <c r="Z356" s="122"/>
      <c r="AD356" s="110"/>
      <c r="AJ356" s="110"/>
      <c r="AP356" s="110"/>
      <c r="AV356" s="110"/>
    </row>
    <row r="357" spans="6:48" s="104" customFormat="1" x14ac:dyDescent="0.25">
      <c r="F357" s="110"/>
      <c r="L357" s="110"/>
      <c r="R357" s="110"/>
      <c r="X357" s="110"/>
      <c r="Z357" s="122"/>
      <c r="AD357" s="110"/>
      <c r="AJ357" s="110"/>
      <c r="AP357" s="110"/>
      <c r="AV357" s="110"/>
    </row>
    <row r="358" spans="6:48" s="104" customFormat="1" x14ac:dyDescent="0.25">
      <c r="F358" s="110"/>
      <c r="L358" s="110"/>
      <c r="R358" s="110"/>
      <c r="X358" s="110"/>
      <c r="Z358" s="122"/>
      <c r="AD358" s="110"/>
      <c r="AJ358" s="110"/>
      <c r="AP358" s="110"/>
      <c r="AV358" s="110"/>
    </row>
    <row r="359" spans="6:48" s="104" customFormat="1" x14ac:dyDescent="0.25">
      <c r="F359" s="110"/>
      <c r="L359" s="110"/>
      <c r="R359" s="110"/>
      <c r="X359" s="110"/>
      <c r="Z359" s="122"/>
      <c r="AD359" s="110"/>
      <c r="AJ359" s="110"/>
      <c r="AP359" s="110"/>
      <c r="AV359" s="110"/>
    </row>
    <row r="360" spans="6:48" s="104" customFormat="1" x14ac:dyDescent="0.25">
      <c r="F360" s="110"/>
      <c r="L360" s="110"/>
      <c r="R360" s="110"/>
      <c r="X360" s="110"/>
      <c r="Z360" s="122"/>
      <c r="AD360" s="110"/>
      <c r="AJ360" s="110"/>
      <c r="AP360" s="110"/>
      <c r="AV360" s="110"/>
    </row>
    <row r="361" spans="6:48" s="104" customFormat="1" x14ac:dyDescent="0.25">
      <c r="F361" s="110"/>
      <c r="L361" s="110"/>
      <c r="R361" s="110"/>
      <c r="X361" s="110"/>
      <c r="Z361" s="122"/>
      <c r="AD361" s="110"/>
      <c r="AJ361" s="110"/>
      <c r="AP361" s="110"/>
      <c r="AV361" s="110"/>
    </row>
    <row r="362" spans="6:48" s="104" customFormat="1" x14ac:dyDescent="0.25">
      <c r="F362" s="110"/>
      <c r="L362" s="110"/>
      <c r="R362" s="110"/>
      <c r="X362" s="110"/>
      <c r="Z362" s="122"/>
      <c r="AD362" s="110"/>
      <c r="AJ362" s="110"/>
      <c r="AP362" s="110"/>
      <c r="AV362" s="110"/>
    </row>
    <row r="363" spans="6:48" s="104" customFormat="1" x14ac:dyDescent="0.25">
      <c r="F363" s="110"/>
      <c r="L363" s="110"/>
      <c r="R363" s="110"/>
      <c r="X363" s="110"/>
      <c r="Z363" s="122"/>
      <c r="AD363" s="110"/>
      <c r="AJ363" s="110"/>
      <c r="AP363" s="110"/>
      <c r="AV363" s="110"/>
    </row>
    <row r="364" spans="6:48" s="104" customFormat="1" x14ac:dyDescent="0.25">
      <c r="F364" s="110"/>
      <c r="L364" s="110"/>
      <c r="R364" s="110"/>
      <c r="X364" s="110"/>
      <c r="Z364" s="122"/>
      <c r="AD364" s="110"/>
      <c r="AJ364" s="110"/>
      <c r="AP364" s="110"/>
      <c r="AV364" s="110"/>
    </row>
    <row r="365" spans="6:48" s="104" customFormat="1" x14ac:dyDescent="0.25">
      <c r="F365" s="110"/>
      <c r="L365" s="110"/>
      <c r="R365" s="110"/>
      <c r="X365" s="110"/>
      <c r="Z365" s="122"/>
      <c r="AD365" s="110"/>
      <c r="AJ365" s="110"/>
      <c r="AP365" s="110"/>
      <c r="AV365" s="110"/>
    </row>
    <row r="366" spans="6:48" s="104" customFormat="1" x14ac:dyDescent="0.25">
      <c r="F366" s="110"/>
      <c r="L366" s="110"/>
      <c r="R366" s="110"/>
      <c r="X366" s="110"/>
      <c r="Z366" s="122"/>
      <c r="AD366" s="110"/>
      <c r="AJ366" s="110"/>
      <c r="AP366" s="110"/>
      <c r="AV366" s="110"/>
    </row>
    <row r="367" spans="6:48" s="104" customFormat="1" x14ac:dyDescent="0.25">
      <c r="F367" s="110"/>
      <c r="L367" s="110"/>
      <c r="R367" s="110"/>
      <c r="X367" s="110"/>
      <c r="Z367" s="122"/>
      <c r="AD367" s="110"/>
      <c r="AJ367" s="110"/>
      <c r="AP367" s="110"/>
      <c r="AV367" s="110"/>
    </row>
    <row r="368" spans="6:48" s="104" customFormat="1" x14ac:dyDescent="0.25">
      <c r="F368" s="110"/>
      <c r="L368" s="110"/>
      <c r="R368" s="110"/>
      <c r="X368" s="110"/>
      <c r="Z368" s="122"/>
      <c r="AD368" s="110"/>
      <c r="AJ368" s="110"/>
      <c r="AP368" s="110"/>
      <c r="AV368" s="110"/>
    </row>
    <row r="369" spans="6:48" s="104" customFormat="1" x14ac:dyDescent="0.25">
      <c r="F369" s="110"/>
      <c r="L369" s="110"/>
      <c r="R369" s="110"/>
      <c r="X369" s="110"/>
      <c r="Z369" s="122"/>
      <c r="AD369" s="110"/>
      <c r="AJ369" s="110"/>
      <c r="AP369" s="110"/>
      <c r="AV369" s="110"/>
    </row>
    <row r="370" spans="6:48" s="104" customFormat="1" x14ac:dyDescent="0.25">
      <c r="F370" s="110"/>
      <c r="L370" s="110"/>
      <c r="R370" s="110"/>
      <c r="X370" s="110"/>
      <c r="Z370" s="122"/>
      <c r="AD370" s="110"/>
      <c r="AJ370" s="110"/>
      <c r="AP370" s="110"/>
      <c r="AV370" s="110"/>
    </row>
    <row r="371" spans="6:48" s="104" customFormat="1" x14ac:dyDescent="0.25">
      <c r="F371" s="110"/>
      <c r="L371" s="110"/>
      <c r="R371" s="110"/>
      <c r="X371" s="110"/>
      <c r="Z371" s="122"/>
      <c r="AD371" s="110"/>
      <c r="AJ371" s="110"/>
      <c r="AP371" s="110"/>
      <c r="AV371" s="110"/>
    </row>
    <row r="372" spans="6:48" s="104" customFormat="1" x14ac:dyDescent="0.25">
      <c r="F372" s="110"/>
      <c r="L372" s="110"/>
      <c r="R372" s="110"/>
      <c r="X372" s="110"/>
      <c r="Z372" s="122"/>
      <c r="AD372" s="110"/>
      <c r="AJ372" s="110"/>
      <c r="AP372" s="110"/>
      <c r="AV372" s="110"/>
    </row>
    <row r="373" spans="6:48" s="104" customFormat="1" x14ac:dyDescent="0.25">
      <c r="F373" s="110"/>
      <c r="L373" s="110"/>
      <c r="R373" s="110"/>
      <c r="X373" s="110"/>
      <c r="Z373" s="122"/>
      <c r="AD373" s="110"/>
      <c r="AJ373" s="110"/>
      <c r="AP373" s="110"/>
      <c r="AV373" s="110"/>
    </row>
    <row r="374" spans="6:48" s="104" customFormat="1" x14ac:dyDescent="0.25">
      <c r="F374" s="110"/>
      <c r="L374" s="110"/>
      <c r="R374" s="110"/>
      <c r="X374" s="110"/>
      <c r="Z374" s="122"/>
      <c r="AD374" s="110"/>
      <c r="AJ374" s="110"/>
      <c r="AP374" s="110"/>
      <c r="AV374" s="110"/>
    </row>
    <row r="375" spans="6:48" s="104" customFormat="1" x14ac:dyDescent="0.25">
      <c r="F375" s="110"/>
      <c r="L375" s="110"/>
      <c r="R375" s="110"/>
      <c r="X375" s="110"/>
      <c r="Z375" s="122"/>
      <c r="AD375" s="110"/>
      <c r="AJ375" s="110"/>
      <c r="AP375" s="110"/>
      <c r="AV375" s="110"/>
    </row>
    <row r="376" spans="6:48" s="104" customFormat="1" x14ac:dyDescent="0.25">
      <c r="F376" s="110"/>
      <c r="L376" s="110"/>
      <c r="R376" s="110"/>
      <c r="X376" s="110"/>
      <c r="Z376" s="122"/>
      <c r="AD376" s="110"/>
      <c r="AJ376" s="110"/>
      <c r="AP376" s="110"/>
      <c r="AV376" s="110"/>
    </row>
    <row r="377" spans="6:48" s="104" customFormat="1" x14ac:dyDescent="0.25">
      <c r="F377" s="110"/>
      <c r="L377" s="110"/>
      <c r="R377" s="110"/>
      <c r="X377" s="110"/>
      <c r="Z377" s="122"/>
      <c r="AD377" s="110"/>
      <c r="AJ377" s="110"/>
      <c r="AP377" s="110"/>
      <c r="AV377" s="110"/>
    </row>
    <row r="378" spans="6:48" s="104" customFormat="1" x14ac:dyDescent="0.25">
      <c r="F378" s="110"/>
      <c r="L378" s="110"/>
      <c r="R378" s="110"/>
      <c r="X378" s="110"/>
      <c r="Z378" s="122"/>
      <c r="AD378" s="110"/>
      <c r="AJ378" s="110"/>
      <c r="AP378" s="110"/>
      <c r="AV378" s="110"/>
    </row>
    <row r="379" spans="6:48" s="104" customFormat="1" x14ac:dyDescent="0.25">
      <c r="F379" s="110"/>
      <c r="L379" s="110"/>
      <c r="R379" s="110"/>
      <c r="X379" s="110"/>
      <c r="Z379" s="122"/>
      <c r="AD379" s="110"/>
      <c r="AJ379" s="110"/>
      <c r="AP379" s="110"/>
      <c r="AV379" s="110"/>
    </row>
    <row r="380" spans="6:48" s="104" customFormat="1" x14ac:dyDescent="0.25">
      <c r="F380" s="110"/>
      <c r="L380" s="110"/>
      <c r="R380" s="110"/>
      <c r="X380" s="110"/>
      <c r="Z380" s="122"/>
      <c r="AD380" s="110"/>
      <c r="AJ380" s="110"/>
      <c r="AP380" s="110"/>
      <c r="AV380" s="110"/>
    </row>
    <row r="381" spans="6:48" s="104" customFormat="1" x14ac:dyDescent="0.25">
      <c r="F381" s="110"/>
      <c r="L381" s="110"/>
      <c r="R381" s="110"/>
      <c r="X381" s="110"/>
      <c r="Z381" s="122"/>
      <c r="AD381" s="110"/>
      <c r="AJ381" s="110"/>
      <c r="AP381" s="110"/>
      <c r="AV381" s="110"/>
    </row>
    <row r="382" spans="6:48" s="104" customFormat="1" x14ac:dyDescent="0.25">
      <c r="F382" s="110"/>
      <c r="L382" s="110"/>
      <c r="R382" s="110"/>
      <c r="X382" s="110"/>
      <c r="Z382" s="122"/>
      <c r="AD382" s="110"/>
      <c r="AJ382" s="110"/>
      <c r="AP382" s="110"/>
      <c r="AV382" s="110"/>
    </row>
    <row r="383" spans="6:48" s="104" customFormat="1" x14ac:dyDescent="0.25">
      <c r="F383" s="110"/>
      <c r="L383" s="110"/>
      <c r="R383" s="110"/>
      <c r="X383" s="110"/>
      <c r="Z383" s="122"/>
      <c r="AD383" s="110"/>
      <c r="AJ383" s="110"/>
      <c r="AP383" s="110"/>
      <c r="AV383" s="110"/>
    </row>
    <row r="384" spans="6:48" s="104" customFormat="1" x14ac:dyDescent="0.25">
      <c r="F384" s="110"/>
      <c r="L384" s="110"/>
      <c r="R384" s="110"/>
      <c r="X384" s="110"/>
      <c r="Z384" s="122"/>
      <c r="AD384" s="110"/>
      <c r="AJ384" s="110"/>
      <c r="AP384" s="110"/>
      <c r="AV384" s="110"/>
    </row>
    <row r="385" spans="6:48" s="104" customFormat="1" x14ac:dyDescent="0.25">
      <c r="F385" s="110"/>
      <c r="L385" s="110"/>
      <c r="R385" s="110"/>
      <c r="X385" s="110"/>
      <c r="Z385" s="122"/>
      <c r="AD385" s="110"/>
      <c r="AJ385" s="110"/>
      <c r="AP385" s="110"/>
      <c r="AV385" s="110"/>
    </row>
    <row r="386" spans="6:48" s="104" customFormat="1" x14ac:dyDescent="0.25">
      <c r="F386" s="110"/>
      <c r="L386" s="110"/>
      <c r="R386" s="110"/>
      <c r="X386" s="110"/>
      <c r="Z386" s="122"/>
      <c r="AD386" s="110"/>
      <c r="AJ386" s="110"/>
      <c r="AP386" s="110"/>
      <c r="AV386" s="110"/>
    </row>
    <row r="387" spans="6:48" s="104" customFormat="1" x14ac:dyDescent="0.25">
      <c r="F387" s="110"/>
      <c r="L387" s="110"/>
      <c r="R387" s="110"/>
      <c r="X387" s="110"/>
      <c r="Z387" s="122"/>
      <c r="AD387" s="110"/>
      <c r="AJ387" s="110"/>
      <c r="AP387" s="110"/>
      <c r="AV387" s="110"/>
    </row>
    <row r="388" spans="6:48" s="104" customFormat="1" x14ac:dyDescent="0.25">
      <c r="F388" s="110"/>
      <c r="L388" s="110"/>
      <c r="R388" s="110"/>
      <c r="X388" s="110"/>
      <c r="Z388" s="122"/>
      <c r="AD388" s="110"/>
      <c r="AJ388" s="110"/>
      <c r="AP388" s="110"/>
      <c r="AV388" s="110"/>
    </row>
    <row r="389" spans="6:48" s="104" customFormat="1" x14ac:dyDescent="0.25">
      <c r="F389" s="110"/>
      <c r="L389" s="110"/>
      <c r="R389" s="110"/>
      <c r="X389" s="110"/>
      <c r="Z389" s="122"/>
      <c r="AD389" s="110"/>
      <c r="AJ389" s="110"/>
      <c r="AP389" s="110"/>
      <c r="AV389" s="110"/>
    </row>
    <row r="390" spans="6:48" s="104" customFormat="1" x14ac:dyDescent="0.25">
      <c r="F390" s="110"/>
      <c r="L390" s="110"/>
      <c r="R390" s="110"/>
      <c r="X390" s="110"/>
      <c r="Z390" s="122"/>
      <c r="AD390" s="110"/>
      <c r="AJ390" s="110"/>
      <c r="AP390" s="110"/>
      <c r="AV390" s="110"/>
    </row>
    <row r="391" spans="6:48" s="104" customFormat="1" x14ac:dyDescent="0.25">
      <c r="F391" s="110"/>
      <c r="L391" s="110"/>
      <c r="R391" s="110"/>
      <c r="X391" s="110"/>
      <c r="Z391" s="122"/>
      <c r="AD391" s="110"/>
      <c r="AJ391" s="110"/>
      <c r="AP391" s="110"/>
      <c r="AV391" s="110"/>
    </row>
    <row r="392" spans="6:48" s="104" customFormat="1" x14ac:dyDescent="0.25">
      <c r="F392" s="110"/>
      <c r="L392" s="110"/>
      <c r="R392" s="110"/>
      <c r="X392" s="110"/>
      <c r="Z392" s="122"/>
      <c r="AD392" s="110"/>
      <c r="AJ392" s="110"/>
      <c r="AP392" s="110"/>
      <c r="AV392" s="110"/>
    </row>
    <row r="393" spans="6:48" s="104" customFormat="1" x14ac:dyDescent="0.25">
      <c r="F393" s="110"/>
      <c r="L393" s="110"/>
      <c r="R393" s="110"/>
      <c r="X393" s="110"/>
      <c r="Z393" s="122"/>
      <c r="AD393" s="110"/>
      <c r="AJ393" s="110"/>
      <c r="AP393" s="110"/>
      <c r="AV393" s="110"/>
    </row>
    <row r="394" spans="6:48" s="104" customFormat="1" x14ac:dyDescent="0.25">
      <c r="F394" s="110"/>
      <c r="L394" s="110"/>
      <c r="R394" s="110"/>
      <c r="X394" s="110"/>
      <c r="Z394" s="122"/>
      <c r="AD394" s="110"/>
      <c r="AJ394" s="110"/>
      <c r="AP394" s="110"/>
      <c r="AV394" s="110"/>
    </row>
    <row r="395" spans="6:48" s="104" customFormat="1" x14ac:dyDescent="0.25">
      <c r="F395" s="110"/>
      <c r="L395" s="110"/>
      <c r="R395" s="110"/>
      <c r="X395" s="110"/>
      <c r="Z395" s="122"/>
      <c r="AD395" s="110"/>
      <c r="AJ395" s="110"/>
      <c r="AP395" s="110"/>
      <c r="AV395" s="110"/>
    </row>
    <row r="396" spans="6:48" s="104" customFormat="1" x14ac:dyDescent="0.25">
      <c r="F396" s="110"/>
      <c r="L396" s="110"/>
      <c r="R396" s="110"/>
      <c r="X396" s="110"/>
      <c r="Z396" s="122"/>
      <c r="AD396" s="110"/>
      <c r="AJ396" s="110"/>
      <c r="AP396" s="110"/>
      <c r="AV396" s="110"/>
    </row>
    <row r="397" spans="6:48" s="104" customFormat="1" x14ac:dyDescent="0.25">
      <c r="F397" s="110"/>
      <c r="L397" s="110"/>
      <c r="R397" s="110"/>
      <c r="X397" s="110"/>
      <c r="Z397" s="122"/>
      <c r="AD397" s="110"/>
      <c r="AJ397" s="110"/>
      <c r="AP397" s="110"/>
      <c r="AV397" s="110"/>
    </row>
    <row r="398" spans="6:48" s="104" customFormat="1" x14ac:dyDescent="0.25">
      <c r="F398" s="110"/>
      <c r="L398" s="110"/>
      <c r="R398" s="110"/>
      <c r="X398" s="110"/>
      <c r="Z398" s="122"/>
      <c r="AD398" s="110"/>
      <c r="AJ398" s="110"/>
      <c r="AP398" s="110"/>
      <c r="AV398" s="110"/>
    </row>
    <row r="399" spans="6:48" s="104" customFormat="1" x14ac:dyDescent="0.25">
      <c r="F399" s="110"/>
      <c r="L399" s="110"/>
      <c r="R399" s="110"/>
      <c r="X399" s="110"/>
      <c r="Z399" s="122"/>
      <c r="AD399" s="110"/>
      <c r="AJ399" s="110"/>
      <c r="AP399" s="110"/>
      <c r="AV399" s="110"/>
    </row>
    <row r="400" spans="6:48" s="104" customFormat="1" x14ac:dyDescent="0.25">
      <c r="F400" s="110"/>
      <c r="L400" s="110"/>
      <c r="R400" s="110"/>
      <c r="X400" s="110"/>
      <c r="Z400" s="122"/>
      <c r="AD400" s="110"/>
      <c r="AJ400" s="110"/>
      <c r="AP400" s="110"/>
      <c r="AV400" s="110"/>
    </row>
    <row r="401" spans="6:48" s="104" customFormat="1" x14ac:dyDescent="0.25">
      <c r="F401" s="110"/>
      <c r="L401" s="110"/>
      <c r="R401" s="110"/>
      <c r="X401" s="110"/>
      <c r="Z401" s="122"/>
      <c r="AD401" s="110"/>
      <c r="AJ401" s="110"/>
      <c r="AP401" s="110"/>
      <c r="AV401" s="110"/>
    </row>
    <row r="402" spans="6:48" s="104" customFormat="1" x14ac:dyDescent="0.25">
      <c r="F402" s="110"/>
      <c r="L402" s="110"/>
      <c r="R402" s="110"/>
      <c r="X402" s="110"/>
      <c r="Z402" s="122"/>
      <c r="AD402" s="110"/>
      <c r="AJ402" s="110"/>
      <c r="AP402" s="110"/>
      <c r="AV402" s="110"/>
    </row>
    <row r="403" spans="6:48" s="104" customFormat="1" x14ac:dyDescent="0.25">
      <c r="F403" s="110"/>
      <c r="L403" s="110"/>
      <c r="R403" s="110"/>
      <c r="X403" s="110"/>
      <c r="Z403" s="122"/>
      <c r="AD403" s="110"/>
      <c r="AJ403" s="110"/>
      <c r="AP403" s="110"/>
      <c r="AV403" s="110"/>
    </row>
    <row r="404" spans="6:48" s="104" customFormat="1" x14ac:dyDescent="0.25">
      <c r="F404" s="110"/>
      <c r="L404" s="110"/>
      <c r="R404" s="110"/>
      <c r="X404" s="110"/>
      <c r="Z404" s="122"/>
      <c r="AD404" s="110"/>
      <c r="AJ404" s="110"/>
      <c r="AP404" s="110"/>
      <c r="AV404" s="110"/>
    </row>
    <row r="405" spans="6:48" s="104" customFormat="1" x14ac:dyDescent="0.25">
      <c r="F405" s="110"/>
      <c r="L405" s="110"/>
      <c r="R405" s="110"/>
      <c r="X405" s="110"/>
      <c r="Z405" s="122"/>
      <c r="AD405" s="110"/>
      <c r="AJ405" s="110"/>
      <c r="AP405" s="110"/>
      <c r="AV405" s="110"/>
    </row>
    <row r="406" spans="6:48" s="104" customFormat="1" x14ac:dyDescent="0.25">
      <c r="F406" s="110"/>
      <c r="L406" s="110"/>
      <c r="R406" s="110"/>
      <c r="X406" s="110"/>
      <c r="Z406" s="122"/>
      <c r="AD406" s="110"/>
      <c r="AJ406" s="110"/>
      <c r="AP406" s="110"/>
      <c r="AV406" s="110"/>
    </row>
    <row r="407" spans="6:48" s="104" customFormat="1" x14ac:dyDescent="0.25">
      <c r="F407" s="110"/>
      <c r="L407" s="110"/>
      <c r="R407" s="110"/>
      <c r="X407" s="110"/>
      <c r="Z407" s="122"/>
      <c r="AD407" s="110"/>
      <c r="AJ407" s="110"/>
      <c r="AP407" s="110"/>
      <c r="AV407" s="110"/>
    </row>
    <row r="408" spans="6:48" s="104" customFormat="1" x14ac:dyDescent="0.25">
      <c r="F408" s="110"/>
      <c r="L408" s="110"/>
      <c r="R408" s="110"/>
      <c r="X408" s="110"/>
      <c r="Z408" s="122"/>
      <c r="AD408" s="110"/>
      <c r="AJ408" s="110"/>
      <c r="AP408" s="110"/>
      <c r="AV408" s="110"/>
    </row>
    <row r="409" spans="6:48" s="104" customFormat="1" x14ac:dyDescent="0.25">
      <c r="F409" s="110"/>
      <c r="L409" s="110"/>
      <c r="R409" s="110"/>
      <c r="X409" s="110"/>
      <c r="Z409" s="122"/>
      <c r="AD409" s="110"/>
      <c r="AJ409" s="110"/>
      <c r="AP409" s="110"/>
      <c r="AV409" s="110"/>
    </row>
    <row r="410" spans="6:48" s="104" customFormat="1" x14ac:dyDescent="0.25">
      <c r="F410" s="110"/>
      <c r="L410" s="110"/>
      <c r="R410" s="110"/>
      <c r="X410" s="110"/>
      <c r="Z410" s="122"/>
      <c r="AD410" s="110"/>
      <c r="AJ410" s="110"/>
      <c r="AP410" s="110"/>
      <c r="AV410" s="110"/>
    </row>
    <row r="411" spans="6:48" s="104" customFormat="1" x14ac:dyDescent="0.25">
      <c r="F411" s="110"/>
      <c r="L411" s="110"/>
      <c r="R411" s="110"/>
      <c r="X411" s="110"/>
      <c r="Z411" s="122"/>
      <c r="AD411" s="110"/>
      <c r="AJ411" s="110"/>
      <c r="AP411" s="110"/>
      <c r="AV411" s="110"/>
    </row>
    <row r="412" spans="6:48" s="104" customFormat="1" x14ac:dyDescent="0.25">
      <c r="F412" s="110"/>
      <c r="L412" s="110"/>
      <c r="R412" s="110"/>
      <c r="X412" s="110"/>
      <c r="Z412" s="122"/>
      <c r="AD412" s="110"/>
      <c r="AJ412" s="110"/>
      <c r="AP412" s="110"/>
      <c r="AV412" s="110"/>
    </row>
    <row r="413" spans="6:48" s="104" customFormat="1" x14ac:dyDescent="0.25">
      <c r="F413" s="110"/>
      <c r="L413" s="110"/>
      <c r="R413" s="110"/>
      <c r="X413" s="110"/>
      <c r="Z413" s="122"/>
      <c r="AD413" s="110"/>
      <c r="AJ413" s="110"/>
      <c r="AP413" s="110"/>
      <c r="AV413" s="110"/>
    </row>
    <row r="414" spans="6:48" s="104" customFormat="1" x14ac:dyDescent="0.25">
      <c r="F414" s="110"/>
      <c r="L414" s="110"/>
      <c r="R414" s="110"/>
      <c r="X414" s="110"/>
      <c r="Z414" s="122"/>
      <c r="AD414" s="110"/>
      <c r="AJ414" s="110"/>
      <c r="AP414" s="110"/>
      <c r="AV414" s="110"/>
    </row>
    <row r="415" spans="6:48" s="104" customFormat="1" x14ac:dyDescent="0.25">
      <c r="F415" s="110"/>
      <c r="L415" s="110"/>
      <c r="R415" s="110"/>
      <c r="X415" s="110"/>
      <c r="Z415" s="122"/>
      <c r="AD415" s="110"/>
      <c r="AJ415" s="110"/>
      <c r="AP415" s="110"/>
      <c r="AV415" s="110"/>
    </row>
    <row r="416" spans="6:48" s="104" customFormat="1" x14ac:dyDescent="0.25">
      <c r="F416" s="110"/>
      <c r="L416" s="110"/>
      <c r="R416" s="110"/>
      <c r="X416" s="110"/>
      <c r="Z416" s="122"/>
      <c r="AD416" s="110"/>
      <c r="AJ416" s="110"/>
      <c r="AP416" s="110"/>
      <c r="AV416" s="110"/>
    </row>
    <row r="417" spans="6:48" s="104" customFormat="1" x14ac:dyDescent="0.25">
      <c r="F417" s="110"/>
      <c r="L417" s="110"/>
      <c r="R417" s="110"/>
      <c r="X417" s="110"/>
      <c r="Z417" s="122"/>
      <c r="AD417" s="110"/>
      <c r="AJ417" s="110"/>
      <c r="AP417" s="110"/>
      <c r="AV417" s="110"/>
    </row>
    <row r="418" spans="6:48" s="104" customFormat="1" x14ac:dyDescent="0.25">
      <c r="F418" s="110"/>
      <c r="L418" s="110"/>
      <c r="R418" s="110"/>
      <c r="X418" s="110"/>
      <c r="Z418" s="122"/>
      <c r="AD418" s="110"/>
      <c r="AJ418" s="110"/>
      <c r="AP418" s="110"/>
      <c r="AV418" s="110"/>
    </row>
    <row r="419" spans="6:48" s="104" customFormat="1" x14ac:dyDescent="0.25">
      <c r="F419" s="110"/>
      <c r="L419" s="110"/>
      <c r="R419" s="110"/>
      <c r="X419" s="110"/>
      <c r="Z419" s="122"/>
      <c r="AD419" s="110"/>
      <c r="AJ419" s="110"/>
      <c r="AP419" s="110"/>
      <c r="AV419" s="110"/>
    </row>
    <row r="420" spans="6:48" s="104" customFormat="1" x14ac:dyDescent="0.25">
      <c r="F420" s="110"/>
      <c r="L420" s="110"/>
      <c r="R420" s="110"/>
      <c r="X420" s="110"/>
      <c r="Z420" s="122"/>
      <c r="AD420" s="110"/>
      <c r="AJ420" s="110"/>
      <c r="AP420" s="110"/>
      <c r="AV420" s="110"/>
    </row>
    <row r="421" spans="6:48" s="104" customFormat="1" x14ac:dyDescent="0.25">
      <c r="F421" s="110"/>
      <c r="L421" s="110"/>
      <c r="R421" s="110"/>
      <c r="X421" s="110"/>
      <c r="Z421" s="122"/>
      <c r="AD421" s="110"/>
      <c r="AJ421" s="110"/>
      <c r="AP421" s="110"/>
      <c r="AV421" s="110"/>
    </row>
    <row r="422" spans="6:48" s="104" customFormat="1" x14ac:dyDescent="0.25">
      <c r="F422" s="110"/>
      <c r="L422" s="110"/>
      <c r="R422" s="110"/>
      <c r="X422" s="110"/>
      <c r="Z422" s="122"/>
      <c r="AD422" s="110"/>
      <c r="AJ422" s="110"/>
      <c r="AP422" s="110"/>
      <c r="AV422" s="110"/>
    </row>
    <row r="423" spans="6:48" s="104" customFormat="1" x14ac:dyDescent="0.25">
      <c r="F423" s="110"/>
      <c r="L423" s="110"/>
      <c r="R423" s="110"/>
      <c r="X423" s="110"/>
      <c r="Z423" s="122"/>
      <c r="AD423" s="110"/>
      <c r="AJ423" s="110"/>
      <c r="AP423" s="110"/>
      <c r="AV423" s="110"/>
    </row>
    <row r="424" spans="6:48" s="104" customFormat="1" x14ac:dyDescent="0.25">
      <c r="F424" s="110"/>
      <c r="L424" s="110"/>
      <c r="R424" s="110"/>
      <c r="X424" s="110"/>
      <c r="Z424" s="122"/>
      <c r="AD424" s="110"/>
      <c r="AJ424" s="110"/>
      <c r="AP424" s="110"/>
      <c r="AV424" s="110"/>
    </row>
    <row r="425" spans="6:48" s="104" customFormat="1" x14ac:dyDescent="0.25">
      <c r="F425" s="110"/>
      <c r="L425" s="110"/>
      <c r="R425" s="110"/>
      <c r="X425" s="110"/>
      <c r="Z425" s="122"/>
      <c r="AD425" s="110"/>
      <c r="AJ425" s="110"/>
      <c r="AP425" s="110"/>
      <c r="AV425" s="110"/>
    </row>
    <row r="426" spans="6:48" s="104" customFormat="1" x14ac:dyDescent="0.25">
      <c r="F426" s="110"/>
      <c r="L426" s="110"/>
      <c r="R426" s="110"/>
      <c r="X426" s="110"/>
      <c r="Z426" s="122"/>
      <c r="AD426" s="110"/>
      <c r="AJ426" s="110"/>
      <c r="AP426" s="110"/>
      <c r="AV426" s="110"/>
    </row>
    <row r="427" spans="6:48" s="104" customFormat="1" x14ac:dyDescent="0.25">
      <c r="F427" s="110"/>
      <c r="L427" s="110"/>
      <c r="R427" s="110"/>
      <c r="X427" s="110"/>
      <c r="Z427" s="122"/>
      <c r="AD427" s="110"/>
      <c r="AJ427" s="110"/>
      <c r="AP427" s="110"/>
      <c r="AV427" s="110"/>
    </row>
    <row r="428" spans="6:48" s="104" customFormat="1" x14ac:dyDescent="0.25">
      <c r="F428" s="110"/>
      <c r="L428" s="110"/>
      <c r="R428" s="110"/>
      <c r="X428" s="110"/>
      <c r="Z428" s="122"/>
      <c r="AD428" s="110"/>
      <c r="AJ428" s="110"/>
      <c r="AP428" s="110"/>
      <c r="AV428" s="110"/>
    </row>
    <row r="429" spans="6:48" s="104" customFormat="1" x14ac:dyDescent="0.25">
      <c r="F429" s="110"/>
      <c r="L429" s="110"/>
      <c r="R429" s="110"/>
      <c r="X429" s="110"/>
      <c r="Z429" s="122"/>
      <c r="AD429" s="110"/>
      <c r="AJ429" s="110"/>
      <c r="AP429" s="110"/>
      <c r="AV429" s="110"/>
    </row>
    <row r="430" spans="6:48" s="104" customFormat="1" x14ac:dyDescent="0.25">
      <c r="F430" s="110"/>
      <c r="L430" s="110"/>
      <c r="R430" s="110"/>
      <c r="X430" s="110"/>
      <c r="Z430" s="122"/>
      <c r="AD430" s="110"/>
      <c r="AJ430" s="110"/>
      <c r="AP430" s="110"/>
      <c r="AV430" s="110"/>
    </row>
    <row r="431" spans="6:48" s="104" customFormat="1" x14ac:dyDescent="0.25">
      <c r="F431" s="110"/>
      <c r="L431" s="110"/>
      <c r="R431" s="110"/>
      <c r="X431" s="110"/>
      <c r="Z431" s="122"/>
      <c r="AD431" s="110"/>
      <c r="AJ431" s="110"/>
      <c r="AP431" s="110"/>
      <c r="AV431" s="110"/>
    </row>
    <row r="432" spans="6:48" s="104" customFormat="1" x14ac:dyDescent="0.25">
      <c r="F432" s="110"/>
      <c r="L432" s="110"/>
      <c r="R432" s="110"/>
      <c r="X432" s="110"/>
      <c r="Z432" s="122"/>
      <c r="AD432" s="110"/>
      <c r="AJ432" s="110"/>
      <c r="AP432" s="110"/>
      <c r="AV432" s="110"/>
    </row>
    <row r="433" spans="6:48" s="104" customFormat="1" x14ac:dyDescent="0.25">
      <c r="F433" s="110"/>
      <c r="L433" s="110"/>
      <c r="R433" s="110"/>
      <c r="X433" s="110"/>
      <c r="Z433" s="122"/>
      <c r="AD433" s="110"/>
      <c r="AJ433" s="110"/>
      <c r="AP433" s="110"/>
      <c r="AV433" s="110"/>
    </row>
    <row r="434" spans="6:48" s="104" customFormat="1" x14ac:dyDescent="0.25">
      <c r="F434" s="110"/>
      <c r="L434" s="110"/>
      <c r="R434" s="110"/>
      <c r="X434" s="110"/>
      <c r="Z434" s="122"/>
      <c r="AD434" s="110"/>
      <c r="AJ434" s="110"/>
      <c r="AP434" s="110"/>
      <c r="AV434" s="110"/>
    </row>
    <row r="435" spans="6:48" s="104" customFormat="1" x14ac:dyDescent="0.25">
      <c r="F435" s="110"/>
      <c r="L435" s="110"/>
      <c r="R435" s="110"/>
      <c r="X435" s="110"/>
      <c r="Z435" s="122"/>
      <c r="AD435" s="110"/>
      <c r="AJ435" s="110"/>
      <c r="AP435" s="110"/>
      <c r="AV435" s="110"/>
    </row>
    <row r="436" spans="6:48" s="104" customFormat="1" x14ac:dyDescent="0.25">
      <c r="F436" s="110"/>
      <c r="L436" s="110"/>
      <c r="R436" s="110"/>
      <c r="X436" s="110"/>
      <c r="Z436" s="122"/>
      <c r="AD436" s="110"/>
      <c r="AJ436" s="110"/>
      <c r="AP436" s="110"/>
      <c r="AV436" s="110"/>
    </row>
    <row r="437" spans="6:48" s="104" customFormat="1" x14ac:dyDescent="0.25">
      <c r="F437" s="110"/>
      <c r="L437" s="110"/>
      <c r="R437" s="110"/>
      <c r="X437" s="110"/>
      <c r="Z437" s="122"/>
      <c r="AD437" s="110"/>
      <c r="AJ437" s="110"/>
      <c r="AP437" s="110"/>
      <c r="AV437" s="110"/>
    </row>
    <row r="438" spans="6:48" s="104" customFormat="1" x14ac:dyDescent="0.25">
      <c r="F438" s="110"/>
      <c r="L438" s="110"/>
      <c r="R438" s="110"/>
      <c r="X438" s="110"/>
      <c r="Z438" s="122"/>
      <c r="AD438" s="110"/>
      <c r="AJ438" s="110"/>
      <c r="AP438" s="110"/>
      <c r="AV438" s="110"/>
    </row>
    <row r="439" spans="6:48" s="104" customFormat="1" x14ac:dyDescent="0.25">
      <c r="F439" s="110"/>
      <c r="L439" s="110"/>
      <c r="R439" s="110"/>
      <c r="X439" s="110"/>
      <c r="Z439" s="122"/>
      <c r="AD439" s="110"/>
      <c r="AJ439" s="110"/>
      <c r="AP439" s="110"/>
      <c r="AV439" s="110"/>
    </row>
    <row r="440" spans="6:48" s="104" customFormat="1" x14ac:dyDescent="0.25">
      <c r="F440" s="110"/>
      <c r="L440" s="110"/>
      <c r="R440" s="110"/>
      <c r="X440" s="110"/>
      <c r="Z440" s="122"/>
      <c r="AD440" s="110"/>
      <c r="AJ440" s="110"/>
      <c r="AP440" s="110"/>
      <c r="AV440" s="110"/>
    </row>
    <row r="441" spans="6:48" s="104" customFormat="1" x14ac:dyDescent="0.25">
      <c r="F441" s="110"/>
      <c r="L441" s="110"/>
      <c r="R441" s="110"/>
      <c r="X441" s="110"/>
      <c r="Z441" s="122"/>
      <c r="AD441" s="110"/>
      <c r="AJ441" s="110"/>
      <c r="AP441" s="110"/>
      <c r="AV441" s="110"/>
    </row>
    <row r="442" spans="6:48" s="104" customFormat="1" x14ac:dyDescent="0.25">
      <c r="F442" s="110"/>
      <c r="L442" s="110"/>
      <c r="R442" s="110"/>
      <c r="X442" s="110"/>
      <c r="Z442" s="122"/>
      <c r="AD442" s="110"/>
      <c r="AJ442" s="110"/>
      <c r="AP442" s="110"/>
      <c r="AV442" s="110"/>
    </row>
    <row r="443" spans="6:48" s="104" customFormat="1" x14ac:dyDescent="0.25">
      <c r="F443" s="110"/>
      <c r="L443" s="110"/>
      <c r="R443" s="110"/>
      <c r="X443" s="110"/>
      <c r="Z443" s="122"/>
      <c r="AD443" s="110"/>
      <c r="AJ443" s="110"/>
      <c r="AP443" s="110"/>
      <c r="AV443" s="110"/>
    </row>
    <row r="444" spans="6:48" s="104" customFormat="1" x14ac:dyDescent="0.25">
      <c r="F444" s="110"/>
      <c r="L444" s="110"/>
      <c r="R444" s="110"/>
      <c r="X444" s="110"/>
      <c r="Z444" s="122"/>
      <c r="AD444" s="110"/>
      <c r="AJ444" s="110"/>
      <c r="AP444" s="110"/>
      <c r="AV444" s="110"/>
    </row>
    <row r="445" spans="6:48" s="104" customFormat="1" x14ac:dyDescent="0.25">
      <c r="F445" s="110"/>
      <c r="L445" s="110"/>
      <c r="R445" s="110"/>
      <c r="X445" s="110"/>
      <c r="Z445" s="122"/>
      <c r="AD445" s="110"/>
      <c r="AJ445" s="110"/>
      <c r="AP445" s="110"/>
      <c r="AV445" s="110"/>
    </row>
    <row r="446" spans="6:48" s="104" customFormat="1" x14ac:dyDescent="0.25">
      <c r="F446" s="110"/>
      <c r="L446" s="110"/>
      <c r="R446" s="110"/>
      <c r="X446" s="110"/>
      <c r="Z446" s="122"/>
      <c r="AD446" s="110"/>
      <c r="AJ446" s="110"/>
      <c r="AP446" s="110"/>
      <c r="AV446" s="110"/>
    </row>
    <row r="447" spans="6:48" s="104" customFormat="1" x14ac:dyDescent="0.25">
      <c r="F447" s="110"/>
      <c r="L447" s="110"/>
      <c r="R447" s="110"/>
      <c r="X447" s="110"/>
      <c r="Z447" s="122"/>
      <c r="AD447" s="110"/>
      <c r="AJ447" s="110"/>
      <c r="AP447" s="110"/>
      <c r="AV447" s="110"/>
    </row>
    <row r="448" spans="6:48" s="104" customFormat="1" x14ac:dyDescent="0.25">
      <c r="F448" s="110"/>
      <c r="L448" s="110"/>
      <c r="R448" s="110"/>
      <c r="X448" s="110"/>
      <c r="Z448" s="122"/>
      <c r="AD448" s="110"/>
      <c r="AJ448" s="110"/>
      <c r="AP448" s="110"/>
      <c r="AV448" s="110"/>
    </row>
    <row r="449" spans="6:48" s="104" customFormat="1" x14ac:dyDescent="0.25">
      <c r="F449" s="110"/>
      <c r="L449" s="110"/>
      <c r="R449" s="110"/>
      <c r="X449" s="110"/>
      <c r="Z449" s="122"/>
      <c r="AD449" s="110"/>
      <c r="AJ449" s="110"/>
      <c r="AP449" s="110"/>
      <c r="AV449" s="110"/>
    </row>
    <row r="450" spans="6:48" s="104" customFormat="1" x14ac:dyDescent="0.25">
      <c r="F450" s="110"/>
      <c r="L450" s="110"/>
      <c r="R450" s="110"/>
      <c r="X450" s="110"/>
      <c r="Z450" s="122"/>
      <c r="AD450" s="110"/>
      <c r="AJ450" s="110"/>
      <c r="AP450" s="110"/>
      <c r="AV450" s="110"/>
    </row>
    <row r="451" spans="6:48" s="104" customFormat="1" x14ac:dyDescent="0.25">
      <c r="F451" s="110"/>
      <c r="L451" s="110"/>
      <c r="R451" s="110"/>
      <c r="X451" s="110"/>
      <c r="Z451" s="122"/>
      <c r="AD451" s="110"/>
      <c r="AJ451" s="110"/>
      <c r="AP451" s="110"/>
      <c r="AV451" s="110"/>
    </row>
    <row r="452" spans="6:48" s="104" customFormat="1" x14ac:dyDescent="0.25">
      <c r="F452" s="110"/>
      <c r="L452" s="110"/>
      <c r="R452" s="110"/>
      <c r="X452" s="110"/>
      <c r="Z452" s="122"/>
      <c r="AD452" s="110"/>
      <c r="AJ452" s="110"/>
      <c r="AP452" s="110"/>
      <c r="AV452" s="110"/>
    </row>
    <row r="453" spans="6:48" s="104" customFormat="1" x14ac:dyDescent="0.25">
      <c r="F453" s="110"/>
      <c r="L453" s="110"/>
      <c r="R453" s="110"/>
      <c r="X453" s="110"/>
      <c r="Z453" s="122"/>
      <c r="AD453" s="110"/>
      <c r="AJ453" s="110"/>
      <c r="AP453" s="110"/>
      <c r="AV453" s="110"/>
    </row>
    <row r="454" spans="6:48" s="104" customFormat="1" x14ac:dyDescent="0.25">
      <c r="F454" s="110"/>
      <c r="L454" s="110"/>
      <c r="R454" s="110"/>
      <c r="X454" s="110"/>
      <c r="Z454" s="122"/>
      <c r="AD454" s="110"/>
      <c r="AJ454" s="110"/>
      <c r="AP454" s="110"/>
      <c r="AV454" s="110"/>
    </row>
    <row r="455" spans="6:48" s="104" customFormat="1" x14ac:dyDescent="0.25">
      <c r="F455" s="110"/>
      <c r="L455" s="110"/>
      <c r="R455" s="110"/>
      <c r="X455" s="110"/>
      <c r="Z455" s="122"/>
      <c r="AD455" s="110"/>
      <c r="AJ455" s="110"/>
      <c r="AP455" s="110"/>
      <c r="AV455" s="110"/>
    </row>
    <row r="456" spans="6:48" s="104" customFormat="1" x14ac:dyDescent="0.25">
      <c r="F456" s="110"/>
      <c r="L456" s="110"/>
      <c r="R456" s="110"/>
      <c r="X456" s="110"/>
      <c r="Z456" s="122"/>
      <c r="AD456" s="110"/>
      <c r="AJ456" s="110"/>
      <c r="AP456" s="110"/>
      <c r="AV456" s="110"/>
    </row>
    <row r="457" spans="6:48" s="104" customFormat="1" x14ac:dyDescent="0.25">
      <c r="F457" s="110"/>
      <c r="L457" s="110"/>
      <c r="R457" s="110"/>
      <c r="X457" s="110"/>
      <c r="Z457" s="122"/>
      <c r="AD457" s="110"/>
      <c r="AJ457" s="110"/>
      <c r="AP457" s="110"/>
      <c r="AV457" s="110"/>
    </row>
    <row r="458" spans="6:48" s="104" customFormat="1" x14ac:dyDescent="0.25">
      <c r="F458" s="110"/>
      <c r="L458" s="110"/>
      <c r="R458" s="110"/>
      <c r="X458" s="110"/>
      <c r="Z458" s="122"/>
      <c r="AD458" s="110"/>
      <c r="AJ458" s="110"/>
      <c r="AP458" s="110"/>
      <c r="AV458" s="110"/>
    </row>
    <row r="459" spans="6:48" s="104" customFormat="1" x14ac:dyDescent="0.25">
      <c r="F459" s="110"/>
      <c r="L459" s="110"/>
      <c r="R459" s="110"/>
      <c r="X459" s="110"/>
      <c r="Z459" s="122"/>
      <c r="AD459" s="110"/>
      <c r="AJ459" s="110"/>
      <c r="AP459" s="110"/>
      <c r="AV459" s="110"/>
    </row>
    <row r="460" spans="6:48" s="104" customFormat="1" x14ac:dyDescent="0.25">
      <c r="F460" s="110"/>
      <c r="L460" s="110"/>
      <c r="R460" s="110"/>
      <c r="X460" s="110"/>
      <c r="Z460" s="122"/>
      <c r="AD460" s="110"/>
      <c r="AJ460" s="110"/>
      <c r="AP460" s="110"/>
      <c r="AV460" s="110"/>
    </row>
    <row r="461" spans="6:48" s="104" customFormat="1" x14ac:dyDescent="0.25">
      <c r="F461" s="110"/>
      <c r="L461" s="110"/>
      <c r="R461" s="110"/>
      <c r="X461" s="110"/>
      <c r="Z461" s="122"/>
      <c r="AD461" s="110"/>
      <c r="AJ461" s="110"/>
      <c r="AP461" s="110"/>
      <c r="AV461" s="110"/>
    </row>
    <row r="462" spans="6:48" s="104" customFormat="1" x14ac:dyDescent="0.25">
      <c r="F462" s="110"/>
      <c r="L462" s="110"/>
      <c r="R462" s="110"/>
      <c r="X462" s="110"/>
      <c r="Z462" s="122"/>
      <c r="AD462" s="110"/>
      <c r="AJ462" s="110"/>
      <c r="AP462" s="110"/>
      <c r="AV462" s="110"/>
    </row>
    <row r="463" spans="6:48" s="104" customFormat="1" x14ac:dyDescent="0.25">
      <c r="F463" s="110"/>
      <c r="L463" s="110"/>
      <c r="R463" s="110"/>
      <c r="X463" s="110"/>
      <c r="Z463" s="122"/>
      <c r="AD463" s="110"/>
      <c r="AJ463" s="110"/>
      <c r="AP463" s="110"/>
      <c r="AV463" s="110"/>
    </row>
    <row r="464" spans="6:48" s="104" customFormat="1" x14ac:dyDescent="0.25">
      <c r="F464" s="110"/>
      <c r="L464" s="110"/>
      <c r="R464" s="110"/>
      <c r="X464" s="110"/>
      <c r="Z464" s="122"/>
      <c r="AD464" s="110"/>
      <c r="AJ464" s="110"/>
      <c r="AP464" s="110"/>
      <c r="AV464" s="110"/>
    </row>
    <row r="465" spans="6:48" s="104" customFormat="1" x14ac:dyDescent="0.25">
      <c r="F465" s="110"/>
      <c r="L465" s="110"/>
      <c r="R465" s="110"/>
      <c r="X465" s="110"/>
      <c r="Z465" s="122"/>
      <c r="AD465" s="110"/>
      <c r="AJ465" s="110"/>
      <c r="AP465" s="110"/>
      <c r="AV465" s="110"/>
    </row>
    <row r="466" spans="6:48" s="104" customFormat="1" x14ac:dyDescent="0.25">
      <c r="F466" s="110"/>
      <c r="L466" s="110"/>
      <c r="R466" s="110"/>
      <c r="X466" s="110"/>
      <c r="Z466" s="122"/>
      <c r="AD466" s="110"/>
      <c r="AJ466" s="110"/>
      <c r="AP466" s="110"/>
      <c r="AV466" s="110"/>
    </row>
    <row r="467" spans="6:48" s="104" customFormat="1" x14ac:dyDescent="0.25">
      <c r="F467" s="110"/>
      <c r="L467" s="110"/>
      <c r="R467" s="110"/>
      <c r="X467" s="110"/>
      <c r="Z467" s="122"/>
      <c r="AD467" s="110"/>
      <c r="AJ467" s="110"/>
      <c r="AP467" s="110"/>
      <c r="AV467" s="110"/>
    </row>
    <row r="468" spans="6:48" s="104" customFormat="1" x14ac:dyDescent="0.25">
      <c r="F468" s="110"/>
      <c r="L468" s="110"/>
      <c r="R468" s="110"/>
      <c r="X468" s="110"/>
      <c r="Z468" s="122"/>
      <c r="AD468" s="110"/>
      <c r="AJ468" s="110"/>
      <c r="AP468" s="110"/>
      <c r="AV468" s="110"/>
    </row>
    <row r="469" spans="6:48" s="104" customFormat="1" x14ac:dyDescent="0.25">
      <c r="F469" s="110"/>
      <c r="L469" s="110"/>
      <c r="R469" s="110"/>
      <c r="X469" s="110"/>
      <c r="Z469" s="122"/>
      <c r="AD469" s="110"/>
      <c r="AJ469" s="110"/>
      <c r="AP469" s="110"/>
      <c r="AV469" s="110"/>
    </row>
    <row r="470" spans="6:48" s="104" customFormat="1" x14ac:dyDescent="0.25">
      <c r="F470" s="110"/>
      <c r="L470" s="110"/>
      <c r="R470" s="110"/>
      <c r="X470" s="110"/>
      <c r="Z470" s="122"/>
      <c r="AD470" s="110"/>
      <c r="AJ470" s="110"/>
      <c r="AP470" s="110"/>
      <c r="AV470" s="110"/>
    </row>
    <row r="471" spans="6:48" s="104" customFormat="1" x14ac:dyDescent="0.25">
      <c r="F471" s="110"/>
      <c r="L471" s="110"/>
      <c r="R471" s="110"/>
      <c r="X471" s="110"/>
      <c r="Z471" s="122"/>
      <c r="AD471" s="110"/>
      <c r="AJ471" s="110"/>
      <c r="AP471" s="110"/>
      <c r="AV471" s="110"/>
    </row>
    <row r="472" spans="6:48" s="104" customFormat="1" x14ac:dyDescent="0.25">
      <c r="F472" s="110"/>
      <c r="L472" s="110"/>
      <c r="R472" s="110"/>
      <c r="X472" s="110"/>
      <c r="Z472" s="122"/>
      <c r="AD472" s="110"/>
      <c r="AJ472" s="110"/>
      <c r="AP472" s="110"/>
      <c r="AV472" s="110"/>
    </row>
    <row r="473" spans="6:48" s="104" customFormat="1" x14ac:dyDescent="0.25">
      <c r="F473" s="110"/>
      <c r="L473" s="110"/>
      <c r="R473" s="110"/>
      <c r="X473" s="110"/>
      <c r="Z473" s="122"/>
      <c r="AD473" s="110"/>
      <c r="AJ473" s="110"/>
      <c r="AP473" s="110"/>
      <c r="AV473" s="110"/>
    </row>
    <row r="474" spans="6:48" s="104" customFormat="1" x14ac:dyDescent="0.25">
      <c r="F474" s="110"/>
      <c r="L474" s="110"/>
      <c r="R474" s="110"/>
      <c r="X474" s="110"/>
      <c r="Z474" s="122"/>
      <c r="AD474" s="110"/>
      <c r="AJ474" s="110"/>
      <c r="AP474" s="110"/>
      <c r="AV474" s="110"/>
    </row>
    <row r="475" spans="6:48" s="104" customFormat="1" x14ac:dyDescent="0.25">
      <c r="F475" s="110"/>
      <c r="L475" s="110"/>
      <c r="R475" s="110"/>
      <c r="X475" s="110"/>
      <c r="Z475" s="122"/>
      <c r="AD475" s="110"/>
      <c r="AJ475" s="110"/>
      <c r="AP475" s="110"/>
      <c r="AV475" s="110"/>
    </row>
    <row r="476" spans="6:48" s="104" customFormat="1" x14ac:dyDescent="0.25">
      <c r="F476" s="110"/>
      <c r="L476" s="110"/>
      <c r="R476" s="110"/>
      <c r="X476" s="110"/>
      <c r="Z476" s="122"/>
      <c r="AD476" s="110"/>
      <c r="AJ476" s="110"/>
      <c r="AP476" s="110"/>
      <c r="AV476" s="110"/>
    </row>
    <row r="477" spans="6:48" s="104" customFormat="1" x14ac:dyDescent="0.25">
      <c r="F477" s="110"/>
      <c r="L477" s="110"/>
      <c r="R477" s="110"/>
      <c r="X477" s="110"/>
      <c r="Z477" s="122"/>
      <c r="AD477" s="110"/>
      <c r="AJ477" s="110"/>
      <c r="AP477" s="110"/>
      <c r="AV477" s="110"/>
    </row>
    <row r="478" spans="6:48" s="104" customFormat="1" x14ac:dyDescent="0.25">
      <c r="F478" s="110"/>
      <c r="L478" s="110"/>
      <c r="R478" s="110"/>
      <c r="X478" s="110"/>
      <c r="Z478" s="122"/>
      <c r="AD478" s="110"/>
      <c r="AJ478" s="110"/>
      <c r="AP478" s="110"/>
      <c r="AV478" s="110"/>
    </row>
    <row r="479" spans="6:48" s="104" customFormat="1" x14ac:dyDescent="0.25">
      <c r="F479" s="110"/>
      <c r="L479" s="110"/>
      <c r="R479" s="110"/>
      <c r="X479" s="110"/>
      <c r="Z479" s="122"/>
      <c r="AD479" s="110"/>
      <c r="AJ479" s="110"/>
      <c r="AP479" s="110"/>
      <c r="AV479" s="110"/>
    </row>
    <row r="480" spans="6:48" s="104" customFormat="1" x14ac:dyDescent="0.25">
      <c r="F480" s="110"/>
      <c r="L480" s="110"/>
      <c r="R480" s="110"/>
      <c r="X480" s="110"/>
      <c r="Z480" s="122"/>
      <c r="AD480" s="110"/>
      <c r="AJ480" s="110"/>
      <c r="AP480" s="110"/>
      <c r="AV480" s="110"/>
    </row>
    <row r="481" spans="6:48" s="104" customFormat="1" x14ac:dyDescent="0.25">
      <c r="F481" s="110"/>
      <c r="L481" s="110"/>
      <c r="R481" s="110"/>
      <c r="X481" s="110"/>
      <c r="Z481" s="122"/>
      <c r="AD481" s="110"/>
      <c r="AJ481" s="110"/>
      <c r="AP481" s="110"/>
      <c r="AV481" s="110"/>
    </row>
    <row r="482" spans="6:48" s="104" customFormat="1" x14ac:dyDescent="0.25">
      <c r="F482" s="110"/>
      <c r="L482" s="110"/>
      <c r="R482" s="110"/>
      <c r="X482" s="110"/>
      <c r="Z482" s="122"/>
      <c r="AD482" s="110"/>
      <c r="AJ482" s="110"/>
      <c r="AP482" s="110"/>
      <c r="AV482" s="110"/>
    </row>
    <row r="483" spans="6:48" s="104" customFormat="1" x14ac:dyDescent="0.25">
      <c r="F483" s="110"/>
      <c r="L483" s="110"/>
      <c r="R483" s="110"/>
      <c r="X483" s="110"/>
      <c r="Z483" s="122"/>
      <c r="AD483" s="110"/>
      <c r="AJ483" s="110"/>
      <c r="AP483" s="110"/>
      <c r="AV483" s="110"/>
    </row>
    <row r="484" spans="6:48" s="104" customFormat="1" x14ac:dyDescent="0.25">
      <c r="F484" s="110"/>
      <c r="L484" s="110"/>
      <c r="R484" s="110"/>
      <c r="X484" s="110"/>
      <c r="Z484" s="122"/>
      <c r="AD484" s="110"/>
      <c r="AJ484" s="110"/>
      <c r="AP484" s="110"/>
      <c r="AV484" s="110"/>
    </row>
    <row r="485" spans="6:48" s="104" customFormat="1" x14ac:dyDescent="0.25">
      <c r="F485" s="110"/>
      <c r="L485" s="110"/>
      <c r="R485" s="110"/>
      <c r="X485" s="110"/>
      <c r="Z485" s="122"/>
      <c r="AD485" s="110"/>
      <c r="AJ485" s="110"/>
      <c r="AP485" s="110"/>
      <c r="AV485" s="110"/>
    </row>
    <row r="486" spans="6:48" s="104" customFormat="1" x14ac:dyDescent="0.25">
      <c r="F486" s="110"/>
      <c r="L486" s="110"/>
      <c r="R486" s="110"/>
      <c r="X486" s="110"/>
      <c r="Z486" s="122"/>
      <c r="AD486" s="110"/>
      <c r="AJ486" s="110"/>
      <c r="AP486" s="110"/>
      <c r="AV486" s="110"/>
    </row>
    <row r="487" spans="6:48" s="104" customFormat="1" x14ac:dyDescent="0.25">
      <c r="F487" s="110"/>
      <c r="L487" s="110"/>
      <c r="R487" s="110"/>
      <c r="X487" s="110"/>
      <c r="Z487" s="122"/>
      <c r="AD487" s="110"/>
      <c r="AJ487" s="110"/>
      <c r="AP487" s="110"/>
      <c r="AV487" s="110"/>
    </row>
    <row r="488" spans="6:48" s="104" customFormat="1" x14ac:dyDescent="0.25">
      <c r="F488" s="110"/>
      <c r="L488" s="110"/>
      <c r="R488" s="110"/>
      <c r="X488" s="110"/>
      <c r="Z488" s="122"/>
      <c r="AD488" s="110"/>
      <c r="AJ488" s="110"/>
      <c r="AP488" s="110"/>
      <c r="AV488" s="110"/>
    </row>
    <row r="489" spans="6:48" s="104" customFormat="1" x14ac:dyDescent="0.25">
      <c r="F489" s="110"/>
      <c r="L489" s="110"/>
      <c r="R489" s="110"/>
      <c r="X489" s="110"/>
      <c r="Z489" s="122"/>
      <c r="AD489" s="110"/>
      <c r="AJ489" s="110"/>
      <c r="AP489" s="110"/>
      <c r="AV489" s="110"/>
    </row>
    <row r="490" spans="6:48" s="104" customFormat="1" x14ac:dyDescent="0.25">
      <c r="F490" s="110"/>
      <c r="L490" s="110"/>
      <c r="R490" s="110"/>
      <c r="X490" s="110"/>
      <c r="Z490" s="122"/>
      <c r="AD490" s="110"/>
      <c r="AJ490" s="110"/>
      <c r="AP490" s="110"/>
      <c r="AV490" s="110"/>
    </row>
    <row r="491" spans="6:48" s="104" customFormat="1" x14ac:dyDescent="0.25">
      <c r="F491" s="110"/>
      <c r="L491" s="110"/>
      <c r="R491" s="110"/>
      <c r="X491" s="110"/>
      <c r="Z491" s="122"/>
      <c r="AD491" s="110"/>
      <c r="AJ491" s="110"/>
      <c r="AP491" s="110"/>
      <c r="AV491" s="110"/>
    </row>
    <row r="492" spans="6:48" s="104" customFormat="1" x14ac:dyDescent="0.25">
      <c r="F492" s="110"/>
      <c r="L492" s="110"/>
      <c r="R492" s="110"/>
      <c r="X492" s="110"/>
      <c r="Z492" s="122"/>
      <c r="AD492" s="110"/>
      <c r="AJ492" s="110"/>
      <c r="AP492" s="110"/>
      <c r="AV492" s="110"/>
    </row>
    <row r="493" spans="6:48" s="104" customFormat="1" x14ac:dyDescent="0.25">
      <c r="F493" s="110"/>
      <c r="L493" s="110"/>
      <c r="R493" s="110"/>
      <c r="X493" s="110"/>
      <c r="Z493" s="122"/>
      <c r="AD493" s="110"/>
      <c r="AJ493" s="110"/>
      <c r="AP493" s="110"/>
      <c r="AV493" s="110"/>
    </row>
    <row r="494" spans="6:48" s="104" customFormat="1" x14ac:dyDescent="0.25">
      <c r="F494" s="110"/>
      <c r="L494" s="110"/>
      <c r="R494" s="110"/>
      <c r="X494" s="110"/>
      <c r="Z494" s="122"/>
      <c r="AD494" s="110"/>
      <c r="AJ494" s="110"/>
      <c r="AP494" s="110"/>
      <c r="AV494" s="110"/>
    </row>
    <row r="495" spans="6:48" s="104" customFormat="1" x14ac:dyDescent="0.25">
      <c r="F495" s="110"/>
      <c r="L495" s="110"/>
      <c r="R495" s="110"/>
      <c r="X495" s="110"/>
      <c r="Z495" s="122"/>
      <c r="AD495" s="110"/>
      <c r="AJ495" s="110"/>
      <c r="AP495" s="110"/>
      <c r="AV495" s="110"/>
    </row>
    <row r="496" spans="6:48" s="104" customFormat="1" x14ac:dyDescent="0.25">
      <c r="F496" s="110"/>
      <c r="L496" s="110"/>
      <c r="R496" s="110"/>
      <c r="X496" s="110"/>
      <c r="Z496" s="122"/>
      <c r="AD496" s="110"/>
      <c r="AJ496" s="110"/>
      <c r="AP496" s="110"/>
      <c r="AV496" s="110"/>
    </row>
    <row r="497" spans="6:48" s="104" customFormat="1" x14ac:dyDescent="0.25">
      <c r="F497" s="110"/>
      <c r="L497" s="110"/>
      <c r="R497" s="110"/>
      <c r="X497" s="110"/>
      <c r="Z497" s="122"/>
      <c r="AD497" s="110"/>
      <c r="AJ497" s="110"/>
      <c r="AP497" s="110"/>
      <c r="AV497" s="110"/>
    </row>
    <row r="498" spans="6:48" s="104" customFormat="1" x14ac:dyDescent="0.25">
      <c r="F498" s="110"/>
      <c r="L498" s="110"/>
      <c r="R498" s="110"/>
      <c r="X498" s="110"/>
      <c r="Z498" s="122"/>
      <c r="AD498" s="110"/>
      <c r="AJ498" s="110"/>
      <c r="AP498" s="110"/>
      <c r="AV498" s="110"/>
    </row>
    <row r="499" spans="6:48" s="104" customFormat="1" x14ac:dyDescent="0.25">
      <c r="F499" s="110"/>
      <c r="L499" s="110"/>
      <c r="R499" s="110"/>
      <c r="X499" s="110"/>
      <c r="Z499" s="122"/>
      <c r="AD499" s="110"/>
      <c r="AJ499" s="110"/>
      <c r="AP499" s="110"/>
      <c r="AV499" s="110"/>
    </row>
    <row r="500" spans="6:48" s="104" customFormat="1" x14ac:dyDescent="0.25">
      <c r="F500" s="110"/>
      <c r="L500" s="110"/>
      <c r="R500" s="110"/>
      <c r="X500" s="110"/>
      <c r="Z500" s="122"/>
      <c r="AD500" s="110"/>
      <c r="AJ500" s="110"/>
      <c r="AP500" s="110"/>
      <c r="AV500" s="110"/>
    </row>
    <row r="501" spans="6:48" s="104" customFormat="1" x14ac:dyDescent="0.25">
      <c r="F501" s="110"/>
      <c r="L501" s="110"/>
      <c r="R501" s="110"/>
      <c r="X501" s="110"/>
      <c r="Z501" s="122"/>
      <c r="AD501" s="110"/>
      <c r="AJ501" s="110"/>
      <c r="AP501" s="110"/>
      <c r="AV501" s="110"/>
    </row>
    <row r="502" spans="6:48" s="104" customFormat="1" x14ac:dyDescent="0.25">
      <c r="F502" s="110"/>
      <c r="L502" s="110"/>
      <c r="R502" s="110"/>
      <c r="X502" s="110"/>
      <c r="Z502" s="122"/>
      <c r="AD502" s="110"/>
      <c r="AJ502" s="110"/>
      <c r="AP502" s="110"/>
      <c r="AV502" s="110"/>
    </row>
    <row r="503" spans="6:48" s="104" customFormat="1" x14ac:dyDescent="0.25">
      <c r="F503" s="110"/>
      <c r="L503" s="110"/>
      <c r="R503" s="110"/>
      <c r="X503" s="110"/>
      <c r="Z503" s="122"/>
      <c r="AD503" s="110"/>
      <c r="AJ503" s="110"/>
      <c r="AP503" s="110"/>
      <c r="AV503" s="110"/>
    </row>
    <row r="504" spans="6:48" s="104" customFormat="1" x14ac:dyDescent="0.25">
      <c r="F504" s="110"/>
      <c r="L504" s="110"/>
      <c r="R504" s="110"/>
      <c r="X504" s="110"/>
      <c r="Z504" s="122"/>
      <c r="AD504" s="110"/>
      <c r="AJ504" s="110"/>
      <c r="AP504" s="110"/>
      <c r="AV504" s="110"/>
    </row>
    <row r="505" spans="6:48" s="104" customFormat="1" x14ac:dyDescent="0.25">
      <c r="F505" s="110"/>
      <c r="L505" s="110"/>
      <c r="R505" s="110"/>
      <c r="X505" s="110"/>
      <c r="Z505" s="122"/>
      <c r="AD505" s="110"/>
      <c r="AJ505" s="110"/>
      <c r="AP505" s="110"/>
      <c r="AV505" s="110"/>
    </row>
    <row r="506" spans="6:48" s="104" customFormat="1" x14ac:dyDescent="0.25">
      <c r="F506" s="110"/>
      <c r="L506" s="110"/>
      <c r="R506" s="110"/>
      <c r="X506" s="110"/>
      <c r="Z506" s="122"/>
      <c r="AD506" s="110"/>
      <c r="AJ506" s="110"/>
      <c r="AP506" s="110"/>
      <c r="AV506" s="110"/>
    </row>
    <row r="507" spans="6:48" s="104" customFormat="1" x14ac:dyDescent="0.25">
      <c r="F507" s="110"/>
      <c r="L507" s="110"/>
      <c r="R507" s="110"/>
      <c r="X507" s="110"/>
      <c r="Z507" s="122"/>
      <c r="AD507" s="110"/>
      <c r="AJ507" s="110"/>
      <c r="AP507" s="110"/>
      <c r="AV507" s="110"/>
    </row>
    <row r="508" spans="6:48" s="104" customFormat="1" x14ac:dyDescent="0.25">
      <c r="F508" s="110"/>
      <c r="L508" s="110"/>
      <c r="R508" s="110"/>
      <c r="X508" s="110"/>
      <c r="Z508" s="122"/>
      <c r="AD508" s="110"/>
      <c r="AJ508" s="110"/>
      <c r="AP508" s="110"/>
      <c r="AV508" s="110"/>
    </row>
    <row r="509" spans="6:48" s="104" customFormat="1" x14ac:dyDescent="0.25">
      <c r="F509" s="110"/>
      <c r="L509" s="110"/>
      <c r="R509" s="110"/>
      <c r="X509" s="110"/>
      <c r="Z509" s="122"/>
      <c r="AD509" s="110"/>
      <c r="AJ509" s="110"/>
      <c r="AP509" s="110"/>
      <c r="AV509" s="110"/>
    </row>
    <row r="510" spans="6:48" s="104" customFormat="1" x14ac:dyDescent="0.25">
      <c r="F510" s="110"/>
      <c r="L510" s="110"/>
      <c r="R510" s="110"/>
      <c r="X510" s="110"/>
      <c r="Z510" s="122"/>
      <c r="AD510" s="110"/>
      <c r="AJ510" s="110"/>
      <c r="AP510" s="110"/>
      <c r="AV510" s="110"/>
    </row>
    <row r="511" spans="6:48" s="104" customFormat="1" x14ac:dyDescent="0.25">
      <c r="F511" s="110"/>
      <c r="L511" s="110"/>
      <c r="R511" s="110"/>
      <c r="X511" s="110"/>
      <c r="Z511" s="122"/>
      <c r="AD511" s="110"/>
      <c r="AJ511" s="110"/>
      <c r="AP511" s="110"/>
      <c r="AV511" s="110"/>
    </row>
    <row r="512" spans="6:48" s="104" customFormat="1" x14ac:dyDescent="0.25">
      <c r="F512" s="110"/>
      <c r="L512" s="110"/>
      <c r="R512" s="110"/>
      <c r="X512" s="110"/>
      <c r="Z512" s="122"/>
      <c r="AD512" s="110"/>
      <c r="AJ512" s="110"/>
      <c r="AP512" s="110"/>
      <c r="AV512" s="110"/>
    </row>
    <row r="513" spans="6:48" s="104" customFormat="1" x14ac:dyDescent="0.25">
      <c r="F513" s="110"/>
      <c r="L513" s="110"/>
      <c r="R513" s="110"/>
      <c r="X513" s="110"/>
      <c r="Z513" s="122"/>
      <c r="AD513" s="110"/>
      <c r="AJ513" s="110"/>
      <c r="AP513" s="110"/>
      <c r="AV513" s="110"/>
    </row>
    <row r="514" spans="6:48" s="104" customFormat="1" x14ac:dyDescent="0.25">
      <c r="F514" s="110"/>
      <c r="L514" s="110"/>
      <c r="R514" s="110"/>
      <c r="X514" s="110"/>
      <c r="Z514" s="122"/>
      <c r="AD514" s="110"/>
      <c r="AJ514" s="110"/>
      <c r="AP514" s="110"/>
      <c r="AV514" s="110"/>
    </row>
    <row r="515" spans="6:48" s="104" customFormat="1" x14ac:dyDescent="0.25">
      <c r="F515" s="110"/>
      <c r="L515" s="110"/>
      <c r="R515" s="110"/>
      <c r="X515" s="110"/>
      <c r="Z515" s="122"/>
      <c r="AD515" s="110"/>
      <c r="AJ515" s="110"/>
      <c r="AP515" s="110"/>
      <c r="AV515" s="110"/>
    </row>
    <row r="516" spans="6:48" s="104" customFormat="1" x14ac:dyDescent="0.25">
      <c r="F516" s="110"/>
      <c r="L516" s="110"/>
      <c r="R516" s="110"/>
      <c r="X516" s="110"/>
      <c r="Z516" s="122"/>
      <c r="AD516" s="110"/>
      <c r="AJ516" s="110"/>
      <c r="AP516" s="110"/>
      <c r="AV516" s="110"/>
    </row>
    <row r="517" spans="6:48" s="104" customFormat="1" x14ac:dyDescent="0.25">
      <c r="F517" s="110"/>
      <c r="L517" s="110"/>
      <c r="R517" s="110"/>
      <c r="X517" s="110"/>
      <c r="Z517" s="122"/>
      <c r="AD517" s="110"/>
      <c r="AJ517" s="110"/>
      <c r="AP517" s="110"/>
      <c r="AV517" s="110"/>
    </row>
    <row r="518" spans="6:48" s="104" customFormat="1" x14ac:dyDescent="0.25">
      <c r="F518" s="110"/>
      <c r="L518" s="110"/>
      <c r="R518" s="110"/>
      <c r="X518" s="110"/>
      <c r="Z518" s="122"/>
      <c r="AD518" s="110"/>
      <c r="AJ518" s="110"/>
      <c r="AP518" s="110"/>
      <c r="AV518" s="110"/>
    </row>
    <row r="519" spans="6:48" s="104" customFormat="1" x14ac:dyDescent="0.25">
      <c r="F519" s="110"/>
      <c r="L519" s="110"/>
      <c r="R519" s="110"/>
      <c r="X519" s="110"/>
      <c r="Z519" s="122"/>
      <c r="AD519" s="110"/>
      <c r="AJ519" s="110"/>
      <c r="AP519" s="110"/>
      <c r="AV519" s="110"/>
    </row>
    <row r="520" spans="6:48" s="104" customFormat="1" x14ac:dyDescent="0.25">
      <c r="F520" s="110"/>
      <c r="L520" s="110"/>
      <c r="R520" s="110"/>
      <c r="X520" s="110"/>
      <c r="Z520" s="122"/>
      <c r="AD520" s="110"/>
      <c r="AJ520" s="110"/>
      <c r="AP520" s="110"/>
      <c r="AV520" s="110"/>
    </row>
    <row r="521" spans="6:48" s="104" customFormat="1" x14ac:dyDescent="0.25">
      <c r="F521" s="110"/>
      <c r="L521" s="110"/>
      <c r="R521" s="110"/>
      <c r="X521" s="110"/>
      <c r="Z521" s="122"/>
      <c r="AD521" s="110"/>
      <c r="AJ521" s="110"/>
      <c r="AP521" s="110"/>
      <c r="AV521" s="110"/>
    </row>
    <row r="522" spans="6:48" s="104" customFormat="1" x14ac:dyDescent="0.25">
      <c r="F522" s="110"/>
      <c r="L522" s="110"/>
      <c r="R522" s="110"/>
      <c r="X522" s="110"/>
      <c r="Z522" s="122"/>
      <c r="AD522" s="110"/>
      <c r="AJ522" s="110"/>
      <c r="AP522" s="110"/>
      <c r="AV522" s="110"/>
    </row>
    <row r="523" spans="6:48" s="104" customFormat="1" x14ac:dyDescent="0.25">
      <c r="F523" s="110"/>
      <c r="L523" s="110"/>
      <c r="R523" s="110"/>
      <c r="X523" s="110"/>
      <c r="Z523" s="122"/>
      <c r="AD523" s="110"/>
      <c r="AJ523" s="110"/>
      <c r="AP523" s="110"/>
      <c r="AV523" s="110"/>
    </row>
    <row r="524" spans="6:48" s="104" customFormat="1" x14ac:dyDescent="0.25">
      <c r="F524" s="110"/>
      <c r="L524" s="110"/>
      <c r="R524" s="110"/>
      <c r="X524" s="110"/>
      <c r="Z524" s="122"/>
      <c r="AD524" s="110"/>
      <c r="AJ524" s="110"/>
      <c r="AP524" s="110"/>
      <c r="AV524" s="110"/>
    </row>
    <row r="525" spans="6:48" s="104" customFormat="1" x14ac:dyDescent="0.25">
      <c r="F525" s="110"/>
      <c r="L525" s="110"/>
      <c r="R525" s="110"/>
      <c r="X525" s="110"/>
      <c r="Z525" s="122"/>
      <c r="AD525" s="110"/>
      <c r="AJ525" s="110"/>
      <c r="AP525" s="110"/>
      <c r="AV525" s="110"/>
    </row>
    <row r="526" spans="6:48" s="104" customFormat="1" x14ac:dyDescent="0.25">
      <c r="F526" s="110"/>
      <c r="L526" s="110"/>
      <c r="R526" s="110"/>
      <c r="X526" s="110"/>
      <c r="Z526" s="122"/>
      <c r="AD526" s="110"/>
      <c r="AJ526" s="110"/>
      <c r="AP526" s="110"/>
      <c r="AV526" s="110"/>
    </row>
    <row r="527" spans="6:48" s="104" customFormat="1" x14ac:dyDescent="0.25">
      <c r="F527" s="110"/>
      <c r="L527" s="110"/>
      <c r="R527" s="110"/>
      <c r="X527" s="110"/>
      <c r="Z527" s="122"/>
      <c r="AD527" s="110"/>
      <c r="AJ527" s="110"/>
      <c r="AP527" s="110"/>
      <c r="AV527" s="110"/>
    </row>
    <row r="528" spans="6:48" s="104" customFormat="1" x14ac:dyDescent="0.25">
      <c r="F528" s="110"/>
      <c r="L528" s="110"/>
      <c r="R528" s="110"/>
      <c r="X528" s="110"/>
      <c r="Z528" s="122"/>
      <c r="AD528" s="110"/>
      <c r="AJ528" s="110"/>
      <c r="AP528" s="110"/>
      <c r="AV528" s="110"/>
    </row>
    <row r="529" spans="6:48" s="104" customFormat="1" x14ac:dyDescent="0.25">
      <c r="F529" s="110"/>
      <c r="L529" s="110"/>
      <c r="R529" s="110"/>
      <c r="X529" s="110"/>
      <c r="Z529" s="122"/>
      <c r="AD529" s="110"/>
      <c r="AJ529" s="110"/>
      <c r="AP529" s="110"/>
      <c r="AV529" s="110"/>
    </row>
    <row r="530" spans="6:48" s="104" customFormat="1" x14ac:dyDescent="0.25">
      <c r="F530" s="110"/>
      <c r="L530" s="110"/>
      <c r="R530" s="110"/>
      <c r="X530" s="110"/>
      <c r="Z530" s="122"/>
      <c r="AD530" s="110"/>
      <c r="AJ530" s="110"/>
      <c r="AP530" s="110"/>
      <c r="AV530" s="110"/>
    </row>
    <row r="531" spans="6:48" s="104" customFormat="1" x14ac:dyDescent="0.25">
      <c r="F531" s="110"/>
      <c r="L531" s="110"/>
      <c r="R531" s="110"/>
      <c r="X531" s="110"/>
      <c r="Z531" s="122"/>
      <c r="AD531" s="110"/>
      <c r="AJ531" s="110"/>
      <c r="AP531" s="110"/>
      <c r="AV531" s="110"/>
    </row>
    <row r="532" spans="6:48" s="104" customFormat="1" x14ac:dyDescent="0.25">
      <c r="F532" s="110"/>
      <c r="L532" s="110"/>
      <c r="R532" s="110"/>
      <c r="X532" s="110"/>
      <c r="Z532" s="122"/>
      <c r="AD532" s="110"/>
      <c r="AJ532" s="110"/>
      <c r="AP532" s="110"/>
      <c r="AV532" s="110"/>
    </row>
    <row r="533" spans="6:48" s="104" customFormat="1" x14ac:dyDescent="0.25">
      <c r="F533" s="110"/>
      <c r="L533" s="110"/>
      <c r="R533" s="110"/>
      <c r="X533" s="110"/>
      <c r="Z533" s="122"/>
      <c r="AD533" s="110"/>
      <c r="AJ533" s="110"/>
      <c r="AP533" s="110"/>
      <c r="AV533" s="110"/>
    </row>
    <row r="534" spans="6:48" s="104" customFormat="1" x14ac:dyDescent="0.25">
      <c r="F534" s="110"/>
      <c r="L534" s="110"/>
      <c r="R534" s="110"/>
      <c r="X534" s="110"/>
      <c r="Z534" s="122"/>
      <c r="AD534" s="110"/>
      <c r="AJ534" s="110"/>
      <c r="AP534" s="110"/>
      <c r="AV534" s="110"/>
    </row>
    <row r="535" spans="6:48" s="104" customFormat="1" x14ac:dyDescent="0.25">
      <c r="F535" s="110"/>
      <c r="L535" s="110"/>
      <c r="R535" s="110"/>
      <c r="X535" s="110"/>
      <c r="Z535" s="122"/>
      <c r="AD535" s="110"/>
      <c r="AJ535" s="110"/>
      <c r="AP535" s="110"/>
      <c r="AV535" s="110"/>
    </row>
    <row r="536" spans="6:48" s="104" customFormat="1" x14ac:dyDescent="0.25">
      <c r="F536" s="110"/>
      <c r="L536" s="110"/>
      <c r="R536" s="110"/>
      <c r="X536" s="110"/>
      <c r="Z536" s="122"/>
      <c r="AD536" s="110"/>
      <c r="AJ536" s="110"/>
      <c r="AP536" s="110"/>
      <c r="AV536" s="110"/>
    </row>
    <row r="537" spans="6:48" s="104" customFormat="1" x14ac:dyDescent="0.25">
      <c r="F537" s="110"/>
      <c r="L537" s="110"/>
      <c r="R537" s="110"/>
      <c r="X537" s="110"/>
      <c r="Z537" s="122"/>
      <c r="AD537" s="110"/>
      <c r="AJ537" s="110"/>
      <c r="AP537" s="110"/>
      <c r="AV537" s="110"/>
    </row>
  </sheetData>
  <sortState ref="AN7:AO115">
    <sortCondition ref="AO7:AO115"/>
  </sortState>
  <pageMargins left="0.7" right="0.7" top="0.75" bottom="0.75" header="0.3" footer="0.3"/>
  <pageSetup orientation="portrait" horizontalDpi="4294967294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03"/>
  <sheetViews>
    <sheetView topLeftCell="A91" workbookViewId="0">
      <selection activeCell="K118" sqref="K118"/>
    </sheetView>
  </sheetViews>
  <sheetFormatPr defaultColWidth="11.5703125" defaultRowHeight="15" x14ac:dyDescent="0.25"/>
  <cols>
    <col min="2" max="2" width="11.85546875" bestFit="1" customWidth="1"/>
    <col min="4" max="4" width="11.42578125" style="105" customWidth="1"/>
    <col min="5" max="5" width="11.85546875" bestFit="1" customWidth="1"/>
    <col min="7" max="7" width="11.42578125" style="105" customWidth="1"/>
    <col min="9" max="9" width="12.140625" customWidth="1"/>
    <col min="10" max="10" width="11.5703125" style="105"/>
    <col min="12" max="12" width="14.7109375" bestFit="1" customWidth="1"/>
    <col min="13" max="13" width="11.5703125" style="105"/>
    <col min="16" max="16" width="11.5703125" style="105"/>
    <col min="19" max="19" width="11.5703125" style="105"/>
    <col min="20" max="21" width="11.5703125" style="138"/>
    <col min="22" max="22" width="11.5703125" style="105"/>
    <col min="25" max="25" width="11.5703125" style="105"/>
  </cols>
  <sheetData>
    <row r="2" spans="2:24" ht="18.75" x14ac:dyDescent="0.3">
      <c r="B2" s="107" t="s">
        <v>21</v>
      </c>
      <c r="E2" s="107" t="s">
        <v>22</v>
      </c>
      <c r="H2" s="107" t="s">
        <v>21</v>
      </c>
      <c r="K2" s="107" t="s">
        <v>22</v>
      </c>
      <c r="N2" s="107" t="s">
        <v>75</v>
      </c>
      <c r="Q2" s="107" t="s">
        <v>76</v>
      </c>
      <c r="T2" s="107" t="s">
        <v>18</v>
      </c>
      <c r="U2"/>
      <c r="W2" s="107" t="s">
        <v>77</v>
      </c>
    </row>
    <row r="3" spans="2:24" ht="19.5" thickBot="1" x14ac:dyDescent="0.35">
      <c r="B3" s="107" t="s">
        <v>52</v>
      </c>
      <c r="E3" s="107" t="s">
        <v>52</v>
      </c>
      <c r="H3" s="107" t="s">
        <v>52</v>
      </c>
      <c r="K3" s="107" t="s">
        <v>52</v>
      </c>
      <c r="N3" s="107" t="s">
        <v>53</v>
      </c>
      <c r="Q3" s="107" t="s">
        <v>53</v>
      </c>
      <c r="T3" s="107" t="s">
        <v>53</v>
      </c>
      <c r="U3"/>
      <c r="W3" s="107" t="s">
        <v>53</v>
      </c>
    </row>
    <row r="4" spans="2:24" ht="15.75" thickBot="1" x14ac:dyDescent="0.3">
      <c r="B4" s="108" t="s">
        <v>55</v>
      </c>
      <c r="E4" s="108" t="s">
        <v>55</v>
      </c>
      <c r="H4" s="108" t="s">
        <v>55</v>
      </c>
      <c r="K4" s="108" t="s">
        <v>55</v>
      </c>
      <c r="N4" s="108" t="s">
        <v>55</v>
      </c>
      <c r="Q4" s="108" t="s">
        <v>55</v>
      </c>
      <c r="T4" s="108" t="s">
        <v>55</v>
      </c>
      <c r="U4"/>
      <c r="W4" s="108" t="s">
        <v>55</v>
      </c>
    </row>
    <row r="5" spans="2:24" x14ac:dyDescent="0.25">
      <c r="B5">
        <v>1</v>
      </c>
      <c r="C5" s="106">
        <v>0.40625</v>
      </c>
      <c r="E5">
        <v>1</v>
      </c>
      <c r="F5" s="106">
        <v>0.4826388888888889</v>
      </c>
      <c r="H5">
        <v>1</v>
      </c>
      <c r="I5" s="106">
        <v>0.53125</v>
      </c>
      <c r="K5">
        <v>1</v>
      </c>
      <c r="L5" s="139">
        <v>0.60069444444444442</v>
      </c>
      <c r="N5" s="105"/>
      <c r="O5" s="106"/>
      <c r="Q5" s="105"/>
      <c r="R5" s="106"/>
      <c r="T5" s="105"/>
      <c r="U5" s="106"/>
      <c r="X5" s="106"/>
    </row>
    <row r="6" spans="2:24" x14ac:dyDescent="0.25">
      <c r="B6">
        <v>2</v>
      </c>
      <c r="C6" s="106">
        <v>0.40625</v>
      </c>
      <c r="E6">
        <v>2</v>
      </c>
      <c r="F6" s="106">
        <v>0.4826388888888889</v>
      </c>
      <c r="H6">
        <v>2</v>
      </c>
      <c r="I6" s="106">
        <v>0.53125</v>
      </c>
      <c r="K6">
        <v>2</v>
      </c>
      <c r="L6" s="139">
        <v>0.60069444444444442</v>
      </c>
      <c r="O6" s="106"/>
      <c r="R6" s="106"/>
      <c r="T6"/>
      <c r="U6" s="106"/>
      <c r="X6" s="106"/>
    </row>
    <row r="7" spans="2:24" x14ac:dyDescent="0.25">
      <c r="B7">
        <v>3</v>
      </c>
      <c r="C7" s="106">
        <v>0.4069444444444445</v>
      </c>
      <c r="E7">
        <v>3</v>
      </c>
      <c r="F7" s="106">
        <v>0.48333333333333334</v>
      </c>
      <c r="H7">
        <v>3</v>
      </c>
      <c r="I7" s="106">
        <v>0.53194444444444444</v>
      </c>
      <c r="K7">
        <v>3</v>
      </c>
      <c r="L7" s="139">
        <v>0.60138888888888886</v>
      </c>
      <c r="O7" s="106"/>
      <c r="R7" s="106"/>
      <c r="T7"/>
      <c r="U7" s="106"/>
      <c r="X7" s="106"/>
    </row>
    <row r="8" spans="2:24" x14ac:dyDescent="0.25">
      <c r="B8">
        <v>9</v>
      </c>
      <c r="C8" s="106">
        <v>0.4069444444444445</v>
      </c>
      <c r="E8">
        <v>9</v>
      </c>
      <c r="F8" s="106">
        <v>0.48333333333333334</v>
      </c>
      <c r="H8">
        <v>4</v>
      </c>
      <c r="I8" s="106">
        <v>0.53888888888888886</v>
      </c>
      <c r="K8">
        <v>4</v>
      </c>
      <c r="L8" s="139">
        <v>0.60833333333333328</v>
      </c>
      <c r="O8" s="106"/>
      <c r="R8" s="106"/>
      <c r="T8"/>
      <c r="U8" s="106"/>
      <c r="X8" s="106"/>
    </row>
    <row r="9" spans="2:24" x14ac:dyDescent="0.25">
      <c r="B9">
        <v>18</v>
      </c>
      <c r="C9" s="106">
        <v>0.40833333333333338</v>
      </c>
      <c r="E9">
        <v>18</v>
      </c>
      <c r="F9" s="106">
        <v>0.48472222222222222</v>
      </c>
      <c r="H9">
        <v>7</v>
      </c>
      <c r="I9" s="106">
        <v>0.53888888888888886</v>
      </c>
      <c r="K9">
        <v>7</v>
      </c>
      <c r="L9" s="139">
        <v>0.60833333333333328</v>
      </c>
      <c r="O9" s="106"/>
      <c r="R9" s="106"/>
      <c r="T9"/>
      <c r="U9" s="106"/>
      <c r="X9" s="106"/>
    </row>
    <row r="10" spans="2:24" x14ac:dyDescent="0.25">
      <c r="B10">
        <v>33</v>
      </c>
      <c r="C10" s="106">
        <v>0.41041666666666665</v>
      </c>
      <c r="E10">
        <v>33</v>
      </c>
      <c r="F10" s="106">
        <v>0.48680555555555555</v>
      </c>
      <c r="H10">
        <v>9</v>
      </c>
      <c r="I10" s="106">
        <v>0.53194444444444444</v>
      </c>
      <c r="K10">
        <v>9</v>
      </c>
      <c r="L10" s="139">
        <v>0.60138888888888886</v>
      </c>
      <c r="O10" s="106"/>
      <c r="R10" s="106"/>
      <c r="T10"/>
      <c r="U10" s="106"/>
      <c r="X10" s="106"/>
    </row>
    <row r="11" spans="2:24" x14ac:dyDescent="0.25">
      <c r="B11">
        <v>22</v>
      </c>
      <c r="C11" s="106">
        <v>0.41111111111111115</v>
      </c>
      <c r="E11">
        <v>22</v>
      </c>
      <c r="F11" s="106">
        <v>0.48749999999999999</v>
      </c>
      <c r="H11">
        <v>10</v>
      </c>
      <c r="I11" s="106">
        <v>0.5395833333333333</v>
      </c>
      <c r="O11" s="106"/>
      <c r="R11" s="106"/>
      <c r="T11"/>
      <c r="U11" s="106"/>
      <c r="X11" s="106"/>
    </row>
    <row r="12" spans="2:24" x14ac:dyDescent="0.25">
      <c r="B12">
        <v>31</v>
      </c>
      <c r="C12" s="106">
        <v>0.41111111111111115</v>
      </c>
      <c r="E12">
        <v>46</v>
      </c>
      <c r="F12" s="106">
        <v>0.48749999999999999</v>
      </c>
      <c r="H12">
        <v>11</v>
      </c>
      <c r="I12" s="106">
        <v>0.54236111111111118</v>
      </c>
      <c r="K12">
        <v>11</v>
      </c>
      <c r="L12" s="139">
        <v>0.6118055555555556</v>
      </c>
      <c r="O12" s="106"/>
      <c r="R12" s="106"/>
      <c r="T12"/>
      <c r="U12" s="106"/>
      <c r="X12" s="106"/>
    </row>
    <row r="13" spans="2:24" x14ac:dyDescent="0.25">
      <c r="B13">
        <v>46</v>
      </c>
      <c r="C13" s="106">
        <v>0.41111111111111115</v>
      </c>
      <c r="E13">
        <v>13</v>
      </c>
      <c r="F13" s="106">
        <v>0.48819444444444443</v>
      </c>
      <c r="H13">
        <v>13</v>
      </c>
      <c r="I13" s="106">
        <v>0.53680555555555554</v>
      </c>
      <c r="K13">
        <v>13</v>
      </c>
      <c r="L13" s="139">
        <v>0.60625000000000007</v>
      </c>
      <c r="O13" s="106"/>
      <c r="R13" s="106"/>
      <c r="T13"/>
      <c r="U13" s="106"/>
      <c r="X13" s="106"/>
    </row>
    <row r="14" spans="2:24" x14ac:dyDescent="0.25">
      <c r="B14">
        <v>13</v>
      </c>
      <c r="C14" s="106">
        <v>0.41180555555555554</v>
      </c>
      <c r="E14">
        <v>24</v>
      </c>
      <c r="F14" s="106">
        <v>0.48819444444444443</v>
      </c>
      <c r="H14">
        <v>16</v>
      </c>
      <c r="I14" s="106">
        <v>0.55347222222222225</v>
      </c>
      <c r="K14">
        <v>16</v>
      </c>
      <c r="L14" s="139">
        <v>0.61736111111111114</v>
      </c>
      <c r="O14" s="106"/>
      <c r="R14" s="106"/>
      <c r="T14"/>
      <c r="U14" s="106"/>
      <c r="X14" s="106"/>
    </row>
    <row r="15" spans="2:24" x14ac:dyDescent="0.25">
      <c r="B15">
        <v>24</v>
      </c>
      <c r="C15" s="106">
        <v>0.41180555555555554</v>
      </c>
      <c r="E15">
        <v>4</v>
      </c>
      <c r="F15" s="106">
        <v>0.49027777777777781</v>
      </c>
      <c r="H15">
        <v>17</v>
      </c>
      <c r="I15" s="106">
        <v>0.54375000000000007</v>
      </c>
      <c r="K15">
        <v>17</v>
      </c>
      <c r="L15" s="139">
        <v>0.61319444444444449</v>
      </c>
      <c r="O15" s="106"/>
      <c r="R15" s="106"/>
      <c r="T15"/>
      <c r="U15" s="106"/>
      <c r="X15" s="106"/>
    </row>
    <row r="16" spans="2:24" x14ac:dyDescent="0.25">
      <c r="B16">
        <v>4</v>
      </c>
      <c r="C16" s="106">
        <v>0.41388888888888892</v>
      </c>
      <c r="E16">
        <v>7</v>
      </c>
      <c r="F16" s="106">
        <v>0.49027777777777781</v>
      </c>
      <c r="H16">
        <v>18</v>
      </c>
      <c r="I16" s="106">
        <v>0.53333333333333333</v>
      </c>
      <c r="K16">
        <v>18</v>
      </c>
      <c r="L16" s="139">
        <v>0.60277777777777775</v>
      </c>
      <c r="O16" s="106"/>
      <c r="R16" s="106"/>
      <c r="T16"/>
      <c r="U16" s="106"/>
      <c r="X16" s="106"/>
    </row>
    <row r="17" spans="2:24" x14ac:dyDescent="0.25">
      <c r="B17">
        <v>7</v>
      </c>
      <c r="C17" s="106">
        <v>0.41388888888888892</v>
      </c>
      <c r="E17">
        <v>31</v>
      </c>
      <c r="F17" s="106">
        <v>0.49027777777777781</v>
      </c>
      <c r="H17">
        <v>19</v>
      </c>
      <c r="I17" s="106">
        <v>0.54027777777777775</v>
      </c>
      <c r="K17">
        <v>19</v>
      </c>
      <c r="L17" s="139">
        <v>0.60972222222222217</v>
      </c>
      <c r="O17" s="106"/>
      <c r="R17" s="106"/>
      <c r="T17"/>
      <c r="U17" s="106"/>
      <c r="X17" s="106"/>
    </row>
    <row r="18" spans="2:24" x14ac:dyDescent="0.25">
      <c r="B18">
        <v>10</v>
      </c>
      <c r="C18" s="106">
        <v>0.4145833333333333</v>
      </c>
      <c r="E18">
        <v>10</v>
      </c>
      <c r="F18" s="139">
        <v>0.4909722222222222</v>
      </c>
      <c r="H18">
        <v>20</v>
      </c>
      <c r="I18" s="106">
        <v>0.54097222222222219</v>
      </c>
      <c r="K18">
        <v>22</v>
      </c>
      <c r="L18" s="139">
        <v>0.60555555555555551</v>
      </c>
      <c r="O18" s="106"/>
      <c r="R18" s="106"/>
      <c r="T18"/>
      <c r="U18" s="106"/>
      <c r="X18" s="106"/>
    </row>
    <row r="19" spans="2:24" x14ac:dyDescent="0.25">
      <c r="B19">
        <v>19</v>
      </c>
      <c r="C19" s="106">
        <v>0.4152777777777778</v>
      </c>
      <c r="E19">
        <v>132</v>
      </c>
      <c r="F19" s="106">
        <v>0.4909722222222222</v>
      </c>
      <c r="H19">
        <v>22</v>
      </c>
      <c r="I19" s="106">
        <v>0.53611111111111109</v>
      </c>
      <c r="K19">
        <v>24</v>
      </c>
      <c r="L19" s="139">
        <v>0.60625000000000007</v>
      </c>
      <c r="O19" s="106"/>
      <c r="R19" s="106"/>
      <c r="T19"/>
      <c r="U19" s="106"/>
      <c r="X19" s="106"/>
    </row>
    <row r="20" spans="2:24" x14ac:dyDescent="0.25">
      <c r="B20">
        <v>73</v>
      </c>
      <c r="C20" s="106">
        <v>0.4152777777777778</v>
      </c>
      <c r="E20">
        <v>19</v>
      </c>
      <c r="F20" s="106">
        <v>0.4916666666666667</v>
      </c>
      <c r="H20">
        <v>24</v>
      </c>
      <c r="I20" s="106">
        <v>0.53680555555555554</v>
      </c>
      <c r="K20">
        <v>25</v>
      </c>
      <c r="L20" s="139">
        <v>0.61111111111111105</v>
      </c>
      <c r="O20" s="106"/>
      <c r="R20" s="106"/>
      <c r="T20"/>
      <c r="U20" s="106"/>
      <c r="X20" s="106"/>
    </row>
    <row r="21" spans="2:24" x14ac:dyDescent="0.25">
      <c r="B21">
        <v>27</v>
      </c>
      <c r="C21" s="106">
        <v>0.41597222222222219</v>
      </c>
      <c r="E21">
        <v>73</v>
      </c>
      <c r="F21" s="106">
        <v>0.4916666666666667</v>
      </c>
      <c r="H21">
        <v>25</v>
      </c>
      <c r="I21" s="106">
        <v>0.54166666666666663</v>
      </c>
      <c r="K21">
        <v>27</v>
      </c>
      <c r="L21" s="139">
        <v>0.61041666666666672</v>
      </c>
      <c r="O21" s="106"/>
      <c r="R21" s="106"/>
      <c r="T21"/>
      <c r="U21" s="106"/>
      <c r="X21" s="106"/>
    </row>
    <row r="22" spans="2:24" x14ac:dyDescent="0.25">
      <c r="B22">
        <v>25</v>
      </c>
      <c r="C22" s="106">
        <v>0.41666666666666669</v>
      </c>
      <c r="E22">
        <v>20</v>
      </c>
      <c r="F22" s="106">
        <v>0.49236111111111108</v>
      </c>
      <c r="H22">
        <v>27</v>
      </c>
      <c r="I22" s="106">
        <v>0.54097222222222219</v>
      </c>
      <c r="K22">
        <v>31</v>
      </c>
      <c r="L22" s="139">
        <v>0.56597222222222221</v>
      </c>
      <c r="O22" s="106"/>
      <c r="R22" s="106"/>
      <c r="T22"/>
      <c r="U22" s="106"/>
      <c r="X22" s="106"/>
    </row>
    <row r="23" spans="2:24" x14ac:dyDescent="0.25">
      <c r="C23" s="106">
        <v>0.41666666666666669</v>
      </c>
      <c r="E23">
        <v>27</v>
      </c>
      <c r="F23" s="106">
        <v>0.49236111111111108</v>
      </c>
      <c r="H23">
        <v>29</v>
      </c>
      <c r="I23" s="106">
        <v>0.54999999999999993</v>
      </c>
      <c r="K23">
        <v>33</v>
      </c>
      <c r="L23" s="139">
        <v>0.60486111111111118</v>
      </c>
      <c r="O23" s="106"/>
      <c r="R23" s="106"/>
      <c r="T23"/>
      <c r="U23" s="106"/>
      <c r="X23" s="106"/>
    </row>
    <row r="24" spans="2:24" x14ac:dyDescent="0.25">
      <c r="B24">
        <v>11</v>
      </c>
      <c r="C24" s="106">
        <v>0.41736111111111113</v>
      </c>
      <c r="E24">
        <v>25</v>
      </c>
      <c r="F24" s="106">
        <v>0.49305555555555558</v>
      </c>
      <c r="H24">
        <v>33</v>
      </c>
      <c r="I24" s="106">
        <v>0.53541666666666665</v>
      </c>
      <c r="K24">
        <v>46</v>
      </c>
      <c r="L24" s="139">
        <v>0.61875000000000002</v>
      </c>
      <c r="O24" s="106"/>
      <c r="R24" s="106"/>
      <c r="T24"/>
      <c r="U24" s="106"/>
      <c r="X24" s="106"/>
    </row>
    <row r="25" spans="2:24" x14ac:dyDescent="0.25">
      <c r="B25">
        <v>20</v>
      </c>
      <c r="C25" s="106">
        <v>0.41736111111111113</v>
      </c>
      <c r="E25">
        <v>11</v>
      </c>
      <c r="F25" s="106">
        <v>0.49374999999999997</v>
      </c>
      <c r="H25">
        <v>46</v>
      </c>
      <c r="I25" s="106">
        <v>0.53611111111111109</v>
      </c>
      <c r="K25">
        <v>48</v>
      </c>
      <c r="L25" s="139">
        <v>0.61597222222222225</v>
      </c>
      <c r="O25" s="106"/>
      <c r="R25" s="106"/>
      <c r="T25"/>
      <c r="U25" s="106"/>
      <c r="X25" s="106"/>
    </row>
    <row r="26" spans="2:24" x14ac:dyDescent="0.25">
      <c r="B26">
        <v>48</v>
      </c>
      <c r="C26" s="106">
        <v>0.41805555555555557</v>
      </c>
      <c r="E26">
        <v>48</v>
      </c>
      <c r="F26" s="106">
        <v>0.49444444444444446</v>
      </c>
      <c r="H26">
        <v>48</v>
      </c>
      <c r="I26" s="106">
        <v>0.54722222222222217</v>
      </c>
      <c r="K26">
        <v>72</v>
      </c>
      <c r="L26" s="139">
        <v>0.61388888888888882</v>
      </c>
      <c r="O26" s="106"/>
      <c r="R26" s="106"/>
      <c r="T26" s="137"/>
      <c r="U26" s="106"/>
      <c r="X26" s="106"/>
    </row>
    <row r="27" spans="2:24" x14ac:dyDescent="0.25">
      <c r="B27">
        <v>17</v>
      </c>
      <c r="C27" s="106">
        <v>0.41875000000000001</v>
      </c>
      <c r="E27">
        <v>69</v>
      </c>
      <c r="F27" s="106">
        <v>0.49444444444444446</v>
      </c>
      <c r="H27">
        <v>72</v>
      </c>
      <c r="I27" s="106">
        <v>0.5444444444444444</v>
      </c>
      <c r="K27">
        <v>73</v>
      </c>
      <c r="L27" s="139">
        <v>0.61388888888888882</v>
      </c>
      <c r="O27" s="106"/>
      <c r="R27" s="106"/>
      <c r="T27"/>
      <c r="U27" s="106"/>
      <c r="X27" s="106"/>
    </row>
    <row r="28" spans="2:24" x14ac:dyDescent="0.25">
      <c r="B28">
        <v>69</v>
      </c>
      <c r="C28" s="106">
        <v>0.41875000000000001</v>
      </c>
      <c r="E28">
        <v>17</v>
      </c>
      <c r="F28" s="106">
        <v>0.49513888888888885</v>
      </c>
      <c r="H28">
        <v>73</v>
      </c>
      <c r="I28" s="106">
        <v>0.5444444444444444</v>
      </c>
      <c r="K28">
        <v>80</v>
      </c>
      <c r="L28" s="139">
        <v>0.59861111111111109</v>
      </c>
      <c r="O28" s="106"/>
      <c r="R28" s="106"/>
      <c r="T28"/>
      <c r="U28" s="106"/>
      <c r="X28" s="106"/>
    </row>
    <row r="29" spans="2:24" x14ac:dyDescent="0.25">
      <c r="B29">
        <v>16</v>
      </c>
      <c r="C29" s="106">
        <v>0.41944444444444445</v>
      </c>
      <c r="E29">
        <v>16</v>
      </c>
      <c r="F29" s="106">
        <v>0.49583333333333335</v>
      </c>
      <c r="H29">
        <v>100</v>
      </c>
      <c r="I29" s="106">
        <v>0.57430555555555551</v>
      </c>
      <c r="K29">
        <v>81</v>
      </c>
      <c r="L29" s="139">
        <v>0.55763888888888891</v>
      </c>
      <c r="N29" s="105"/>
      <c r="O29" s="106"/>
      <c r="R29" s="106"/>
      <c r="T29" s="137"/>
      <c r="U29" s="106"/>
      <c r="W29" s="105"/>
      <c r="X29" s="106"/>
    </row>
    <row r="30" spans="2:24" x14ac:dyDescent="0.25">
      <c r="B30">
        <v>72</v>
      </c>
      <c r="C30" s="106">
        <v>0.41944444444444445</v>
      </c>
      <c r="E30">
        <v>72</v>
      </c>
      <c r="F30" s="106">
        <v>0.49583333333333335</v>
      </c>
      <c r="H30">
        <v>102</v>
      </c>
      <c r="I30" s="106">
        <v>0.59722222222222221</v>
      </c>
      <c r="K30">
        <v>83</v>
      </c>
      <c r="L30" s="139">
        <v>0.55694444444444446</v>
      </c>
      <c r="O30" s="106"/>
      <c r="R30" s="106"/>
      <c r="T30"/>
      <c r="U30" s="106"/>
      <c r="X30" s="106"/>
    </row>
    <row r="31" spans="2:24" x14ac:dyDescent="0.25">
      <c r="B31">
        <v>29</v>
      </c>
      <c r="C31" s="106">
        <v>0.42222222222222222</v>
      </c>
      <c r="E31">
        <v>29</v>
      </c>
      <c r="F31" s="106">
        <v>0.49861111111111112</v>
      </c>
      <c r="H31">
        <v>103</v>
      </c>
      <c r="I31" s="106">
        <v>0.58124999999999993</v>
      </c>
      <c r="K31">
        <v>100</v>
      </c>
      <c r="L31" s="139">
        <v>0.6381944444444444</v>
      </c>
      <c r="O31" s="106"/>
      <c r="R31" s="106"/>
      <c r="T31"/>
      <c r="U31" s="106"/>
      <c r="X31" s="106"/>
    </row>
    <row r="32" spans="2:24" x14ac:dyDescent="0.25">
      <c r="B32">
        <v>30</v>
      </c>
      <c r="C32" s="106">
        <v>0.42430555555555555</v>
      </c>
      <c r="E32">
        <v>30</v>
      </c>
      <c r="F32" s="106">
        <v>0.50069444444444444</v>
      </c>
      <c r="H32">
        <v>104</v>
      </c>
      <c r="I32" s="106">
        <v>0.56944444444444442</v>
      </c>
      <c r="K32">
        <v>104</v>
      </c>
      <c r="L32" s="139">
        <v>0.62569444444444444</v>
      </c>
      <c r="O32" s="106"/>
      <c r="R32" s="106"/>
      <c r="T32"/>
      <c r="U32" s="106"/>
      <c r="X32" s="106"/>
    </row>
    <row r="33" spans="2:24" x14ac:dyDescent="0.25">
      <c r="B33">
        <v>83</v>
      </c>
      <c r="C33" s="106">
        <v>0.42777777777777781</v>
      </c>
      <c r="E33">
        <v>83</v>
      </c>
      <c r="F33" s="106">
        <v>0.50486111111111109</v>
      </c>
      <c r="H33">
        <v>105</v>
      </c>
      <c r="I33" s="106">
        <v>0.58194444444444449</v>
      </c>
      <c r="K33">
        <v>105</v>
      </c>
      <c r="L33" s="139">
        <v>0.64652777777777781</v>
      </c>
      <c r="O33" s="106"/>
      <c r="R33" s="106"/>
      <c r="T33" s="105"/>
      <c r="U33" s="106"/>
      <c r="X33" s="106"/>
    </row>
    <row r="34" spans="2:24" x14ac:dyDescent="0.25">
      <c r="B34">
        <v>81</v>
      </c>
      <c r="C34" s="106">
        <v>0.4284722222222222</v>
      </c>
      <c r="E34">
        <v>81</v>
      </c>
      <c r="F34" s="106">
        <v>0.50555555555555554</v>
      </c>
      <c r="H34">
        <v>106</v>
      </c>
      <c r="I34" s="106">
        <v>0.57430555555555551</v>
      </c>
      <c r="K34">
        <v>106</v>
      </c>
      <c r="L34" s="139">
        <v>0.64236111111111105</v>
      </c>
      <c r="O34" s="106"/>
      <c r="R34" s="106"/>
      <c r="T34"/>
      <c r="U34" s="106"/>
      <c r="X34" s="106"/>
    </row>
    <row r="35" spans="2:24" x14ac:dyDescent="0.25">
      <c r="B35">
        <v>84</v>
      </c>
      <c r="C35" s="106">
        <v>0.4284722222222222</v>
      </c>
      <c r="E35">
        <v>104</v>
      </c>
      <c r="F35" s="106">
        <v>0.51388888888888895</v>
      </c>
      <c r="H35">
        <v>108</v>
      </c>
      <c r="I35" s="106">
        <v>0.57222222222222219</v>
      </c>
      <c r="K35">
        <v>108</v>
      </c>
      <c r="L35" s="139">
        <v>0.63750000000000007</v>
      </c>
      <c r="O35" s="106"/>
      <c r="Q35" s="105"/>
      <c r="R35" s="106"/>
      <c r="T35"/>
      <c r="U35" s="106"/>
      <c r="X35" s="106"/>
    </row>
    <row r="36" spans="2:24" x14ac:dyDescent="0.25">
      <c r="B36">
        <v>104</v>
      </c>
      <c r="C36" s="106">
        <v>0.42986111111111108</v>
      </c>
      <c r="E36">
        <v>111</v>
      </c>
      <c r="F36" s="106">
        <v>0.51527777777777783</v>
      </c>
      <c r="H36">
        <v>109</v>
      </c>
      <c r="I36" s="106">
        <v>0.57638888888888895</v>
      </c>
      <c r="K36">
        <v>109</v>
      </c>
      <c r="L36" s="139">
        <v>0.63541666666666663</v>
      </c>
      <c r="O36" s="106"/>
      <c r="R36" s="106"/>
      <c r="T36"/>
      <c r="U36" s="106"/>
      <c r="X36" s="106"/>
    </row>
    <row r="37" spans="2:24" x14ac:dyDescent="0.25">
      <c r="B37">
        <v>111</v>
      </c>
      <c r="C37" s="106">
        <v>0.43194444444444446</v>
      </c>
      <c r="E37">
        <v>188</v>
      </c>
      <c r="F37" s="106">
        <v>0.51597222222222217</v>
      </c>
      <c r="H37">
        <v>110</v>
      </c>
      <c r="I37" s="106">
        <v>0.59652777777777777</v>
      </c>
      <c r="K37">
        <v>119</v>
      </c>
      <c r="L37" s="139">
        <v>0.64722222222222225</v>
      </c>
      <c r="O37" s="106"/>
      <c r="R37" s="106"/>
      <c r="T37"/>
      <c r="U37" s="106"/>
      <c r="X37" s="106"/>
    </row>
    <row r="38" spans="2:24" x14ac:dyDescent="0.25">
      <c r="B38">
        <v>194</v>
      </c>
      <c r="C38" s="106">
        <v>0.43263888888888885</v>
      </c>
      <c r="E38">
        <v>194</v>
      </c>
      <c r="F38" s="106">
        <v>0.51597222222222217</v>
      </c>
      <c r="H38">
        <v>111</v>
      </c>
      <c r="I38" s="106">
        <v>0.5708333333333333</v>
      </c>
      <c r="K38">
        <v>125</v>
      </c>
      <c r="L38" s="139">
        <v>0.64027777777777783</v>
      </c>
      <c r="O38" s="106"/>
      <c r="R38" s="106"/>
      <c r="T38"/>
      <c r="U38" s="106"/>
      <c r="X38" s="106"/>
    </row>
    <row r="39" spans="2:24" x14ac:dyDescent="0.25">
      <c r="B39">
        <v>77</v>
      </c>
      <c r="C39" s="106">
        <v>0.43333333333333335</v>
      </c>
      <c r="E39">
        <v>108</v>
      </c>
      <c r="F39" s="106">
        <v>0.51666666666666672</v>
      </c>
      <c r="H39">
        <v>112</v>
      </c>
      <c r="I39" s="106">
        <v>0.58194444444444449</v>
      </c>
      <c r="K39">
        <v>129</v>
      </c>
      <c r="L39" s="139">
        <v>0.64513888888888882</v>
      </c>
      <c r="O39" s="106"/>
      <c r="R39" s="106"/>
      <c r="T39"/>
      <c r="U39" s="106"/>
      <c r="X39" s="106"/>
    </row>
    <row r="40" spans="2:24" x14ac:dyDescent="0.25">
      <c r="B40">
        <v>108</v>
      </c>
      <c r="C40" s="106">
        <v>0.43333333333333335</v>
      </c>
      <c r="E40">
        <v>178</v>
      </c>
      <c r="F40" s="106">
        <v>0.51666666666666672</v>
      </c>
      <c r="H40">
        <v>113</v>
      </c>
      <c r="I40" s="106">
        <v>0.59583333333333333</v>
      </c>
      <c r="K40">
        <v>131</v>
      </c>
      <c r="L40" s="139">
        <v>0.63958333333333328</v>
      </c>
      <c r="O40" s="106"/>
      <c r="R40" s="106"/>
      <c r="T40"/>
      <c r="U40" s="106"/>
      <c r="X40" s="106"/>
    </row>
    <row r="41" spans="2:24" x14ac:dyDescent="0.25">
      <c r="B41">
        <v>178</v>
      </c>
      <c r="C41" s="106">
        <v>0.43333333333333335</v>
      </c>
      <c r="E41">
        <v>302</v>
      </c>
      <c r="F41" s="106">
        <v>0.51666666666666672</v>
      </c>
      <c r="H41">
        <v>115</v>
      </c>
      <c r="I41" s="106">
        <v>0.57500000000000007</v>
      </c>
      <c r="K41">
        <v>132</v>
      </c>
      <c r="L41" s="139">
        <v>0.63958333333333328</v>
      </c>
      <c r="O41" s="106"/>
      <c r="R41" s="106"/>
      <c r="T41"/>
      <c r="U41" s="106"/>
      <c r="X41" s="106"/>
    </row>
    <row r="42" spans="2:24" x14ac:dyDescent="0.25">
      <c r="B42">
        <v>102</v>
      </c>
      <c r="C42" s="106">
        <v>0.43402777777777773</v>
      </c>
      <c r="E42">
        <v>155</v>
      </c>
      <c r="F42" s="106">
        <v>0.5180555555555556</v>
      </c>
      <c r="H42">
        <v>116</v>
      </c>
      <c r="I42" s="106">
        <v>0.59513888888888888</v>
      </c>
      <c r="K42">
        <v>140</v>
      </c>
      <c r="L42" s="139">
        <v>0.6479166666666667</v>
      </c>
      <c r="O42" s="106"/>
      <c r="R42" s="106"/>
      <c r="T42"/>
      <c r="U42" s="106"/>
      <c r="X42" s="106"/>
    </row>
    <row r="43" spans="2:24" x14ac:dyDescent="0.25">
      <c r="B43">
        <v>132</v>
      </c>
      <c r="C43" s="106">
        <v>0.43402777777777773</v>
      </c>
      <c r="E43">
        <v>100</v>
      </c>
      <c r="F43" s="106">
        <v>0.51874999999999993</v>
      </c>
      <c r="H43">
        <v>118</v>
      </c>
      <c r="I43" s="106">
        <v>0.57430555555555551</v>
      </c>
      <c r="K43">
        <v>155</v>
      </c>
      <c r="L43" s="139">
        <v>0.64166666666666672</v>
      </c>
      <c r="O43" s="106"/>
      <c r="R43" s="106"/>
      <c r="T43"/>
      <c r="U43" s="106"/>
      <c r="X43" s="106"/>
    </row>
    <row r="44" spans="2:24" x14ac:dyDescent="0.25">
      <c r="B44">
        <v>103</v>
      </c>
      <c r="C44" s="106">
        <v>0.43472222222222223</v>
      </c>
      <c r="E44">
        <v>102</v>
      </c>
      <c r="F44" s="106">
        <v>0.51874999999999993</v>
      </c>
      <c r="H44">
        <v>119</v>
      </c>
      <c r="I44" s="106">
        <v>0.57916666666666672</v>
      </c>
      <c r="K44">
        <v>177</v>
      </c>
      <c r="L44" s="139">
        <v>0.63680555555555551</v>
      </c>
      <c r="O44" s="106"/>
      <c r="R44" s="106"/>
      <c r="T44"/>
      <c r="U44" s="106"/>
      <c r="X44" s="106"/>
    </row>
    <row r="45" spans="2:24" x14ac:dyDescent="0.25">
      <c r="B45">
        <v>155</v>
      </c>
      <c r="C45" s="106">
        <v>0.43472222222222223</v>
      </c>
      <c r="E45">
        <v>105</v>
      </c>
      <c r="F45" s="106">
        <v>0.51874999999999993</v>
      </c>
      <c r="H45">
        <v>120</v>
      </c>
      <c r="I45" s="106">
        <v>0.59722222222222221</v>
      </c>
      <c r="K45">
        <v>178</v>
      </c>
      <c r="L45" s="139">
        <v>0.63750000000000007</v>
      </c>
      <c r="O45" s="106"/>
      <c r="R45" s="106"/>
      <c r="T45"/>
      <c r="U45" s="106"/>
      <c r="X45" s="106"/>
    </row>
    <row r="46" spans="2:24" x14ac:dyDescent="0.25">
      <c r="B46">
        <v>100</v>
      </c>
      <c r="C46" s="106">
        <v>0.43541666666666662</v>
      </c>
      <c r="E46">
        <v>106</v>
      </c>
      <c r="F46" s="106">
        <v>0.51874999999999993</v>
      </c>
      <c r="H46">
        <v>123</v>
      </c>
      <c r="I46" s="106">
        <v>0.59861111111111109</v>
      </c>
      <c r="K46">
        <v>194</v>
      </c>
      <c r="L46" s="139">
        <v>0.63611111111111118</v>
      </c>
      <c r="O46" s="106"/>
      <c r="R46" s="106"/>
      <c r="T46"/>
      <c r="U46" s="106"/>
      <c r="X46" s="106"/>
    </row>
    <row r="47" spans="2:24" x14ac:dyDescent="0.25">
      <c r="B47">
        <v>105</v>
      </c>
      <c r="C47" s="106">
        <v>0.43541666666666662</v>
      </c>
      <c r="E47">
        <v>118</v>
      </c>
      <c r="F47" s="106">
        <v>0.51874999999999993</v>
      </c>
      <c r="H47">
        <v>124</v>
      </c>
      <c r="I47" s="106">
        <v>0.62708333333333333</v>
      </c>
      <c r="K47">
        <v>199</v>
      </c>
      <c r="L47" s="139">
        <v>0.64097222222222217</v>
      </c>
      <c r="O47" s="106"/>
      <c r="R47" s="106"/>
      <c r="T47"/>
      <c r="U47" s="106"/>
      <c r="X47" s="106"/>
    </row>
    <row r="48" spans="2:24" x14ac:dyDescent="0.25">
      <c r="B48">
        <v>106</v>
      </c>
      <c r="C48" s="106">
        <v>0.43541666666666662</v>
      </c>
      <c r="E48">
        <v>103</v>
      </c>
      <c r="F48" s="106">
        <v>0.51944444444444449</v>
      </c>
      <c r="H48">
        <v>125</v>
      </c>
      <c r="I48" s="106">
        <v>0.57500000000000007</v>
      </c>
      <c r="K48">
        <v>216</v>
      </c>
      <c r="L48" s="139">
        <v>0.65069444444444446</v>
      </c>
      <c r="O48" s="106"/>
      <c r="R48" s="106"/>
      <c r="T48"/>
      <c r="U48" s="106"/>
      <c r="X48" s="106"/>
    </row>
    <row r="49" spans="2:24" x14ac:dyDescent="0.25">
      <c r="B49">
        <v>118</v>
      </c>
      <c r="C49" s="106">
        <v>0.43541666666666662</v>
      </c>
      <c r="E49">
        <v>115</v>
      </c>
      <c r="F49" s="106">
        <v>0.51944444444444449</v>
      </c>
      <c r="H49">
        <v>126</v>
      </c>
      <c r="I49" s="106">
        <v>0.63611111111111118</v>
      </c>
      <c r="K49">
        <v>241</v>
      </c>
      <c r="L49" s="139">
        <v>0.59027777777777779</v>
      </c>
      <c r="T49"/>
      <c r="U49" s="106"/>
      <c r="X49" s="106"/>
    </row>
    <row r="50" spans="2:24" x14ac:dyDescent="0.25">
      <c r="B50">
        <v>107</v>
      </c>
      <c r="C50" s="106">
        <v>0.43611111111111112</v>
      </c>
      <c r="E50">
        <v>125</v>
      </c>
      <c r="F50" s="106">
        <v>0.51944444444444449</v>
      </c>
      <c r="H50">
        <v>129</v>
      </c>
      <c r="I50" s="106">
        <v>0.57638888888888895</v>
      </c>
      <c r="K50">
        <v>10</v>
      </c>
      <c r="L50" s="139">
        <v>0.60902777777777783</v>
      </c>
      <c r="X50" s="106"/>
    </row>
    <row r="51" spans="2:24" x14ac:dyDescent="0.25">
      <c r="B51">
        <v>125</v>
      </c>
      <c r="C51" s="106">
        <v>0.43611111111111112</v>
      </c>
      <c r="E51">
        <v>190</v>
      </c>
      <c r="F51" s="106">
        <v>0.51944444444444449</v>
      </c>
      <c r="H51">
        <v>130</v>
      </c>
      <c r="I51" s="106">
        <v>0.58263888888888882</v>
      </c>
      <c r="K51">
        <v>20</v>
      </c>
      <c r="L51" s="106">
        <v>0.61041666666666672</v>
      </c>
      <c r="X51" s="106"/>
    </row>
    <row r="52" spans="2:24" x14ac:dyDescent="0.25">
      <c r="B52">
        <v>190</v>
      </c>
      <c r="C52" s="106">
        <v>0.4368055555555555</v>
      </c>
      <c r="E52">
        <v>80</v>
      </c>
      <c r="F52" s="106">
        <v>0.52013888888888882</v>
      </c>
      <c r="H52">
        <v>131</v>
      </c>
      <c r="I52" s="106">
        <v>0.57986111111111105</v>
      </c>
      <c r="L52" s="106"/>
      <c r="W52" s="105"/>
      <c r="X52" s="106"/>
    </row>
    <row r="53" spans="2:24" x14ac:dyDescent="0.25">
      <c r="B53">
        <v>109</v>
      </c>
      <c r="C53" s="106">
        <v>0.4375</v>
      </c>
      <c r="E53">
        <v>109</v>
      </c>
      <c r="F53" s="106">
        <v>0.52083333333333337</v>
      </c>
      <c r="H53">
        <v>132</v>
      </c>
      <c r="I53" s="106">
        <v>0.57986111111111105</v>
      </c>
      <c r="L53" s="106"/>
      <c r="X53" s="106"/>
    </row>
    <row r="54" spans="2:24" x14ac:dyDescent="0.25">
      <c r="B54">
        <v>129</v>
      </c>
      <c r="C54" s="106">
        <v>0.4375</v>
      </c>
      <c r="E54">
        <v>129</v>
      </c>
      <c r="F54" s="106">
        <v>0.52083333333333337</v>
      </c>
      <c r="H54">
        <v>134</v>
      </c>
      <c r="I54" s="106">
        <v>0.60069444444444442</v>
      </c>
      <c r="L54" s="106"/>
      <c r="X54" s="106"/>
    </row>
    <row r="55" spans="2:24" x14ac:dyDescent="0.25">
      <c r="B55">
        <v>177</v>
      </c>
      <c r="C55" s="106">
        <v>0.4381944444444445</v>
      </c>
      <c r="E55">
        <v>177</v>
      </c>
      <c r="F55" s="106">
        <v>0.52152777777777781</v>
      </c>
      <c r="H55">
        <v>140</v>
      </c>
      <c r="I55" s="106">
        <v>0.57777777777777783</v>
      </c>
      <c r="L55" s="106"/>
      <c r="X55" s="106"/>
    </row>
    <row r="56" spans="2:24" x14ac:dyDescent="0.25">
      <c r="B56">
        <v>188</v>
      </c>
      <c r="C56" s="106">
        <v>0.4381944444444445</v>
      </c>
      <c r="E56">
        <v>199</v>
      </c>
      <c r="F56" s="106">
        <v>0.52152777777777781</v>
      </c>
      <c r="H56">
        <v>142</v>
      </c>
      <c r="I56" s="106">
        <v>0.59166666666666667</v>
      </c>
      <c r="L56" s="106"/>
      <c r="X56" s="106"/>
    </row>
    <row r="57" spans="2:24" x14ac:dyDescent="0.25">
      <c r="B57">
        <v>199</v>
      </c>
      <c r="C57" s="106">
        <v>0.4381944444444445</v>
      </c>
      <c r="E57">
        <v>112</v>
      </c>
      <c r="F57" s="106">
        <v>0.52222222222222225</v>
      </c>
      <c r="H57">
        <v>149</v>
      </c>
      <c r="I57" s="106">
        <v>0.59652777777777777</v>
      </c>
      <c r="L57" s="106"/>
      <c r="X57" s="106"/>
    </row>
    <row r="58" spans="2:24" x14ac:dyDescent="0.25">
      <c r="B58">
        <v>112</v>
      </c>
      <c r="C58" s="106">
        <v>0.43888888888888888</v>
      </c>
      <c r="E58">
        <v>120</v>
      </c>
      <c r="F58" s="106">
        <v>0.52222222222222225</v>
      </c>
      <c r="H58">
        <v>155</v>
      </c>
      <c r="I58" s="106">
        <v>0.57361111111111118</v>
      </c>
      <c r="L58" s="106"/>
      <c r="X58" s="106"/>
    </row>
    <row r="59" spans="2:24" x14ac:dyDescent="0.25">
      <c r="B59">
        <v>133</v>
      </c>
      <c r="C59" s="106">
        <v>0.43888888888888888</v>
      </c>
      <c r="E59">
        <v>122</v>
      </c>
      <c r="F59" s="106">
        <v>0.52222222222222225</v>
      </c>
      <c r="H59">
        <v>169</v>
      </c>
      <c r="I59" s="106">
        <v>0.58402777777777781</v>
      </c>
      <c r="L59" s="106"/>
      <c r="X59" s="106"/>
    </row>
    <row r="60" spans="2:24" x14ac:dyDescent="0.25">
      <c r="B60">
        <v>140</v>
      </c>
      <c r="C60" s="106">
        <v>0.43888888888888888</v>
      </c>
      <c r="E60">
        <v>140</v>
      </c>
      <c r="F60" s="106">
        <v>0.52222222222222225</v>
      </c>
      <c r="H60">
        <v>175</v>
      </c>
      <c r="I60" s="106">
        <v>0.59166666666666667</v>
      </c>
      <c r="L60" s="106"/>
      <c r="X60" s="106"/>
    </row>
    <row r="61" spans="2:24" x14ac:dyDescent="0.25">
      <c r="B61">
        <v>175</v>
      </c>
      <c r="C61" s="106">
        <v>0.43888888888888888</v>
      </c>
      <c r="E61">
        <v>175</v>
      </c>
      <c r="F61" s="106">
        <v>0.52222222222222225</v>
      </c>
      <c r="H61">
        <v>177</v>
      </c>
      <c r="I61" s="106">
        <v>0.57708333333333328</v>
      </c>
      <c r="L61" s="106"/>
      <c r="X61" s="106"/>
    </row>
    <row r="62" spans="2:24" x14ac:dyDescent="0.25">
      <c r="B62">
        <v>119</v>
      </c>
      <c r="C62" s="106">
        <v>0.44027777777777777</v>
      </c>
      <c r="E62">
        <v>119</v>
      </c>
      <c r="F62" s="106">
        <v>0.52361111111111114</v>
      </c>
      <c r="H62">
        <v>178</v>
      </c>
      <c r="I62" s="106">
        <v>0.57222222222222219</v>
      </c>
      <c r="K62" s="105"/>
      <c r="L62" s="106"/>
      <c r="X62" s="106"/>
    </row>
    <row r="63" spans="2:24" x14ac:dyDescent="0.25">
      <c r="B63">
        <v>115</v>
      </c>
      <c r="C63" s="106">
        <v>0.44097222222222227</v>
      </c>
      <c r="E63">
        <v>131</v>
      </c>
      <c r="F63" s="106">
        <v>0.52430555555555558</v>
      </c>
      <c r="H63">
        <v>194</v>
      </c>
      <c r="I63" s="106">
        <v>0.57708333333333328</v>
      </c>
      <c r="L63" s="106"/>
      <c r="X63" s="106"/>
    </row>
    <row r="64" spans="2:24" x14ac:dyDescent="0.25">
      <c r="B64">
        <v>131</v>
      </c>
      <c r="C64" s="106">
        <v>0.44097222222222227</v>
      </c>
      <c r="E64">
        <v>169</v>
      </c>
      <c r="F64" s="106">
        <v>0.52430555555555558</v>
      </c>
      <c r="H64">
        <v>199</v>
      </c>
      <c r="I64" s="106">
        <v>0.57708333333333328</v>
      </c>
      <c r="L64" s="106"/>
      <c r="X64" s="106"/>
    </row>
    <row r="65" spans="2:24" x14ac:dyDescent="0.25">
      <c r="B65">
        <v>169</v>
      </c>
      <c r="C65" s="106">
        <v>0.44097222222222227</v>
      </c>
      <c r="E65">
        <v>130</v>
      </c>
      <c r="F65" s="106">
        <v>0.52708333333333335</v>
      </c>
      <c r="H65">
        <v>200</v>
      </c>
      <c r="I65" s="106">
        <v>0.60555555555555551</v>
      </c>
      <c r="L65" s="106"/>
      <c r="X65" s="106"/>
    </row>
    <row r="66" spans="2:24" x14ac:dyDescent="0.25">
      <c r="B66">
        <v>123</v>
      </c>
      <c r="C66" s="106">
        <v>0.44236111111111115</v>
      </c>
      <c r="E66">
        <v>142</v>
      </c>
      <c r="F66" s="106">
        <v>0.52777777777777779</v>
      </c>
      <c r="H66">
        <v>201</v>
      </c>
      <c r="I66" s="106">
        <v>0.60972222222222217</v>
      </c>
      <c r="L66" s="106"/>
      <c r="X66" s="106"/>
    </row>
    <row r="67" spans="2:24" x14ac:dyDescent="0.25">
      <c r="B67">
        <v>130</v>
      </c>
      <c r="C67" s="106">
        <v>0.44236111111111115</v>
      </c>
      <c r="E67">
        <v>123</v>
      </c>
      <c r="F67" s="106">
        <v>0.52777777777777779</v>
      </c>
      <c r="H67">
        <v>210</v>
      </c>
      <c r="I67" s="106">
        <v>0.62638888888888888</v>
      </c>
      <c r="L67" s="106"/>
      <c r="X67" s="106"/>
    </row>
    <row r="68" spans="2:24" x14ac:dyDescent="0.25">
      <c r="B68">
        <v>80</v>
      </c>
      <c r="C68" s="106">
        <v>0.44305555555555554</v>
      </c>
      <c r="E68">
        <v>116</v>
      </c>
      <c r="F68" s="106">
        <v>0.52847222222222223</v>
      </c>
      <c r="H68">
        <v>211</v>
      </c>
      <c r="I68" s="106">
        <v>0.60486111111111118</v>
      </c>
      <c r="L68" s="106"/>
      <c r="W68" s="105"/>
      <c r="X68" s="106"/>
    </row>
    <row r="69" spans="2:24" x14ac:dyDescent="0.25">
      <c r="B69">
        <v>82</v>
      </c>
      <c r="C69" s="106">
        <v>0.44375000000000003</v>
      </c>
      <c r="E69">
        <v>133</v>
      </c>
      <c r="F69" s="106">
        <v>0.52847222222222223</v>
      </c>
      <c r="H69">
        <v>212</v>
      </c>
      <c r="I69" s="106">
        <v>0.60416666666666663</v>
      </c>
      <c r="L69" s="106"/>
      <c r="X69" s="106"/>
    </row>
    <row r="70" spans="2:24" x14ac:dyDescent="0.25">
      <c r="B70">
        <v>142</v>
      </c>
      <c r="C70" s="106">
        <v>0.44444444444444442</v>
      </c>
      <c r="E70">
        <v>110</v>
      </c>
      <c r="F70" s="106">
        <v>0.52986111111111112</v>
      </c>
      <c r="H70">
        <v>213</v>
      </c>
      <c r="I70" s="106">
        <v>0.63124999999999998</v>
      </c>
      <c r="L70" s="106"/>
      <c r="X70" s="106"/>
    </row>
    <row r="71" spans="2:24" x14ac:dyDescent="0.25">
      <c r="B71">
        <v>116</v>
      </c>
      <c r="C71" s="106">
        <v>0.44513888888888892</v>
      </c>
      <c r="E71">
        <v>124</v>
      </c>
      <c r="F71" s="106">
        <v>0.52986111111111112</v>
      </c>
      <c r="H71">
        <v>214</v>
      </c>
      <c r="I71" s="106">
        <v>0.61111111111111105</v>
      </c>
      <c r="L71" s="106"/>
      <c r="X71" s="106"/>
    </row>
    <row r="72" spans="2:24" x14ac:dyDescent="0.25">
      <c r="B72">
        <v>110</v>
      </c>
      <c r="C72" s="106">
        <v>0.4465277777777778</v>
      </c>
      <c r="E72">
        <v>149</v>
      </c>
      <c r="F72" s="106">
        <v>0.52986111111111112</v>
      </c>
      <c r="H72">
        <v>215</v>
      </c>
      <c r="I72" s="106">
        <v>0.60902777777777783</v>
      </c>
      <c r="L72" s="106"/>
      <c r="X72" s="106"/>
    </row>
    <row r="73" spans="2:24" x14ac:dyDescent="0.25">
      <c r="B73">
        <v>124</v>
      </c>
      <c r="C73" s="106">
        <v>0.4465277777777778</v>
      </c>
      <c r="E73">
        <v>134</v>
      </c>
      <c r="F73" s="106">
        <v>0.53125</v>
      </c>
      <c r="H73">
        <v>216</v>
      </c>
      <c r="I73" s="106">
        <v>0.59861111111111109</v>
      </c>
      <c r="L73" s="106"/>
      <c r="X73" s="106"/>
    </row>
    <row r="74" spans="2:24" x14ac:dyDescent="0.25">
      <c r="B74">
        <v>149</v>
      </c>
      <c r="C74" s="106">
        <v>0.4465277777777778</v>
      </c>
      <c r="E74">
        <v>224</v>
      </c>
      <c r="F74" s="106">
        <v>0.53541666666666665</v>
      </c>
      <c r="H74">
        <v>217</v>
      </c>
      <c r="I74" s="106">
        <v>0.60763888888888895</v>
      </c>
      <c r="L74" s="106"/>
      <c r="X74" s="106"/>
    </row>
    <row r="75" spans="2:24" x14ac:dyDescent="0.25">
      <c r="B75">
        <v>122</v>
      </c>
      <c r="C75" s="106">
        <v>0.44791666666666669</v>
      </c>
      <c r="E75">
        <v>225</v>
      </c>
      <c r="F75" s="106">
        <v>0.53541666666666665</v>
      </c>
      <c r="H75">
        <v>218</v>
      </c>
      <c r="I75" s="106">
        <v>0.6069444444444444</v>
      </c>
      <c r="L75" s="106"/>
      <c r="X75" s="106"/>
    </row>
    <row r="76" spans="2:24" x14ac:dyDescent="0.25">
      <c r="B76">
        <v>134</v>
      </c>
      <c r="C76" s="106">
        <v>0.44791666666666669</v>
      </c>
      <c r="E76">
        <v>113</v>
      </c>
      <c r="F76" s="106">
        <v>0.53611111111111109</v>
      </c>
      <c r="H76">
        <v>221</v>
      </c>
      <c r="I76" s="106">
        <v>0.60763888888888895</v>
      </c>
      <c r="L76" s="106"/>
      <c r="X76" s="106"/>
    </row>
    <row r="77" spans="2:24" x14ac:dyDescent="0.25">
      <c r="B77">
        <v>113</v>
      </c>
      <c r="C77" s="106">
        <v>0.45208333333333334</v>
      </c>
      <c r="E77">
        <v>222</v>
      </c>
      <c r="F77" s="106">
        <v>0.53611111111111109</v>
      </c>
      <c r="H77">
        <v>222</v>
      </c>
      <c r="I77" s="106">
        <v>0.60486111111111118</v>
      </c>
      <c r="L77" s="106"/>
      <c r="X77" s="106"/>
    </row>
    <row r="78" spans="2:24" x14ac:dyDescent="0.25">
      <c r="B78">
        <v>224</v>
      </c>
      <c r="C78" s="106">
        <v>0.45208333333333334</v>
      </c>
      <c r="E78">
        <v>216</v>
      </c>
      <c r="F78" s="106">
        <v>0.53749999999999998</v>
      </c>
      <c r="H78">
        <v>224</v>
      </c>
      <c r="I78" s="106">
        <v>0.59930555555555554</v>
      </c>
      <c r="L78" s="106"/>
      <c r="X78" s="106"/>
    </row>
    <row r="79" spans="2:24" x14ac:dyDescent="0.25">
      <c r="B79">
        <v>225</v>
      </c>
      <c r="C79" s="106">
        <v>0.45208333333333334</v>
      </c>
      <c r="E79">
        <v>279</v>
      </c>
      <c r="F79" s="106">
        <v>0.53819444444444442</v>
      </c>
      <c r="H79">
        <v>225</v>
      </c>
      <c r="I79" s="106">
        <v>0.60555555555555551</v>
      </c>
      <c r="L79" s="106"/>
      <c r="X79" s="106"/>
    </row>
    <row r="80" spans="2:24" x14ac:dyDescent="0.25">
      <c r="B80">
        <v>216</v>
      </c>
      <c r="C80" s="106">
        <v>0.45277777777777778</v>
      </c>
      <c r="E80">
        <v>292</v>
      </c>
      <c r="F80" s="106">
        <v>0.53819444444444442</v>
      </c>
      <c r="H80">
        <v>226</v>
      </c>
      <c r="I80" s="106">
        <v>0.61805555555555558</v>
      </c>
      <c r="L80" s="106"/>
      <c r="X80" s="106"/>
    </row>
    <row r="81" spans="2:24" x14ac:dyDescent="0.25">
      <c r="B81">
        <v>222</v>
      </c>
      <c r="C81" s="106">
        <v>0.45277777777777778</v>
      </c>
      <c r="E81">
        <v>212</v>
      </c>
      <c r="F81" s="106">
        <v>0.54027777777777775</v>
      </c>
      <c r="H81">
        <v>227</v>
      </c>
      <c r="I81" s="106">
        <v>0.61805555555555558</v>
      </c>
      <c r="L81" s="106"/>
      <c r="X81" s="106"/>
    </row>
    <row r="82" spans="2:24" x14ac:dyDescent="0.25">
      <c r="B82">
        <v>209</v>
      </c>
      <c r="C82" s="106">
        <v>0.45347222222222222</v>
      </c>
      <c r="E82">
        <v>214</v>
      </c>
      <c r="F82" s="106">
        <v>0.54166666666666663</v>
      </c>
      <c r="H82">
        <v>228</v>
      </c>
      <c r="I82" s="106">
        <v>0.64861111111111114</v>
      </c>
      <c r="L82" s="106"/>
      <c r="X82" s="106"/>
    </row>
    <row r="83" spans="2:24" x14ac:dyDescent="0.25">
      <c r="B83">
        <v>279</v>
      </c>
      <c r="C83" s="106">
        <v>0.4548611111111111</v>
      </c>
      <c r="E83">
        <v>211</v>
      </c>
      <c r="F83" s="106">
        <v>0.54236111111111118</v>
      </c>
      <c r="H83">
        <v>229</v>
      </c>
      <c r="I83" s="106">
        <v>0.60902777777777783</v>
      </c>
      <c r="L83" s="106"/>
      <c r="X83" s="106"/>
    </row>
    <row r="84" spans="2:24" x14ac:dyDescent="0.25">
      <c r="B84">
        <v>292</v>
      </c>
      <c r="C84" s="106">
        <v>0.4548611111111111</v>
      </c>
      <c r="E84">
        <v>220</v>
      </c>
      <c r="F84" s="106">
        <v>0.54236111111111118</v>
      </c>
      <c r="H84">
        <v>233</v>
      </c>
      <c r="I84" s="106">
        <v>0.61111111111111105</v>
      </c>
      <c r="L84" s="106"/>
      <c r="X84" s="106"/>
    </row>
    <row r="85" spans="2:24" x14ac:dyDescent="0.25">
      <c r="B85">
        <v>212</v>
      </c>
      <c r="C85" s="106">
        <v>0.45694444444444443</v>
      </c>
      <c r="E85">
        <v>200</v>
      </c>
      <c r="F85" s="106">
        <v>0.54305555555555551</v>
      </c>
      <c r="H85">
        <v>235</v>
      </c>
      <c r="I85" s="106">
        <v>0.61111111111111105</v>
      </c>
      <c r="K85" s="105"/>
      <c r="L85" s="106"/>
      <c r="X85" s="106"/>
    </row>
    <row r="86" spans="2:24" x14ac:dyDescent="0.25">
      <c r="B86">
        <v>120</v>
      </c>
      <c r="C86" s="106">
        <v>0.45833333333333331</v>
      </c>
      <c r="E86">
        <v>275</v>
      </c>
      <c r="F86" s="106">
        <v>0.54305555555555551</v>
      </c>
      <c r="H86">
        <v>236</v>
      </c>
      <c r="I86" s="106">
        <v>0.61111111111111105</v>
      </c>
      <c r="L86" s="106"/>
      <c r="X86" s="139"/>
    </row>
    <row r="87" spans="2:24" x14ac:dyDescent="0.25">
      <c r="B87">
        <v>238</v>
      </c>
      <c r="C87" s="106">
        <v>0.45833333333333331</v>
      </c>
      <c r="E87">
        <v>277</v>
      </c>
      <c r="F87" s="106">
        <v>0.54305555555555551</v>
      </c>
      <c r="H87">
        <v>238</v>
      </c>
      <c r="I87" s="106">
        <v>0.6118055555555556</v>
      </c>
      <c r="L87" s="106"/>
      <c r="X87" s="139"/>
    </row>
    <row r="88" spans="2:24" x14ac:dyDescent="0.25">
      <c r="B88">
        <v>214</v>
      </c>
      <c r="C88" s="139">
        <v>0.45833333333333331</v>
      </c>
      <c r="E88">
        <v>217</v>
      </c>
      <c r="F88" s="106">
        <v>0.54375000000000007</v>
      </c>
      <c r="H88">
        <v>240</v>
      </c>
      <c r="I88" s="106">
        <v>0.61249999999999993</v>
      </c>
      <c r="L88" s="106"/>
      <c r="X88" s="139"/>
    </row>
    <row r="89" spans="2:24" x14ac:dyDescent="0.25">
      <c r="B89">
        <v>211</v>
      </c>
      <c r="C89" s="106">
        <v>0.45902777777777781</v>
      </c>
      <c r="E89">
        <v>244</v>
      </c>
      <c r="F89" s="106">
        <v>0.54375000000000007</v>
      </c>
      <c r="H89">
        <v>242</v>
      </c>
      <c r="I89" s="106">
        <v>0.66597222222222219</v>
      </c>
      <c r="L89" s="106"/>
      <c r="X89" s="139"/>
    </row>
    <row r="90" spans="2:24" x14ac:dyDescent="0.25">
      <c r="B90">
        <v>200</v>
      </c>
      <c r="C90" s="106">
        <v>0.4597222222222222</v>
      </c>
      <c r="E90">
        <v>218</v>
      </c>
      <c r="F90" s="106">
        <v>0.5444444444444444</v>
      </c>
      <c r="H90">
        <v>243</v>
      </c>
      <c r="I90" s="106">
        <v>0.62638888888888888</v>
      </c>
      <c r="L90" s="106"/>
      <c r="X90" s="139"/>
    </row>
    <row r="91" spans="2:24" x14ac:dyDescent="0.25">
      <c r="B91">
        <v>275</v>
      </c>
      <c r="C91" s="106">
        <v>0.4597222222222222</v>
      </c>
      <c r="E91">
        <v>272</v>
      </c>
      <c r="F91" s="106">
        <v>0.5444444444444444</v>
      </c>
      <c r="H91">
        <v>244</v>
      </c>
      <c r="I91" s="106">
        <v>0.60972222222222217</v>
      </c>
      <c r="L91" s="106"/>
      <c r="X91" s="139"/>
    </row>
    <row r="92" spans="2:24" x14ac:dyDescent="0.25">
      <c r="B92">
        <v>277</v>
      </c>
      <c r="C92" s="106">
        <v>0.4597222222222222</v>
      </c>
      <c r="E92">
        <v>201</v>
      </c>
      <c r="F92" s="106">
        <v>0.54513888888888895</v>
      </c>
      <c r="H92">
        <v>245</v>
      </c>
      <c r="I92" s="106">
        <v>0.65138888888888891</v>
      </c>
      <c r="L92" s="106"/>
      <c r="X92" s="139"/>
    </row>
    <row r="93" spans="2:24" x14ac:dyDescent="0.25">
      <c r="B93">
        <v>217</v>
      </c>
      <c r="C93" s="106">
        <v>0.4604166666666667</v>
      </c>
      <c r="E93">
        <v>221</v>
      </c>
      <c r="F93" s="106">
        <v>0.54513888888888895</v>
      </c>
      <c r="H93">
        <v>246</v>
      </c>
      <c r="I93" s="106">
        <v>0.62777777777777777</v>
      </c>
      <c r="L93" s="106"/>
      <c r="X93" s="139"/>
    </row>
    <row r="94" spans="2:24" x14ac:dyDescent="0.25">
      <c r="B94">
        <v>218</v>
      </c>
      <c r="C94" s="106">
        <v>0.46111111111111108</v>
      </c>
      <c r="E94">
        <v>213</v>
      </c>
      <c r="F94" s="106">
        <v>0.54583333333333328</v>
      </c>
      <c r="H94">
        <v>247</v>
      </c>
      <c r="I94" s="106">
        <v>0.61736111111111114</v>
      </c>
      <c r="L94" s="106"/>
      <c r="X94" s="139"/>
    </row>
    <row r="95" spans="2:24" x14ac:dyDescent="0.25">
      <c r="B95">
        <v>272</v>
      </c>
      <c r="C95" s="106">
        <v>0.46111111111111108</v>
      </c>
      <c r="E95">
        <v>228</v>
      </c>
      <c r="F95" s="106">
        <v>0.54583333333333328</v>
      </c>
      <c r="H95">
        <v>248</v>
      </c>
      <c r="I95" s="106">
        <v>0.61944444444444446</v>
      </c>
      <c r="L95" s="106"/>
      <c r="X95" s="139"/>
    </row>
    <row r="96" spans="2:24" x14ac:dyDescent="0.25">
      <c r="B96">
        <v>221</v>
      </c>
      <c r="C96" s="106">
        <v>0.46180555555555558</v>
      </c>
      <c r="E96">
        <v>215</v>
      </c>
      <c r="F96" s="106">
        <v>0.54652777777777783</v>
      </c>
      <c r="H96">
        <v>251</v>
      </c>
      <c r="I96" s="106">
        <v>0.65</v>
      </c>
      <c r="L96" s="106"/>
      <c r="X96" s="139"/>
    </row>
    <row r="97" spans="2:24" x14ac:dyDescent="0.25">
      <c r="B97">
        <v>213</v>
      </c>
      <c r="C97" s="106">
        <v>0.46249999999999997</v>
      </c>
      <c r="E97">
        <v>229</v>
      </c>
      <c r="F97" s="106">
        <v>0.54652777777777783</v>
      </c>
      <c r="H97">
        <v>252</v>
      </c>
      <c r="I97" s="106">
        <v>0.61944444444444446</v>
      </c>
      <c r="L97" s="106"/>
      <c r="X97" s="139"/>
    </row>
    <row r="98" spans="2:24" x14ac:dyDescent="0.25">
      <c r="B98">
        <v>228</v>
      </c>
      <c r="C98" s="106">
        <v>0.46249999999999997</v>
      </c>
      <c r="E98">
        <v>260</v>
      </c>
      <c r="F98" s="106">
        <v>0.54722222222222217</v>
      </c>
      <c r="H98">
        <v>253</v>
      </c>
      <c r="I98" s="106">
        <v>0.61319444444444449</v>
      </c>
      <c r="L98" s="106"/>
      <c r="X98" s="139"/>
    </row>
    <row r="99" spans="2:24" x14ac:dyDescent="0.25">
      <c r="B99">
        <v>201</v>
      </c>
      <c r="C99" s="106">
        <v>0.46319444444444446</v>
      </c>
      <c r="E99">
        <v>233</v>
      </c>
      <c r="F99" s="106">
        <v>0.54791666666666672</v>
      </c>
      <c r="H99">
        <v>260</v>
      </c>
      <c r="I99" s="106">
        <v>0.60902777777777783</v>
      </c>
      <c r="L99" s="106"/>
      <c r="X99" s="139"/>
    </row>
    <row r="100" spans="2:24" x14ac:dyDescent="0.25">
      <c r="B100">
        <v>215</v>
      </c>
      <c r="C100" s="106">
        <v>0.46319444444444446</v>
      </c>
      <c r="E100">
        <v>251</v>
      </c>
      <c r="F100" s="106">
        <v>0.54861111111111105</v>
      </c>
      <c r="H100">
        <v>261</v>
      </c>
      <c r="I100" s="106">
        <v>0.62013888888888891</v>
      </c>
      <c r="L100" s="106"/>
      <c r="X100" s="139"/>
    </row>
    <row r="101" spans="2:24" x14ac:dyDescent="0.25">
      <c r="B101">
        <v>229</v>
      </c>
      <c r="C101" s="106">
        <v>0.46319444444444446</v>
      </c>
      <c r="E101">
        <v>235</v>
      </c>
      <c r="F101" s="106">
        <v>0.5493055555555556</v>
      </c>
      <c r="H101">
        <v>262</v>
      </c>
      <c r="I101" s="106">
        <v>0.63194444444444442</v>
      </c>
      <c r="L101" s="106"/>
    </row>
    <row r="102" spans="2:24" x14ac:dyDescent="0.25">
      <c r="B102">
        <v>260</v>
      </c>
      <c r="C102" s="106">
        <v>0.46319444444444446</v>
      </c>
      <c r="E102">
        <v>238</v>
      </c>
      <c r="F102" s="106">
        <v>0.5493055555555556</v>
      </c>
      <c r="H102">
        <v>265</v>
      </c>
      <c r="I102" s="106">
        <v>0.62916666666666665</v>
      </c>
      <c r="L102" s="106"/>
    </row>
    <row r="103" spans="2:24" x14ac:dyDescent="0.25">
      <c r="B103">
        <v>204</v>
      </c>
      <c r="C103" s="106">
        <v>0.46527777777777773</v>
      </c>
      <c r="E103">
        <v>236</v>
      </c>
      <c r="F103" s="106">
        <v>0.54999999999999993</v>
      </c>
      <c r="H103">
        <v>272</v>
      </c>
      <c r="I103" s="106">
        <v>0.61944444444444446</v>
      </c>
      <c r="L103" s="106"/>
    </row>
    <row r="104" spans="2:24" x14ac:dyDescent="0.25">
      <c r="B104">
        <v>233</v>
      </c>
      <c r="C104" s="106">
        <v>0.46527777777777773</v>
      </c>
      <c r="E104">
        <v>240</v>
      </c>
      <c r="F104" s="106">
        <v>0.54999999999999993</v>
      </c>
      <c r="H104">
        <v>273</v>
      </c>
      <c r="I104" s="106">
        <v>0.625</v>
      </c>
      <c r="L104" s="106"/>
    </row>
    <row r="105" spans="2:24" x14ac:dyDescent="0.25">
      <c r="B105">
        <v>235</v>
      </c>
      <c r="C105" s="106">
        <v>0.46527777777777773</v>
      </c>
      <c r="E105">
        <v>237</v>
      </c>
      <c r="F105" s="106">
        <v>0.55069444444444449</v>
      </c>
      <c r="H105">
        <v>275</v>
      </c>
      <c r="I105" s="106">
        <v>0.60555555555555551</v>
      </c>
      <c r="L105" s="106"/>
    </row>
    <row r="106" spans="2:24" x14ac:dyDescent="0.25">
      <c r="B106">
        <v>244</v>
      </c>
      <c r="C106" s="106">
        <v>0.46527777777777773</v>
      </c>
      <c r="E106">
        <v>253</v>
      </c>
      <c r="F106" s="106">
        <v>0.55069444444444449</v>
      </c>
      <c r="H106">
        <v>277</v>
      </c>
      <c r="I106" s="106">
        <v>0.60555555555555551</v>
      </c>
      <c r="L106" s="106"/>
    </row>
    <row r="107" spans="2:24" x14ac:dyDescent="0.25">
      <c r="B107">
        <v>205</v>
      </c>
      <c r="C107" s="106">
        <v>0.46597222222222223</v>
      </c>
      <c r="E107">
        <v>247</v>
      </c>
      <c r="F107" s="106">
        <v>0.55486111111111114</v>
      </c>
      <c r="H107">
        <v>279</v>
      </c>
      <c r="I107" s="106">
        <v>0.60069444444444442</v>
      </c>
      <c r="L107" s="106"/>
    </row>
    <row r="108" spans="2:24" x14ac:dyDescent="0.25">
      <c r="B108">
        <v>270</v>
      </c>
      <c r="C108" s="106">
        <v>0.46597222222222223</v>
      </c>
      <c r="E108">
        <v>226</v>
      </c>
      <c r="F108" s="106">
        <v>0.55555555555555558</v>
      </c>
      <c r="H108">
        <v>292</v>
      </c>
      <c r="I108" s="106">
        <v>0.60069444444444442</v>
      </c>
      <c r="L108" s="106"/>
    </row>
    <row r="109" spans="2:24" x14ac:dyDescent="0.25">
      <c r="B109">
        <v>236</v>
      </c>
      <c r="C109" s="106">
        <v>0.46666666666666662</v>
      </c>
      <c r="E109">
        <v>227</v>
      </c>
      <c r="F109" s="106">
        <v>0.55555555555555558</v>
      </c>
      <c r="I109" s="106"/>
      <c r="L109" s="106"/>
    </row>
    <row r="110" spans="2:24" x14ac:dyDescent="0.25">
      <c r="B110">
        <v>240</v>
      </c>
      <c r="C110" s="106">
        <v>0.46666666666666662</v>
      </c>
      <c r="E110">
        <v>242</v>
      </c>
      <c r="F110" s="106">
        <v>0.55625000000000002</v>
      </c>
      <c r="L110" s="106"/>
    </row>
    <row r="111" spans="2:24" x14ac:dyDescent="0.25">
      <c r="B111">
        <v>251</v>
      </c>
      <c r="C111" s="106">
        <v>0.46666666666666662</v>
      </c>
      <c r="E111">
        <v>245</v>
      </c>
      <c r="F111" s="106">
        <v>0.55625000000000002</v>
      </c>
      <c r="I111" s="106"/>
      <c r="L111" s="106"/>
    </row>
    <row r="112" spans="2:24" x14ac:dyDescent="0.25">
      <c r="B112">
        <v>253</v>
      </c>
      <c r="C112" s="106">
        <v>0.4680555555555555</v>
      </c>
      <c r="E112">
        <v>210</v>
      </c>
      <c r="F112" s="106">
        <v>0.55694444444444446</v>
      </c>
      <c r="I112" s="106"/>
      <c r="L112" s="106"/>
    </row>
    <row r="113" spans="2:12" x14ac:dyDescent="0.25">
      <c r="B113">
        <v>226</v>
      </c>
      <c r="C113" s="106">
        <v>0.47222222222222227</v>
      </c>
      <c r="E113">
        <v>248</v>
      </c>
      <c r="F113" s="106">
        <v>0.55694444444444446</v>
      </c>
      <c r="I113" s="106"/>
      <c r="L113" s="106"/>
    </row>
    <row r="114" spans="2:12" x14ac:dyDescent="0.25">
      <c r="B114">
        <v>227</v>
      </c>
      <c r="C114" s="106">
        <v>0.47222222222222227</v>
      </c>
      <c r="E114">
        <v>252</v>
      </c>
      <c r="F114" s="106">
        <v>0.55694444444444446</v>
      </c>
      <c r="I114" s="106"/>
      <c r="L114" s="106"/>
    </row>
    <row r="115" spans="2:12" x14ac:dyDescent="0.25">
      <c r="B115">
        <v>242</v>
      </c>
      <c r="C115" s="106">
        <v>0.47291666666666665</v>
      </c>
      <c r="E115">
        <v>243</v>
      </c>
      <c r="F115" s="106">
        <v>0.55763888888888891</v>
      </c>
      <c r="I115" s="106"/>
      <c r="L115" s="106"/>
    </row>
    <row r="116" spans="2:12" x14ac:dyDescent="0.25">
      <c r="B116">
        <v>245</v>
      </c>
      <c r="C116" s="106">
        <v>0.47291666666666665</v>
      </c>
      <c r="E116">
        <v>261</v>
      </c>
      <c r="F116" s="106">
        <v>0.55763888888888891</v>
      </c>
      <c r="I116" s="106"/>
      <c r="L116" s="106"/>
    </row>
    <row r="117" spans="2:12" x14ac:dyDescent="0.25">
      <c r="B117">
        <v>248</v>
      </c>
      <c r="C117" s="106">
        <v>0.47361111111111115</v>
      </c>
      <c r="E117">
        <v>262</v>
      </c>
      <c r="F117" s="106">
        <v>0.55763888888888891</v>
      </c>
      <c r="I117" s="106"/>
      <c r="L117" s="106"/>
    </row>
    <row r="118" spans="2:12" x14ac:dyDescent="0.25">
      <c r="B118">
        <v>252</v>
      </c>
      <c r="C118" s="106">
        <v>0.47361111111111115</v>
      </c>
      <c r="E118">
        <v>313</v>
      </c>
      <c r="F118" s="106">
        <v>0.55763888888888891</v>
      </c>
      <c r="I118" s="106"/>
      <c r="K118" s="104"/>
      <c r="L118" s="106"/>
    </row>
    <row r="119" spans="2:12" x14ac:dyDescent="0.25">
      <c r="B119">
        <v>261</v>
      </c>
      <c r="C119" s="106">
        <v>0.47430555555555554</v>
      </c>
      <c r="E119">
        <v>265</v>
      </c>
      <c r="F119" s="106">
        <v>0.55833333333333335</v>
      </c>
      <c r="I119" s="106"/>
      <c r="L119" s="106"/>
    </row>
    <row r="120" spans="2:12" x14ac:dyDescent="0.25">
      <c r="B120">
        <v>262</v>
      </c>
      <c r="C120" s="106">
        <v>0.47430555555555554</v>
      </c>
      <c r="E120">
        <v>266</v>
      </c>
      <c r="F120" s="106">
        <v>0.55902777777777779</v>
      </c>
      <c r="I120" s="106"/>
      <c r="L120" s="194"/>
    </row>
    <row r="121" spans="2:12" x14ac:dyDescent="0.25">
      <c r="B121">
        <v>265</v>
      </c>
      <c r="C121" s="106">
        <v>0.47500000000000003</v>
      </c>
      <c r="E121">
        <v>306</v>
      </c>
      <c r="F121" s="106">
        <v>0.55972222222222223</v>
      </c>
      <c r="I121" s="106"/>
    </row>
    <row r="122" spans="2:12" x14ac:dyDescent="0.25">
      <c r="B122">
        <v>243</v>
      </c>
      <c r="C122" s="106">
        <v>0.47569444444444442</v>
      </c>
      <c r="E122">
        <v>308</v>
      </c>
      <c r="F122" s="106">
        <v>0.55972222222222223</v>
      </c>
      <c r="I122" s="106"/>
    </row>
    <row r="123" spans="2:12" x14ac:dyDescent="0.25">
      <c r="B123">
        <v>247</v>
      </c>
      <c r="C123" s="106">
        <v>0.47569444444444442</v>
      </c>
      <c r="E123">
        <v>223</v>
      </c>
      <c r="F123" s="106">
        <v>0.56041666666666667</v>
      </c>
      <c r="I123" s="106"/>
    </row>
    <row r="124" spans="2:12" x14ac:dyDescent="0.25">
      <c r="B124">
        <v>255</v>
      </c>
      <c r="C124" s="106">
        <v>0.47569444444444442</v>
      </c>
      <c r="E124">
        <v>263</v>
      </c>
      <c r="F124" s="106">
        <v>0.56041666666666667</v>
      </c>
      <c r="I124" s="106"/>
    </row>
    <row r="125" spans="2:12" x14ac:dyDescent="0.25">
      <c r="B125">
        <v>220</v>
      </c>
      <c r="C125" s="106">
        <v>0.47638888888888892</v>
      </c>
      <c r="E125">
        <v>273</v>
      </c>
      <c r="F125" s="106">
        <v>0.56041666666666667</v>
      </c>
      <c r="I125" s="106"/>
    </row>
    <row r="126" spans="2:12" x14ac:dyDescent="0.25">
      <c r="B126">
        <v>223</v>
      </c>
      <c r="C126" s="106">
        <v>0.4770833333333333</v>
      </c>
      <c r="E126">
        <v>309</v>
      </c>
      <c r="F126" s="106">
        <v>0.56041666666666667</v>
      </c>
      <c r="I126" s="106"/>
    </row>
    <row r="127" spans="2:12" x14ac:dyDescent="0.25">
      <c r="B127">
        <v>273</v>
      </c>
      <c r="C127" s="106">
        <v>0.4770833333333333</v>
      </c>
      <c r="E127">
        <v>255</v>
      </c>
      <c r="F127" s="106">
        <v>0.56111111111111112</v>
      </c>
      <c r="I127" s="106"/>
    </row>
    <row r="128" spans="2:12" x14ac:dyDescent="0.25">
      <c r="B128">
        <v>231</v>
      </c>
      <c r="C128" s="106">
        <v>0.47916666666666669</v>
      </c>
      <c r="E128">
        <v>246</v>
      </c>
      <c r="F128" s="106">
        <v>0.56319444444444444</v>
      </c>
      <c r="I128" s="106"/>
    </row>
    <row r="129" spans="2:9" x14ac:dyDescent="0.25">
      <c r="B129">
        <v>246</v>
      </c>
      <c r="C129" s="106">
        <v>0.47986111111111113</v>
      </c>
      <c r="E129">
        <v>241</v>
      </c>
      <c r="F129" s="106">
        <v>0.56597222222222221</v>
      </c>
      <c r="I129" s="106"/>
    </row>
    <row r="130" spans="2:9" x14ac:dyDescent="0.25">
      <c r="B130">
        <v>309</v>
      </c>
      <c r="C130" s="106">
        <v>0.48055555555555557</v>
      </c>
      <c r="E130">
        <v>329</v>
      </c>
      <c r="F130" s="106">
        <v>0.57291666666666663</v>
      </c>
      <c r="I130" s="106"/>
    </row>
    <row r="131" spans="2:9" x14ac:dyDescent="0.25">
      <c r="B131" s="116">
        <v>316</v>
      </c>
      <c r="C131" s="106">
        <v>0.48055555555555557</v>
      </c>
      <c r="E131">
        <v>358</v>
      </c>
      <c r="F131" s="106">
        <v>0.57916666666666672</v>
      </c>
      <c r="I131" s="106"/>
    </row>
    <row r="132" spans="2:9" x14ac:dyDescent="0.25">
      <c r="B132">
        <v>308</v>
      </c>
      <c r="C132" s="106">
        <v>0.48194444444444445</v>
      </c>
      <c r="E132">
        <v>345</v>
      </c>
      <c r="F132" s="106">
        <v>0.58194444444444449</v>
      </c>
      <c r="I132" s="106"/>
    </row>
    <row r="133" spans="2:9" x14ac:dyDescent="0.25">
      <c r="B133">
        <v>908</v>
      </c>
      <c r="C133" s="139">
        <v>0.48194444444444445</v>
      </c>
      <c r="E133">
        <v>326</v>
      </c>
      <c r="F133" s="106">
        <v>0.58263888888888882</v>
      </c>
      <c r="I133" s="106"/>
    </row>
    <row r="134" spans="2:9" x14ac:dyDescent="0.25">
      <c r="B134">
        <v>210</v>
      </c>
      <c r="C134" s="139">
        <v>0.48402777777777778</v>
      </c>
      <c r="E134">
        <v>307</v>
      </c>
      <c r="F134" s="106">
        <v>0.58402777777777781</v>
      </c>
      <c r="I134" s="106"/>
    </row>
    <row r="135" spans="2:9" x14ac:dyDescent="0.25">
      <c r="B135">
        <v>345</v>
      </c>
      <c r="C135" s="139">
        <v>0.48819444444444443</v>
      </c>
      <c r="E135">
        <v>330</v>
      </c>
      <c r="F135" s="106">
        <v>0.58472222222222225</v>
      </c>
      <c r="I135" s="106"/>
    </row>
    <row r="136" spans="2:9" x14ac:dyDescent="0.25">
      <c r="B136">
        <v>263</v>
      </c>
      <c r="C136" s="139">
        <v>0.48888888888888887</v>
      </c>
      <c r="E136">
        <v>316</v>
      </c>
      <c r="F136" s="106">
        <v>0.58888888888888891</v>
      </c>
      <c r="I136" s="106"/>
    </row>
    <row r="137" spans="2:9" x14ac:dyDescent="0.25">
      <c r="B137">
        <v>358</v>
      </c>
      <c r="C137" s="139">
        <v>0.48958333333333331</v>
      </c>
      <c r="E137">
        <v>325</v>
      </c>
      <c r="F137" s="106">
        <v>0.58888888888888891</v>
      </c>
      <c r="I137" s="106"/>
    </row>
    <row r="138" spans="2:9" x14ac:dyDescent="0.25">
      <c r="B138">
        <v>307</v>
      </c>
      <c r="C138" s="139">
        <v>0.4916666666666667</v>
      </c>
      <c r="E138">
        <v>333</v>
      </c>
      <c r="F138" s="106">
        <v>0.58958333333333335</v>
      </c>
      <c r="I138" s="106"/>
    </row>
    <row r="139" spans="2:9" x14ac:dyDescent="0.25">
      <c r="B139">
        <v>204</v>
      </c>
      <c r="C139" s="139">
        <v>0.49236111111111108</v>
      </c>
      <c r="E139">
        <v>320</v>
      </c>
      <c r="F139" s="106">
        <v>0.59027777777777779</v>
      </c>
      <c r="I139" s="106"/>
    </row>
    <row r="140" spans="2:9" x14ac:dyDescent="0.25">
      <c r="B140">
        <v>325</v>
      </c>
      <c r="C140" s="139">
        <v>0.49513888888888885</v>
      </c>
      <c r="E140">
        <v>322</v>
      </c>
      <c r="F140" s="106">
        <v>0.59027777777777779</v>
      </c>
      <c r="I140" s="106"/>
    </row>
    <row r="141" spans="2:9" x14ac:dyDescent="0.25">
      <c r="B141">
        <v>333</v>
      </c>
      <c r="C141" s="139">
        <v>0.49583333333333335</v>
      </c>
      <c r="E141">
        <v>324</v>
      </c>
      <c r="F141" s="106">
        <v>0.59791666666666665</v>
      </c>
      <c r="I141" s="106"/>
    </row>
    <row r="142" spans="2:9" x14ac:dyDescent="0.25">
      <c r="B142">
        <v>269</v>
      </c>
      <c r="C142" s="139">
        <v>0.49652777777777773</v>
      </c>
      <c r="E142">
        <v>327</v>
      </c>
      <c r="F142" s="106">
        <v>0.6020833333333333</v>
      </c>
      <c r="I142" s="106"/>
    </row>
    <row r="143" spans="2:9" x14ac:dyDescent="0.25">
      <c r="B143">
        <v>320</v>
      </c>
      <c r="C143" s="139">
        <v>0.49652777777777773</v>
      </c>
      <c r="E143">
        <v>310</v>
      </c>
      <c r="F143" s="106">
        <v>0.60347222222222219</v>
      </c>
      <c r="I143" s="106"/>
    </row>
    <row r="144" spans="2:9" x14ac:dyDescent="0.25">
      <c r="B144">
        <v>329</v>
      </c>
      <c r="C144" s="139">
        <v>0.4993055555555555</v>
      </c>
      <c r="E144">
        <v>269</v>
      </c>
      <c r="F144" s="106">
        <v>0.60416666666666663</v>
      </c>
      <c r="I144" s="106"/>
    </row>
    <row r="145" spans="2:9" x14ac:dyDescent="0.25">
      <c r="B145">
        <v>241</v>
      </c>
      <c r="C145" s="139">
        <v>0.5</v>
      </c>
      <c r="E145">
        <v>399</v>
      </c>
      <c r="F145" s="106">
        <v>0.60416666666666663</v>
      </c>
      <c r="I145" s="106"/>
    </row>
    <row r="146" spans="2:9" x14ac:dyDescent="0.25">
      <c r="B146">
        <v>306</v>
      </c>
      <c r="C146" s="139">
        <v>0.50069444444444444</v>
      </c>
      <c r="E146">
        <v>317</v>
      </c>
      <c r="F146" s="106">
        <v>0.60902777777777783</v>
      </c>
      <c r="I146" s="106"/>
    </row>
    <row r="147" spans="2:9" x14ac:dyDescent="0.25">
      <c r="B147">
        <v>313</v>
      </c>
      <c r="C147" s="139">
        <v>0.50069444444444444</v>
      </c>
      <c r="E147">
        <v>315</v>
      </c>
      <c r="F147" s="106">
        <v>0.61041666666666672</v>
      </c>
      <c r="I147" s="106"/>
    </row>
    <row r="148" spans="2:9" x14ac:dyDescent="0.25">
      <c r="B148">
        <v>322</v>
      </c>
      <c r="C148" s="139">
        <v>0.50069444444444444</v>
      </c>
      <c r="E148">
        <v>305</v>
      </c>
      <c r="F148" s="106">
        <v>0.62916666666666665</v>
      </c>
      <c r="I148" s="106"/>
    </row>
    <row r="149" spans="2:9" x14ac:dyDescent="0.25">
      <c r="B149">
        <v>126</v>
      </c>
      <c r="C149" s="139">
        <v>0.50138888888888888</v>
      </c>
      <c r="E149">
        <v>312</v>
      </c>
      <c r="F149" s="106">
        <v>0.63472222222222219</v>
      </c>
      <c r="H149" s="114"/>
      <c r="I149" s="114"/>
    </row>
    <row r="150" spans="2:9" x14ac:dyDescent="0.25">
      <c r="B150">
        <v>330</v>
      </c>
      <c r="C150" s="139">
        <v>0.50416666666666665</v>
      </c>
      <c r="E150">
        <v>150</v>
      </c>
      <c r="F150" s="106">
        <v>0.65</v>
      </c>
      <c r="H150" s="114"/>
      <c r="I150" s="114"/>
    </row>
    <row r="151" spans="2:9" x14ac:dyDescent="0.25">
      <c r="B151">
        <v>326</v>
      </c>
      <c r="C151" s="139">
        <v>0.50763888888888886</v>
      </c>
      <c r="F151" s="106"/>
      <c r="H151" s="114"/>
      <c r="I151" s="114"/>
    </row>
    <row r="152" spans="2:9" x14ac:dyDescent="0.25">
      <c r="B152">
        <v>324</v>
      </c>
      <c r="C152" s="139">
        <v>0.51458333333333328</v>
      </c>
      <c r="F152" s="106"/>
      <c r="H152" s="114"/>
      <c r="I152" s="114"/>
    </row>
    <row r="153" spans="2:9" x14ac:dyDescent="0.25">
      <c r="B153">
        <v>258</v>
      </c>
      <c r="C153" s="139">
        <v>0.51527777777777783</v>
      </c>
      <c r="F153" s="106"/>
      <c r="H153" s="114"/>
      <c r="I153" s="114"/>
    </row>
    <row r="154" spans="2:9" x14ac:dyDescent="0.25">
      <c r="B154">
        <v>399</v>
      </c>
      <c r="C154" s="139">
        <v>0.51527777777777783</v>
      </c>
      <c r="F154" s="106"/>
      <c r="H154" s="114"/>
      <c r="I154" s="114"/>
    </row>
    <row r="155" spans="2:9" x14ac:dyDescent="0.25">
      <c r="B155">
        <v>204</v>
      </c>
      <c r="C155" s="139">
        <v>0.51736111111111105</v>
      </c>
      <c r="F155" s="106"/>
      <c r="H155" s="114"/>
      <c r="I155" s="114"/>
    </row>
    <row r="156" spans="2:9" x14ac:dyDescent="0.25">
      <c r="B156">
        <v>317</v>
      </c>
      <c r="C156" s="139">
        <v>0.5180555555555556</v>
      </c>
      <c r="F156" s="106"/>
      <c r="H156" s="114"/>
      <c r="I156" s="114"/>
    </row>
    <row r="157" spans="2:9" x14ac:dyDescent="0.25">
      <c r="B157">
        <v>318</v>
      </c>
      <c r="C157" s="139">
        <v>0.51874999999999993</v>
      </c>
      <c r="H157" s="114"/>
      <c r="I157" s="114"/>
    </row>
    <row r="158" spans="2:9" x14ac:dyDescent="0.25">
      <c r="B158">
        <v>315</v>
      </c>
      <c r="C158" s="139">
        <v>0.51944444444444449</v>
      </c>
      <c r="H158" s="114"/>
      <c r="I158" s="114"/>
    </row>
    <row r="159" spans="2:9" x14ac:dyDescent="0.25">
      <c r="B159">
        <v>310</v>
      </c>
      <c r="C159" s="139">
        <v>0.52777777777777779</v>
      </c>
      <c r="H159" s="114"/>
      <c r="I159" s="114"/>
    </row>
    <row r="160" spans="2:9" x14ac:dyDescent="0.25">
      <c r="B160">
        <v>327</v>
      </c>
      <c r="C160" s="139">
        <v>0.53194444444444444</v>
      </c>
      <c r="H160" s="114"/>
      <c r="I160" s="114"/>
    </row>
    <row r="161" spans="2:9" x14ac:dyDescent="0.25">
      <c r="B161">
        <v>305</v>
      </c>
      <c r="C161" s="139">
        <v>0.53263888888888888</v>
      </c>
      <c r="H161" s="114"/>
      <c r="I161" s="114"/>
    </row>
    <row r="162" spans="2:9" x14ac:dyDescent="0.25">
      <c r="B162">
        <v>204</v>
      </c>
      <c r="C162" s="139">
        <v>0.55138888888888882</v>
      </c>
      <c r="H162" s="114"/>
      <c r="I162" s="114"/>
    </row>
    <row r="163" spans="2:9" x14ac:dyDescent="0.25">
      <c r="B163">
        <v>347</v>
      </c>
      <c r="C163" s="106">
        <v>0.57916666666666672</v>
      </c>
      <c r="H163" s="114"/>
      <c r="I163" s="114"/>
    </row>
    <row r="164" spans="2:9" x14ac:dyDescent="0.25">
      <c r="B164">
        <v>311</v>
      </c>
      <c r="C164" s="139">
        <v>0.59513888888888888</v>
      </c>
      <c r="H164" s="114"/>
      <c r="I164" s="114"/>
    </row>
    <row r="165" spans="2:9" x14ac:dyDescent="0.25">
      <c r="B165" s="116"/>
      <c r="C165" s="106"/>
      <c r="H165" s="114"/>
      <c r="I165" s="114"/>
    </row>
    <row r="166" spans="2:9" x14ac:dyDescent="0.25">
      <c r="B166" s="116"/>
      <c r="C166" s="106"/>
      <c r="H166" s="114"/>
      <c r="I166" s="114"/>
    </row>
    <row r="167" spans="2:9" x14ac:dyDescent="0.25">
      <c r="B167" s="116"/>
      <c r="C167" s="106"/>
      <c r="H167" s="114"/>
      <c r="I167" s="114"/>
    </row>
    <row r="168" spans="2:9" x14ac:dyDescent="0.25">
      <c r="B168" s="116"/>
      <c r="C168" s="106"/>
      <c r="H168" s="114"/>
      <c r="I168" s="114"/>
    </row>
    <row r="169" spans="2:9" x14ac:dyDescent="0.25">
      <c r="H169" s="114"/>
      <c r="I169" s="114"/>
    </row>
    <row r="170" spans="2:9" x14ac:dyDescent="0.25">
      <c r="H170" s="114"/>
      <c r="I170" s="114"/>
    </row>
    <row r="171" spans="2:9" x14ac:dyDescent="0.25">
      <c r="H171" s="114"/>
      <c r="I171" s="114"/>
    </row>
    <row r="172" spans="2:9" x14ac:dyDescent="0.25">
      <c r="H172" s="114"/>
      <c r="I172" s="114"/>
    </row>
    <row r="173" spans="2:9" x14ac:dyDescent="0.25">
      <c r="H173" s="114"/>
      <c r="I173" s="114"/>
    </row>
    <row r="174" spans="2:9" x14ac:dyDescent="0.25">
      <c r="H174" s="114"/>
      <c r="I174" s="114"/>
    </row>
    <row r="175" spans="2:9" x14ac:dyDescent="0.25">
      <c r="H175" s="114"/>
      <c r="I175" s="114"/>
    </row>
    <row r="176" spans="2:9" x14ac:dyDescent="0.25">
      <c r="H176" s="114"/>
      <c r="I176" s="114"/>
    </row>
    <row r="177" spans="8:9" x14ac:dyDescent="0.25">
      <c r="H177" s="114"/>
      <c r="I177" s="114"/>
    </row>
    <row r="178" spans="8:9" x14ac:dyDescent="0.25">
      <c r="H178" s="114"/>
      <c r="I178" s="114"/>
    </row>
    <row r="179" spans="8:9" x14ac:dyDescent="0.25">
      <c r="H179" s="114"/>
      <c r="I179" s="114"/>
    </row>
    <row r="180" spans="8:9" x14ac:dyDescent="0.25">
      <c r="H180" s="114"/>
      <c r="I180" s="114"/>
    </row>
    <row r="181" spans="8:9" x14ac:dyDescent="0.25">
      <c r="H181" s="114"/>
      <c r="I181" s="114"/>
    </row>
    <row r="182" spans="8:9" x14ac:dyDescent="0.25">
      <c r="H182" s="114"/>
      <c r="I182" s="114"/>
    </row>
    <row r="183" spans="8:9" x14ac:dyDescent="0.25">
      <c r="H183" s="114"/>
      <c r="I183" s="114"/>
    </row>
    <row r="184" spans="8:9" x14ac:dyDescent="0.25">
      <c r="H184" s="114"/>
      <c r="I184" s="114"/>
    </row>
    <row r="185" spans="8:9" x14ac:dyDescent="0.25">
      <c r="H185" s="114"/>
      <c r="I185" s="114"/>
    </row>
    <row r="186" spans="8:9" x14ac:dyDescent="0.25">
      <c r="H186" s="114"/>
      <c r="I186" s="114"/>
    </row>
    <row r="187" spans="8:9" x14ac:dyDescent="0.25">
      <c r="H187" s="114"/>
      <c r="I187" s="114"/>
    </row>
    <row r="188" spans="8:9" x14ac:dyDescent="0.25">
      <c r="H188" s="114"/>
      <c r="I188" s="114"/>
    </row>
    <row r="189" spans="8:9" x14ac:dyDescent="0.25">
      <c r="H189" s="117"/>
      <c r="I189" s="114"/>
    </row>
    <row r="190" spans="8:9" x14ac:dyDescent="0.25">
      <c r="H190" s="117"/>
      <c r="I190" s="114"/>
    </row>
    <row r="191" spans="8:9" x14ac:dyDescent="0.25">
      <c r="H191" s="114"/>
      <c r="I191" s="114"/>
    </row>
    <row r="192" spans="8:9" x14ac:dyDescent="0.25">
      <c r="H192" s="114"/>
      <c r="I192" s="114"/>
    </row>
    <row r="193" spans="8:9" x14ac:dyDescent="0.25">
      <c r="H193" s="114"/>
      <c r="I193" s="114"/>
    </row>
    <row r="194" spans="8:9" x14ac:dyDescent="0.25">
      <c r="H194" s="114"/>
      <c r="I194" s="114"/>
    </row>
    <row r="195" spans="8:9" x14ac:dyDescent="0.25">
      <c r="H195" s="114"/>
      <c r="I195" s="114"/>
    </row>
    <row r="196" spans="8:9" x14ac:dyDescent="0.25">
      <c r="H196" s="114"/>
      <c r="I196" s="114"/>
    </row>
    <row r="197" spans="8:9" x14ac:dyDescent="0.25">
      <c r="H197" s="114"/>
      <c r="I197" s="114"/>
    </row>
    <row r="198" spans="8:9" x14ac:dyDescent="0.25">
      <c r="H198" s="114"/>
      <c r="I198" s="114"/>
    </row>
    <row r="199" spans="8:9" x14ac:dyDescent="0.25">
      <c r="H199" s="114"/>
      <c r="I199" s="114"/>
    </row>
    <row r="200" spans="8:9" x14ac:dyDescent="0.25">
      <c r="H200" s="114"/>
      <c r="I200" s="114"/>
    </row>
    <row r="201" spans="8:9" x14ac:dyDescent="0.25">
      <c r="H201" s="114"/>
      <c r="I201" s="114"/>
    </row>
    <row r="202" spans="8:9" x14ac:dyDescent="0.25">
      <c r="H202" s="114"/>
      <c r="I202" s="114"/>
    </row>
    <row r="203" spans="8:9" x14ac:dyDescent="0.25">
      <c r="H203" s="114"/>
      <c r="I203" s="114"/>
    </row>
  </sheetData>
  <sortState ref="E5:F150">
    <sortCondition ref="F5:F150"/>
  </sortState>
  <pageMargins left="0.7" right="0.7" top="0.75" bottom="0.75" header="0.3" footer="0.3"/>
  <pageSetup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1"/>
  <sheetViews>
    <sheetView showGridLines="0" tabSelected="1" workbookViewId="0">
      <selection activeCell="K17" sqref="K17"/>
    </sheetView>
  </sheetViews>
  <sheetFormatPr defaultRowHeight="15" x14ac:dyDescent="0.25"/>
  <cols>
    <col min="1" max="1" width="7.5703125" customWidth="1"/>
    <col min="2" max="2" width="3" bestFit="1" customWidth="1"/>
    <col min="3" max="3" width="15.85546875" bestFit="1" customWidth="1"/>
    <col min="4" max="4" width="21.85546875" bestFit="1" customWidth="1"/>
    <col min="5" max="5" width="8.140625" bestFit="1" customWidth="1"/>
    <col min="6" max="6" width="3.7109375" customWidth="1"/>
    <col min="7" max="7" width="3" bestFit="1" customWidth="1"/>
    <col min="10" max="10" width="4" bestFit="1" customWidth="1"/>
    <col min="11" max="11" width="17.7109375" bestFit="1" customWidth="1"/>
    <col min="12" max="12" width="18.5703125" bestFit="1" customWidth="1"/>
    <col min="13" max="13" width="2.28515625" bestFit="1" customWidth="1"/>
    <col min="14" max="14" width="4" customWidth="1"/>
    <col min="15" max="15" width="3" bestFit="1" customWidth="1"/>
    <col min="18" max="18" width="4" bestFit="1" customWidth="1"/>
    <col min="19" max="19" width="18.5703125" bestFit="1" customWidth="1"/>
    <col min="20" max="20" width="21.5703125" bestFit="1" customWidth="1"/>
    <col min="21" max="21" width="2.28515625" bestFit="1" customWidth="1"/>
    <col min="22" max="22" width="5.42578125" customWidth="1"/>
    <col min="23" max="23" width="3" bestFit="1" customWidth="1"/>
    <col min="26" max="26" width="4" bestFit="1" customWidth="1"/>
    <col min="27" max="27" width="18.42578125" bestFit="1" customWidth="1"/>
    <col min="28" max="28" width="19" bestFit="1" customWidth="1"/>
    <col min="29" max="29" width="2.28515625" bestFit="1" customWidth="1"/>
    <col min="30" max="30" width="5.7109375" customWidth="1"/>
  </cols>
  <sheetData>
    <row r="1" spans="1:31" x14ac:dyDescent="0.25">
      <c r="A1" s="257" t="s">
        <v>174</v>
      </c>
      <c r="B1" s="258"/>
      <c r="C1" s="258"/>
      <c r="D1" s="258"/>
      <c r="E1" s="258"/>
      <c r="F1" s="258"/>
      <c r="G1" s="259"/>
      <c r="I1" s="269" t="s">
        <v>428</v>
      </c>
      <c r="J1" s="270"/>
      <c r="K1" s="270"/>
      <c r="L1" s="270"/>
      <c r="M1" s="270"/>
      <c r="N1" s="270"/>
      <c r="O1" s="271"/>
      <c r="Q1" s="251" t="s">
        <v>432</v>
      </c>
      <c r="R1" s="252"/>
      <c r="S1" s="252"/>
      <c r="T1" s="252"/>
      <c r="U1" s="252"/>
      <c r="V1" s="252"/>
      <c r="W1" s="253"/>
      <c r="Y1" s="263" t="s">
        <v>335</v>
      </c>
      <c r="Z1" s="264"/>
      <c r="AA1" s="264"/>
      <c r="AB1" s="264"/>
      <c r="AC1" s="264"/>
      <c r="AD1" s="264"/>
      <c r="AE1" s="265"/>
    </row>
    <row r="2" spans="1:31" ht="15.75" thickBot="1" x14ac:dyDescent="0.3">
      <c r="A2" s="260"/>
      <c r="B2" s="261"/>
      <c r="C2" s="261"/>
      <c r="D2" s="261"/>
      <c r="E2" s="261"/>
      <c r="F2" s="261"/>
      <c r="G2" s="262"/>
      <c r="I2" s="272"/>
      <c r="J2" s="273"/>
      <c r="K2" s="273"/>
      <c r="L2" s="273"/>
      <c r="M2" s="273"/>
      <c r="N2" s="273"/>
      <c r="O2" s="274"/>
      <c r="Q2" s="254"/>
      <c r="R2" s="255"/>
      <c r="S2" s="255"/>
      <c r="T2" s="255"/>
      <c r="U2" s="255"/>
      <c r="V2" s="255"/>
      <c r="W2" s="256"/>
      <c r="Y2" s="266"/>
      <c r="Z2" s="267"/>
      <c r="AA2" s="267"/>
      <c r="AB2" s="267"/>
      <c r="AC2" s="267"/>
      <c r="AD2" s="267"/>
      <c r="AE2" s="268"/>
    </row>
    <row r="3" spans="1:31" ht="21.75" thickBot="1" x14ac:dyDescent="0.3">
      <c r="A3" s="229" t="s">
        <v>175</v>
      </c>
      <c r="B3" s="230"/>
      <c r="C3" s="230"/>
      <c r="D3" s="230"/>
      <c r="E3" s="230"/>
      <c r="F3" s="230"/>
      <c r="G3" s="250"/>
      <c r="I3" s="229" t="s">
        <v>429</v>
      </c>
      <c r="J3" s="230"/>
      <c r="K3" s="230"/>
      <c r="L3" s="230"/>
      <c r="M3" s="230"/>
      <c r="N3" s="230"/>
      <c r="O3" s="250"/>
      <c r="Q3" s="229" t="s">
        <v>429</v>
      </c>
      <c r="R3" s="230"/>
      <c r="S3" s="230"/>
      <c r="T3" s="230"/>
      <c r="U3" s="230"/>
      <c r="V3" s="230"/>
      <c r="W3" s="250"/>
      <c r="Y3" s="229" t="s">
        <v>429</v>
      </c>
      <c r="Z3" s="230"/>
      <c r="AA3" s="230"/>
      <c r="AB3" s="230"/>
      <c r="AC3" s="230"/>
      <c r="AD3" s="230"/>
      <c r="AE3" s="250"/>
    </row>
    <row r="4" spans="1:31" x14ac:dyDescent="0.25">
      <c r="A4" s="216">
        <v>1</v>
      </c>
      <c r="B4" s="217">
        <v>1</v>
      </c>
      <c r="C4" s="218" t="s">
        <v>122</v>
      </c>
      <c r="D4" s="218" t="s">
        <v>123</v>
      </c>
      <c r="E4" s="218" t="s">
        <v>67</v>
      </c>
      <c r="F4" s="218"/>
      <c r="G4" s="219">
        <v>25</v>
      </c>
      <c r="I4" s="216">
        <v>1</v>
      </c>
      <c r="J4" s="218">
        <v>125</v>
      </c>
      <c r="K4" s="218" t="s">
        <v>229</v>
      </c>
      <c r="L4" s="218" t="s">
        <v>230</v>
      </c>
      <c r="M4" s="220" t="s">
        <v>44</v>
      </c>
      <c r="N4" s="218"/>
      <c r="O4" s="219">
        <v>25</v>
      </c>
      <c r="Q4" s="221">
        <v>1</v>
      </c>
      <c r="R4" s="201">
        <v>226</v>
      </c>
      <c r="S4" s="201" t="s">
        <v>79</v>
      </c>
      <c r="T4" s="201" t="s">
        <v>161</v>
      </c>
      <c r="U4" s="201" t="s">
        <v>44</v>
      </c>
      <c r="V4" s="201"/>
      <c r="W4" s="222">
        <v>25</v>
      </c>
      <c r="Y4" s="221">
        <v>1</v>
      </c>
      <c r="Z4" s="114">
        <v>329</v>
      </c>
      <c r="AA4" s="114" t="s">
        <v>406</v>
      </c>
      <c r="AB4" s="114" t="s">
        <v>415</v>
      </c>
      <c r="AC4" s="114" t="s">
        <v>44</v>
      </c>
      <c r="AD4" s="114"/>
      <c r="AE4" s="222">
        <v>25</v>
      </c>
    </row>
    <row r="5" spans="1:31" x14ac:dyDescent="0.25">
      <c r="A5" s="209">
        <v>2</v>
      </c>
      <c r="B5" s="203">
        <v>2</v>
      </c>
      <c r="C5" s="114" t="s">
        <v>86</v>
      </c>
      <c r="D5" s="114" t="s">
        <v>87</v>
      </c>
      <c r="E5" s="114" t="s">
        <v>68</v>
      </c>
      <c r="F5" s="114"/>
      <c r="G5" s="204">
        <v>22</v>
      </c>
      <c r="I5" s="209">
        <v>2</v>
      </c>
      <c r="J5" s="114">
        <v>131</v>
      </c>
      <c r="K5" s="114" t="s">
        <v>378</v>
      </c>
      <c r="L5" s="114" t="s">
        <v>385</v>
      </c>
      <c r="M5" s="198" t="s">
        <v>44</v>
      </c>
      <c r="N5" s="114"/>
      <c r="O5" s="204">
        <v>22</v>
      </c>
      <c r="Q5" s="209">
        <v>2</v>
      </c>
      <c r="R5" s="114">
        <v>253</v>
      </c>
      <c r="S5" s="114" t="s">
        <v>312</v>
      </c>
      <c r="T5" s="114" t="s">
        <v>313</v>
      </c>
      <c r="U5" s="114" t="s">
        <v>44</v>
      </c>
      <c r="V5" s="114"/>
      <c r="W5" s="211">
        <v>22</v>
      </c>
      <c r="Y5" s="209">
        <v>2</v>
      </c>
      <c r="Z5" s="114">
        <v>309</v>
      </c>
      <c r="AA5" s="114" t="s">
        <v>364</v>
      </c>
      <c r="AB5" s="114" t="s">
        <v>365</v>
      </c>
      <c r="AC5" s="114" t="s">
        <v>44</v>
      </c>
      <c r="AD5" s="114"/>
      <c r="AE5" s="211">
        <v>22</v>
      </c>
    </row>
    <row r="6" spans="1:31" x14ac:dyDescent="0.25">
      <c r="A6" s="209">
        <v>3</v>
      </c>
      <c r="B6" s="203">
        <v>3</v>
      </c>
      <c r="C6" s="114" t="s">
        <v>181</v>
      </c>
      <c r="D6" s="114" t="s">
        <v>91</v>
      </c>
      <c r="E6" s="114" t="s">
        <v>67</v>
      </c>
      <c r="F6" s="114"/>
      <c r="G6" s="204">
        <v>20</v>
      </c>
      <c r="I6" s="209">
        <v>3</v>
      </c>
      <c r="J6" s="114">
        <v>108</v>
      </c>
      <c r="K6" s="114" t="s">
        <v>153</v>
      </c>
      <c r="L6" s="114" t="s">
        <v>225</v>
      </c>
      <c r="M6" s="198" t="s">
        <v>44</v>
      </c>
      <c r="N6" s="114"/>
      <c r="O6" s="204">
        <v>20</v>
      </c>
      <c r="Q6" s="209">
        <v>3</v>
      </c>
      <c r="R6" s="114">
        <v>235</v>
      </c>
      <c r="S6" s="114" t="s">
        <v>304</v>
      </c>
      <c r="T6" s="114" t="s">
        <v>305</v>
      </c>
      <c r="U6" s="114" t="s">
        <v>44</v>
      </c>
      <c r="V6" s="114"/>
      <c r="W6" s="211">
        <v>20</v>
      </c>
      <c r="Y6" s="209">
        <v>3</v>
      </c>
      <c r="Z6" s="114">
        <v>313</v>
      </c>
      <c r="AA6" s="114" t="s">
        <v>231</v>
      </c>
      <c r="AB6" s="114" t="s">
        <v>352</v>
      </c>
      <c r="AC6" s="114" t="s">
        <v>44</v>
      </c>
      <c r="AD6" s="114"/>
      <c r="AE6" s="211">
        <v>20</v>
      </c>
    </row>
    <row r="7" spans="1:31" x14ac:dyDescent="0.25">
      <c r="A7" s="209">
        <v>4</v>
      </c>
      <c r="B7" s="203">
        <v>9</v>
      </c>
      <c r="C7" s="114" t="s">
        <v>182</v>
      </c>
      <c r="D7" s="114" t="s">
        <v>85</v>
      </c>
      <c r="E7" s="114" t="s">
        <v>68</v>
      </c>
      <c r="F7" s="114"/>
      <c r="G7" s="204">
        <v>18</v>
      </c>
      <c r="I7" s="209">
        <v>4</v>
      </c>
      <c r="J7" s="114">
        <v>104</v>
      </c>
      <c r="K7" s="114" t="s">
        <v>102</v>
      </c>
      <c r="L7" s="114" t="s">
        <v>103</v>
      </c>
      <c r="M7" s="198" t="s">
        <v>44</v>
      </c>
      <c r="N7" s="114"/>
      <c r="O7" s="204">
        <v>18</v>
      </c>
      <c r="Q7" s="209">
        <v>4</v>
      </c>
      <c r="R7" s="114">
        <v>217</v>
      </c>
      <c r="S7" s="114" t="s">
        <v>280</v>
      </c>
      <c r="T7" s="114" t="s">
        <v>281</v>
      </c>
      <c r="U7" s="114" t="s">
        <v>44</v>
      </c>
      <c r="V7" s="114"/>
      <c r="W7" s="211">
        <v>18</v>
      </c>
      <c r="Y7" s="209">
        <v>4</v>
      </c>
      <c r="Z7" s="114">
        <v>330</v>
      </c>
      <c r="AA7" s="114" t="s">
        <v>407</v>
      </c>
      <c r="AB7" s="114" t="s">
        <v>90</v>
      </c>
      <c r="AC7" s="114" t="s">
        <v>44</v>
      </c>
      <c r="AD7" s="114"/>
      <c r="AE7" s="211">
        <v>18</v>
      </c>
    </row>
    <row r="8" spans="1:31" x14ac:dyDescent="0.25">
      <c r="A8" s="209">
        <v>5</v>
      </c>
      <c r="B8" s="203">
        <v>33</v>
      </c>
      <c r="C8" s="114" t="s">
        <v>89</v>
      </c>
      <c r="D8" s="114" t="s">
        <v>90</v>
      </c>
      <c r="E8" s="114" t="s">
        <v>49</v>
      </c>
      <c r="F8" s="114"/>
      <c r="G8" s="204">
        <v>16</v>
      </c>
      <c r="I8" s="209">
        <v>5</v>
      </c>
      <c r="J8" s="114">
        <v>106</v>
      </c>
      <c r="K8" s="114" t="s">
        <v>143</v>
      </c>
      <c r="L8" s="114" t="s">
        <v>144</v>
      </c>
      <c r="M8" s="198" t="s">
        <v>44</v>
      </c>
      <c r="N8" s="114"/>
      <c r="O8" s="204">
        <v>16</v>
      </c>
      <c r="Q8" s="209">
        <v>5</v>
      </c>
      <c r="R8" s="114">
        <v>240</v>
      </c>
      <c r="S8" s="114" t="s">
        <v>311</v>
      </c>
      <c r="T8" s="114" t="s">
        <v>208</v>
      </c>
      <c r="U8" s="114" t="s">
        <v>44</v>
      </c>
      <c r="V8" s="114"/>
      <c r="W8" s="211">
        <v>16</v>
      </c>
      <c r="Y8" s="209">
        <v>5</v>
      </c>
      <c r="Z8" s="114">
        <v>316</v>
      </c>
      <c r="AA8" s="114" t="s">
        <v>366</v>
      </c>
      <c r="AB8" s="114" t="s">
        <v>367</v>
      </c>
      <c r="AC8" s="114" t="s">
        <v>44</v>
      </c>
      <c r="AD8" s="114"/>
      <c r="AE8" s="211">
        <v>16</v>
      </c>
    </row>
    <row r="9" spans="1:31" x14ac:dyDescent="0.25">
      <c r="A9" s="209">
        <v>6</v>
      </c>
      <c r="B9" s="203">
        <v>13</v>
      </c>
      <c r="C9" s="114" t="s">
        <v>109</v>
      </c>
      <c r="D9" s="114" t="s">
        <v>125</v>
      </c>
      <c r="E9" s="114" t="s">
        <v>67</v>
      </c>
      <c r="F9" s="114"/>
      <c r="G9" s="204">
        <v>15</v>
      </c>
      <c r="I9" s="209">
        <v>6</v>
      </c>
      <c r="J9" s="114">
        <v>118</v>
      </c>
      <c r="K9" s="114" t="s">
        <v>227</v>
      </c>
      <c r="L9" s="114" t="s">
        <v>228</v>
      </c>
      <c r="M9" s="198" t="s">
        <v>44</v>
      </c>
      <c r="N9" s="114"/>
      <c r="O9" s="204">
        <v>15</v>
      </c>
      <c r="Q9" s="209">
        <v>6</v>
      </c>
      <c r="R9" s="114">
        <v>224</v>
      </c>
      <c r="S9" s="114" t="s">
        <v>244</v>
      </c>
      <c r="T9" s="114" t="s">
        <v>48</v>
      </c>
      <c r="U9" s="114" t="s">
        <v>44</v>
      </c>
      <c r="V9" s="114"/>
      <c r="W9" s="211">
        <v>15</v>
      </c>
      <c r="Y9" s="209">
        <v>6</v>
      </c>
      <c r="Z9" s="114">
        <v>317</v>
      </c>
      <c r="AA9" s="114" t="s">
        <v>403</v>
      </c>
      <c r="AB9" s="114" t="s">
        <v>410</v>
      </c>
      <c r="AC9" s="114" t="s">
        <v>44</v>
      </c>
      <c r="AD9" s="114"/>
      <c r="AE9" s="211">
        <v>15</v>
      </c>
    </row>
    <row r="10" spans="1:31" x14ac:dyDescent="0.25">
      <c r="A10" s="209">
        <v>7</v>
      </c>
      <c r="B10" s="203">
        <v>22</v>
      </c>
      <c r="C10" s="114" t="s">
        <v>184</v>
      </c>
      <c r="D10" s="114" t="s">
        <v>185</v>
      </c>
      <c r="E10" s="114" t="s">
        <v>67</v>
      </c>
      <c r="F10" s="114"/>
      <c r="G10" s="204">
        <v>14</v>
      </c>
      <c r="I10" s="209">
        <v>7</v>
      </c>
      <c r="J10" s="114">
        <v>119</v>
      </c>
      <c r="K10" s="114" t="s">
        <v>114</v>
      </c>
      <c r="L10" s="114" t="s">
        <v>149</v>
      </c>
      <c r="M10" s="198" t="s">
        <v>44</v>
      </c>
      <c r="N10" s="114"/>
      <c r="O10" s="204">
        <v>14</v>
      </c>
      <c r="Q10" s="209">
        <v>7</v>
      </c>
      <c r="R10" s="114">
        <v>292</v>
      </c>
      <c r="S10" s="114" t="s">
        <v>113</v>
      </c>
      <c r="T10" s="114" t="s">
        <v>160</v>
      </c>
      <c r="U10" s="114" t="s">
        <v>44</v>
      </c>
      <c r="V10" s="114"/>
      <c r="W10" s="211">
        <v>14</v>
      </c>
      <c r="Y10" s="209">
        <v>7</v>
      </c>
      <c r="Z10" s="114">
        <v>305</v>
      </c>
      <c r="AA10" s="114" t="s">
        <v>357</v>
      </c>
      <c r="AB10" s="114" t="s">
        <v>409</v>
      </c>
      <c r="AC10" s="114" t="s">
        <v>44</v>
      </c>
      <c r="AD10" s="114"/>
      <c r="AE10" s="211">
        <v>14</v>
      </c>
    </row>
    <row r="11" spans="1:31" ht="15.75" thickBot="1" x14ac:dyDescent="0.3">
      <c r="A11" s="209">
        <v>8</v>
      </c>
      <c r="B11" s="203">
        <v>72</v>
      </c>
      <c r="C11" s="114" t="s">
        <v>97</v>
      </c>
      <c r="D11" s="114" t="s">
        <v>62</v>
      </c>
      <c r="E11" s="114" t="s">
        <v>68</v>
      </c>
      <c r="F11" s="114"/>
      <c r="G11" s="204">
        <v>13</v>
      </c>
      <c r="I11" s="209">
        <v>8</v>
      </c>
      <c r="J11" s="114">
        <v>130</v>
      </c>
      <c r="K11" s="114" t="s">
        <v>379</v>
      </c>
      <c r="L11" s="114" t="s">
        <v>386</v>
      </c>
      <c r="M11" s="198" t="s">
        <v>44</v>
      </c>
      <c r="N11" s="114"/>
      <c r="O11" s="204">
        <v>13</v>
      </c>
      <c r="Q11" s="209">
        <v>8</v>
      </c>
      <c r="R11" s="114">
        <v>275</v>
      </c>
      <c r="S11" s="114" t="s">
        <v>278</v>
      </c>
      <c r="T11" s="114" t="s">
        <v>279</v>
      </c>
      <c r="U11" s="114" t="s">
        <v>44</v>
      </c>
      <c r="V11" s="114"/>
      <c r="W11" s="211">
        <v>13</v>
      </c>
      <c r="Y11" s="210">
        <v>8</v>
      </c>
      <c r="Z11" s="206">
        <v>347</v>
      </c>
      <c r="AA11" s="206" t="s">
        <v>368</v>
      </c>
      <c r="AB11" s="206" t="s">
        <v>369</v>
      </c>
      <c r="AC11" s="206" t="s">
        <v>44</v>
      </c>
      <c r="AD11" s="206"/>
      <c r="AE11" s="214">
        <v>13</v>
      </c>
    </row>
    <row r="12" spans="1:31" ht="21.75" thickBot="1" x14ac:dyDescent="0.3">
      <c r="A12" s="209">
        <v>9</v>
      </c>
      <c r="B12" s="203">
        <v>18</v>
      </c>
      <c r="C12" s="114" t="s">
        <v>186</v>
      </c>
      <c r="D12" s="114" t="s">
        <v>187</v>
      </c>
      <c r="E12" s="114" t="s">
        <v>67</v>
      </c>
      <c r="F12" s="114"/>
      <c r="G12" s="204">
        <v>12</v>
      </c>
      <c r="I12" s="209">
        <v>9</v>
      </c>
      <c r="J12" s="114">
        <v>140</v>
      </c>
      <c r="K12" s="114" t="s">
        <v>135</v>
      </c>
      <c r="L12" s="114" t="s">
        <v>136</v>
      </c>
      <c r="M12" s="198" t="s">
        <v>44</v>
      </c>
      <c r="N12" s="114"/>
      <c r="O12" s="204">
        <v>12</v>
      </c>
      <c r="Q12" s="209">
        <v>9</v>
      </c>
      <c r="R12" s="114">
        <v>236</v>
      </c>
      <c r="S12" s="114" t="s">
        <v>306</v>
      </c>
      <c r="T12" s="114" t="s">
        <v>307</v>
      </c>
      <c r="U12" s="114" t="s">
        <v>44</v>
      </c>
      <c r="V12" s="114"/>
      <c r="W12" s="211">
        <v>12</v>
      </c>
      <c r="Y12" s="229" t="s">
        <v>430</v>
      </c>
      <c r="Z12" s="230"/>
      <c r="AA12" s="230"/>
      <c r="AB12" s="230"/>
      <c r="AC12" s="230"/>
      <c r="AD12" s="230"/>
      <c r="AE12" s="250"/>
    </row>
    <row r="13" spans="1:31" x14ac:dyDescent="0.25">
      <c r="A13" s="209">
        <v>10</v>
      </c>
      <c r="B13" s="203">
        <v>73</v>
      </c>
      <c r="C13" s="114" t="s">
        <v>183</v>
      </c>
      <c r="D13" s="114" t="s">
        <v>83</v>
      </c>
      <c r="E13" s="114" t="s">
        <v>49</v>
      </c>
      <c r="F13" s="114"/>
      <c r="G13" s="204">
        <v>11</v>
      </c>
      <c r="I13" s="209">
        <v>10</v>
      </c>
      <c r="J13" s="114">
        <v>194</v>
      </c>
      <c r="K13" s="114" t="s">
        <v>221</v>
      </c>
      <c r="L13" s="114" t="s">
        <v>222</v>
      </c>
      <c r="M13" s="198" t="s">
        <v>44</v>
      </c>
      <c r="N13" s="114"/>
      <c r="O13" s="204">
        <v>11</v>
      </c>
      <c r="Q13" s="209">
        <v>10</v>
      </c>
      <c r="R13" s="114">
        <v>252</v>
      </c>
      <c r="S13" s="114" t="s">
        <v>391</v>
      </c>
      <c r="T13" s="114" t="s">
        <v>397</v>
      </c>
      <c r="U13" s="114" t="s">
        <v>44</v>
      </c>
      <c r="V13" s="114"/>
      <c r="W13" s="211">
        <v>11</v>
      </c>
      <c r="Y13" s="216">
        <v>1</v>
      </c>
      <c r="Z13" s="218">
        <v>358</v>
      </c>
      <c r="AA13" s="218" t="s">
        <v>343</v>
      </c>
      <c r="AB13" s="218" t="s">
        <v>344</v>
      </c>
      <c r="AC13" s="218" t="s">
        <v>46</v>
      </c>
      <c r="AD13" s="218"/>
      <c r="AE13" s="219">
        <v>25</v>
      </c>
    </row>
    <row r="14" spans="1:31" x14ac:dyDescent="0.25">
      <c r="A14" s="209">
        <v>11</v>
      </c>
      <c r="B14" s="203">
        <v>46</v>
      </c>
      <c r="C14" s="114" t="s">
        <v>81</v>
      </c>
      <c r="D14" s="114" t="s">
        <v>188</v>
      </c>
      <c r="E14" s="114" t="s">
        <v>67</v>
      </c>
      <c r="F14" s="114"/>
      <c r="G14" s="204">
        <v>10</v>
      </c>
      <c r="I14" s="209">
        <v>11</v>
      </c>
      <c r="J14" s="114">
        <v>129</v>
      </c>
      <c r="K14" s="114" t="s">
        <v>219</v>
      </c>
      <c r="L14" s="114" t="s">
        <v>220</v>
      </c>
      <c r="M14" s="198" t="s">
        <v>44</v>
      </c>
      <c r="N14" s="114"/>
      <c r="O14" s="211">
        <v>10</v>
      </c>
      <c r="Q14" s="209">
        <v>11</v>
      </c>
      <c r="R14" s="114">
        <v>225</v>
      </c>
      <c r="S14" s="114" t="s">
        <v>111</v>
      </c>
      <c r="T14" s="114" t="s">
        <v>245</v>
      </c>
      <c r="U14" s="114" t="s">
        <v>44</v>
      </c>
      <c r="V14" s="114"/>
      <c r="W14" s="211">
        <v>10</v>
      </c>
      <c r="Y14" s="209">
        <v>2</v>
      </c>
      <c r="Z14" s="114">
        <v>320</v>
      </c>
      <c r="AA14" s="114" t="s">
        <v>66</v>
      </c>
      <c r="AB14" s="114" t="s">
        <v>411</v>
      </c>
      <c r="AC14" s="114" t="s">
        <v>46</v>
      </c>
      <c r="AD14" s="114"/>
      <c r="AE14" s="211">
        <v>22</v>
      </c>
    </row>
    <row r="15" spans="1:31" ht="15.75" thickBot="1" x14ac:dyDescent="0.3">
      <c r="A15" s="210">
        <v>12</v>
      </c>
      <c r="B15" s="205">
        <v>24</v>
      </c>
      <c r="C15" s="206" t="s">
        <v>131</v>
      </c>
      <c r="D15" s="206" t="s">
        <v>132</v>
      </c>
      <c r="E15" s="206" t="s">
        <v>49</v>
      </c>
      <c r="F15" s="206"/>
      <c r="G15" s="207">
        <v>9</v>
      </c>
      <c r="I15" s="209">
        <v>12</v>
      </c>
      <c r="J15" s="114">
        <v>115</v>
      </c>
      <c r="K15" s="114" t="s">
        <v>231</v>
      </c>
      <c r="L15" s="114" t="s">
        <v>232</v>
      </c>
      <c r="M15" s="198" t="s">
        <v>44</v>
      </c>
      <c r="N15" s="114"/>
      <c r="O15" s="211">
        <v>9</v>
      </c>
      <c r="Q15" s="209">
        <v>12</v>
      </c>
      <c r="R15" s="114">
        <v>216</v>
      </c>
      <c r="S15" s="114" t="s">
        <v>246</v>
      </c>
      <c r="T15" s="114" t="s">
        <v>247</v>
      </c>
      <c r="U15" s="114" t="s">
        <v>44</v>
      </c>
      <c r="V15" s="114"/>
      <c r="W15" s="211">
        <v>9</v>
      </c>
      <c r="Y15" s="209">
        <v>3</v>
      </c>
      <c r="Z15" s="114">
        <v>325</v>
      </c>
      <c r="AA15" s="114" t="s">
        <v>370</v>
      </c>
      <c r="AB15" s="114" t="s">
        <v>371</v>
      </c>
      <c r="AC15" s="114" t="s">
        <v>46</v>
      </c>
      <c r="AD15" s="114"/>
      <c r="AE15" s="211">
        <v>20</v>
      </c>
    </row>
    <row r="16" spans="1:31" ht="21.75" thickBot="1" x14ac:dyDescent="0.3">
      <c r="A16" s="229" t="s">
        <v>190</v>
      </c>
      <c r="B16" s="230"/>
      <c r="C16" s="230"/>
      <c r="D16" s="230"/>
      <c r="E16" s="230"/>
      <c r="F16" s="230"/>
      <c r="G16" s="250"/>
      <c r="I16" s="209">
        <v>13</v>
      </c>
      <c r="J16" s="114">
        <v>149</v>
      </c>
      <c r="K16" s="114" t="s">
        <v>98</v>
      </c>
      <c r="L16" s="114" t="s">
        <v>99</v>
      </c>
      <c r="M16" s="198" t="s">
        <v>44</v>
      </c>
      <c r="N16" s="114"/>
      <c r="O16" s="211">
        <v>8</v>
      </c>
      <c r="Q16" s="209">
        <v>13</v>
      </c>
      <c r="R16" s="114">
        <v>222</v>
      </c>
      <c r="S16" s="114" t="s">
        <v>166</v>
      </c>
      <c r="T16" s="114" t="s">
        <v>167</v>
      </c>
      <c r="U16" s="114" t="s">
        <v>44</v>
      </c>
      <c r="V16" s="114"/>
      <c r="W16" s="211">
        <v>8</v>
      </c>
      <c r="Y16" s="209">
        <v>4</v>
      </c>
      <c r="Z16" s="114">
        <v>307</v>
      </c>
      <c r="AA16" s="114" t="s">
        <v>408</v>
      </c>
      <c r="AB16" s="114" t="s">
        <v>416</v>
      </c>
      <c r="AC16" s="114" t="s">
        <v>46</v>
      </c>
      <c r="AD16" s="114"/>
      <c r="AE16" s="211">
        <v>18</v>
      </c>
    </row>
    <row r="17" spans="1:31" x14ac:dyDescent="0.25">
      <c r="A17" s="208">
        <v>1</v>
      </c>
      <c r="B17" s="201">
        <v>4</v>
      </c>
      <c r="C17" s="201" t="s">
        <v>54</v>
      </c>
      <c r="D17" s="201" t="s">
        <v>124</v>
      </c>
      <c r="E17" s="201" t="s">
        <v>67</v>
      </c>
      <c r="F17" s="201"/>
      <c r="G17" s="202">
        <v>25</v>
      </c>
      <c r="I17" s="209">
        <v>14</v>
      </c>
      <c r="J17" s="114">
        <v>175</v>
      </c>
      <c r="K17" s="114" t="s">
        <v>223</v>
      </c>
      <c r="L17" s="114" t="s">
        <v>224</v>
      </c>
      <c r="M17" s="198" t="s">
        <v>44</v>
      </c>
      <c r="N17" s="114"/>
      <c r="O17" s="211">
        <v>7</v>
      </c>
      <c r="Q17" s="209">
        <v>14</v>
      </c>
      <c r="R17" s="114">
        <v>238</v>
      </c>
      <c r="S17" s="114" t="s">
        <v>308</v>
      </c>
      <c r="T17" s="114" t="s">
        <v>309</v>
      </c>
      <c r="U17" s="114" t="s">
        <v>44</v>
      </c>
      <c r="V17" s="114"/>
      <c r="W17" s="211">
        <v>7</v>
      </c>
      <c r="Y17" s="209">
        <v>5</v>
      </c>
      <c r="Z17" s="114">
        <v>306</v>
      </c>
      <c r="AA17" s="114" t="s">
        <v>360</v>
      </c>
      <c r="AB17" s="114" t="s">
        <v>361</v>
      </c>
      <c r="AC17" s="114" t="s">
        <v>46</v>
      </c>
      <c r="AD17" s="114"/>
      <c r="AE17" s="211">
        <v>16</v>
      </c>
    </row>
    <row r="18" spans="1:31" ht="15.75" thickBot="1" x14ac:dyDescent="0.3">
      <c r="A18" s="209">
        <v>2</v>
      </c>
      <c r="B18" s="114">
        <v>27</v>
      </c>
      <c r="C18" s="114" t="s">
        <v>92</v>
      </c>
      <c r="D18" s="114" t="s">
        <v>128</v>
      </c>
      <c r="E18" s="114" t="s">
        <v>67</v>
      </c>
      <c r="F18" s="114"/>
      <c r="G18" s="204">
        <v>22</v>
      </c>
      <c r="I18" s="209">
        <v>15</v>
      </c>
      <c r="J18" s="114">
        <v>132</v>
      </c>
      <c r="K18" s="114" t="s">
        <v>380</v>
      </c>
      <c r="L18" s="114" t="s">
        <v>387</v>
      </c>
      <c r="M18" s="198" t="s">
        <v>44</v>
      </c>
      <c r="N18" s="114"/>
      <c r="O18" s="211">
        <v>6</v>
      </c>
      <c r="Q18" s="210">
        <v>15</v>
      </c>
      <c r="R18" s="206">
        <v>272</v>
      </c>
      <c r="S18" s="206" t="s">
        <v>284</v>
      </c>
      <c r="T18" s="206" t="s">
        <v>238</v>
      </c>
      <c r="U18" s="206" t="s">
        <v>44</v>
      </c>
      <c r="V18" s="206"/>
      <c r="W18" s="214">
        <v>6</v>
      </c>
      <c r="Y18" s="209">
        <v>6</v>
      </c>
      <c r="Z18" s="114">
        <v>308</v>
      </c>
      <c r="AA18" s="114" t="s">
        <v>362</v>
      </c>
      <c r="AB18" s="114" t="s">
        <v>363</v>
      </c>
      <c r="AC18" s="114" t="s">
        <v>46</v>
      </c>
      <c r="AD18" s="114"/>
      <c r="AE18" s="211">
        <v>15</v>
      </c>
    </row>
    <row r="19" spans="1:31" ht="21.75" thickBot="1" x14ac:dyDescent="0.3">
      <c r="A19" s="209">
        <v>3</v>
      </c>
      <c r="B19" s="114">
        <v>10</v>
      </c>
      <c r="C19" s="114" t="s">
        <v>54</v>
      </c>
      <c r="D19" s="114" t="s">
        <v>130</v>
      </c>
      <c r="E19" s="114" t="s">
        <v>67</v>
      </c>
      <c r="F19" s="114"/>
      <c r="G19" s="204">
        <v>20</v>
      </c>
      <c r="I19" s="210">
        <v>16</v>
      </c>
      <c r="J19" s="206">
        <v>120</v>
      </c>
      <c r="K19" s="206" t="s">
        <v>233</v>
      </c>
      <c r="L19" s="206" t="s">
        <v>234</v>
      </c>
      <c r="M19" s="213" t="s">
        <v>44</v>
      </c>
      <c r="N19" s="206"/>
      <c r="O19" s="214">
        <v>5</v>
      </c>
      <c r="Q19" s="229" t="s">
        <v>430</v>
      </c>
      <c r="R19" s="230"/>
      <c r="S19" s="230"/>
      <c r="T19" s="230"/>
      <c r="U19" s="230"/>
      <c r="V19" s="230"/>
      <c r="W19" s="250"/>
      <c r="Y19" s="209">
        <v>7</v>
      </c>
      <c r="Z19" s="114">
        <v>345</v>
      </c>
      <c r="AA19" s="114" t="s">
        <v>337</v>
      </c>
      <c r="AB19" s="114" t="s">
        <v>338</v>
      </c>
      <c r="AC19" s="114" t="s">
        <v>46</v>
      </c>
      <c r="AD19" s="114"/>
      <c r="AE19" s="211">
        <v>14</v>
      </c>
    </row>
    <row r="20" spans="1:31" ht="21.75" thickBot="1" x14ac:dyDescent="0.3">
      <c r="A20" s="209">
        <v>4</v>
      </c>
      <c r="B20" s="114">
        <v>11</v>
      </c>
      <c r="C20" s="114" t="s">
        <v>203</v>
      </c>
      <c r="D20" s="114" t="s">
        <v>194</v>
      </c>
      <c r="E20" s="114" t="s">
        <v>67</v>
      </c>
      <c r="F20" s="114"/>
      <c r="G20" s="204">
        <v>18</v>
      </c>
      <c r="I20" s="229" t="s">
        <v>430</v>
      </c>
      <c r="J20" s="230"/>
      <c r="K20" s="230"/>
      <c r="L20" s="230"/>
      <c r="M20" s="230"/>
      <c r="N20" s="230"/>
      <c r="O20" s="250"/>
      <c r="Q20" s="216">
        <v>1</v>
      </c>
      <c r="R20" s="218">
        <v>229</v>
      </c>
      <c r="S20" s="218" t="s">
        <v>235</v>
      </c>
      <c r="T20" s="218" t="s">
        <v>292</v>
      </c>
      <c r="U20" s="218" t="s">
        <v>46</v>
      </c>
      <c r="V20" s="218"/>
      <c r="W20" s="219">
        <v>25</v>
      </c>
      <c r="Y20" s="209">
        <v>8</v>
      </c>
      <c r="Z20" s="114">
        <v>322</v>
      </c>
      <c r="AA20" s="114" t="s">
        <v>404</v>
      </c>
      <c r="AB20" s="114" t="s">
        <v>412</v>
      </c>
      <c r="AC20" s="114" t="s">
        <v>46</v>
      </c>
      <c r="AD20" s="114"/>
      <c r="AE20" s="211">
        <v>13</v>
      </c>
    </row>
    <row r="21" spans="1:31" x14ac:dyDescent="0.25">
      <c r="A21" s="209">
        <v>5</v>
      </c>
      <c r="B21" s="114">
        <v>25</v>
      </c>
      <c r="C21" s="114" t="s">
        <v>199</v>
      </c>
      <c r="D21" s="114" t="s">
        <v>200</v>
      </c>
      <c r="E21" s="114" t="s">
        <v>67</v>
      </c>
      <c r="F21" s="114"/>
      <c r="G21" s="204">
        <v>16</v>
      </c>
      <c r="I21" s="208">
        <v>1</v>
      </c>
      <c r="J21" s="201">
        <v>109</v>
      </c>
      <c r="K21" s="201" t="s">
        <v>235</v>
      </c>
      <c r="L21" s="201" t="s">
        <v>236</v>
      </c>
      <c r="M21" s="212" t="s">
        <v>46</v>
      </c>
      <c r="N21" s="201"/>
      <c r="O21" s="202">
        <v>25</v>
      </c>
      <c r="Q21" s="209">
        <v>2</v>
      </c>
      <c r="R21" s="114">
        <v>218</v>
      </c>
      <c r="S21" s="114" t="s">
        <v>285</v>
      </c>
      <c r="T21" s="114" t="s">
        <v>286</v>
      </c>
      <c r="U21" s="114" t="s">
        <v>46</v>
      </c>
      <c r="V21" s="114"/>
      <c r="W21" s="211">
        <v>22</v>
      </c>
      <c r="Y21" s="209">
        <v>9</v>
      </c>
      <c r="Z21" s="114">
        <v>315</v>
      </c>
      <c r="AA21" s="114" t="s">
        <v>58</v>
      </c>
      <c r="AB21" s="114" t="s">
        <v>59</v>
      </c>
      <c r="AC21" s="114" t="s">
        <v>46</v>
      </c>
      <c r="AD21" s="114"/>
      <c r="AE21" s="211">
        <v>12</v>
      </c>
    </row>
    <row r="22" spans="1:31" x14ac:dyDescent="0.25">
      <c r="A22" s="209">
        <v>6</v>
      </c>
      <c r="B22" s="114">
        <v>7</v>
      </c>
      <c r="C22" s="114" t="s">
        <v>81</v>
      </c>
      <c r="D22" s="114" t="s">
        <v>82</v>
      </c>
      <c r="E22" s="114" t="s">
        <v>49</v>
      </c>
      <c r="F22" s="114"/>
      <c r="G22" s="204">
        <v>15</v>
      </c>
      <c r="I22" s="209">
        <v>2</v>
      </c>
      <c r="J22" s="114">
        <v>177</v>
      </c>
      <c r="K22" s="114" t="s">
        <v>71</v>
      </c>
      <c r="L22" s="114" t="s">
        <v>239</v>
      </c>
      <c r="M22" s="198" t="s">
        <v>46</v>
      </c>
      <c r="N22" s="114"/>
      <c r="O22" s="204">
        <v>22</v>
      </c>
      <c r="Q22" s="209">
        <v>3</v>
      </c>
      <c r="R22" s="114">
        <v>279</v>
      </c>
      <c r="S22" s="114" t="s">
        <v>253</v>
      </c>
      <c r="T22" s="114" t="s">
        <v>254</v>
      </c>
      <c r="U22" s="114" t="s">
        <v>46</v>
      </c>
      <c r="V22" s="114"/>
      <c r="W22" s="211">
        <v>20</v>
      </c>
      <c r="Y22" s="209">
        <v>10</v>
      </c>
      <c r="Z22" s="114">
        <v>399</v>
      </c>
      <c r="AA22" s="114" t="s">
        <v>339</v>
      </c>
      <c r="AB22" s="114" t="s">
        <v>340</v>
      </c>
      <c r="AC22" s="114" t="s">
        <v>46</v>
      </c>
      <c r="AD22" s="114"/>
      <c r="AE22" s="211">
        <v>11</v>
      </c>
    </row>
    <row r="23" spans="1:31" ht="15.75" thickBot="1" x14ac:dyDescent="0.3">
      <c r="A23" s="209">
        <v>7</v>
      </c>
      <c r="B23" s="114">
        <v>17</v>
      </c>
      <c r="C23" s="114" t="s">
        <v>197</v>
      </c>
      <c r="D23" s="114" t="s">
        <v>198</v>
      </c>
      <c r="E23" s="114" t="s">
        <v>49</v>
      </c>
      <c r="F23" s="114"/>
      <c r="G23" s="204">
        <v>14</v>
      </c>
      <c r="I23" s="209">
        <v>3</v>
      </c>
      <c r="J23" s="114">
        <v>199</v>
      </c>
      <c r="K23" s="114" t="s">
        <v>237</v>
      </c>
      <c r="L23" s="114" t="s">
        <v>238</v>
      </c>
      <c r="M23" s="198" t="s">
        <v>46</v>
      </c>
      <c r="N23" s="114"/>
      <c r="O23" s="204">
        <v>20</v>
      </c>
      <c r="Q23" s="209">
        <v>4</v>
      </c>
      <c r="R23" s="114">
        <v>212</v>
      </c>
      <c r="S23" s="114" t="s">
        <v>263</v>
      </c>
      <c r="T23" s="114" t="s">
        <v>264</v>
      </c>
      <c r="U23" s="114" t="s">
        <v>46</v>
      </c>
      <c r="V23" s="114"/>
      <c r="W23" s="211">
        <v>18</v>
      </c>
      <c r="Y23" s="210">
        <v>11</v>
      </c>
      <c r="Z23" s="206">
        <v>310</v>
      </c>
      <c r="AA23" s="206" t="s">
        <v>341</v>
      </c>
      <c r="AB23" s="206" t="s">
        <v>342</v>
      </c>
      <c r="AC23" s="206" t="s">
        <v>46</v>
      </c>
      <c r="AD23" s="206"/>
      <c r="AE23" s="214">
        <v>10</v>
      </c>
    </row>
    <row r="24" spans="1:31" ht="21.75" thickBot="1" x14ac:dyDescent="0.3">
      <c r="A24" s="209">
        <v>8</v>
      </c>
      <c r="B24" s="114">
        <v>19</v>
      </c>
      <c r="C24" s="114" t="s">
        <v>193</v>
      </c>
      <c r="D24" s="114" t="s">
        <v>194</v>
      </c>
      <c r="E24" s="114" t="s">
        <v>67</v>
      </c>
      <c r="F24" s="114"/>
      <c r="G24" s="204">
        <v>13</v>
      </c>
      <c r="I24" s="209">
        <v>4</v>
      </c>
      <c r="J24" s="114">
        <v>111</v>
      </c>
      <c r="K24" s="114" t="s">
        <v>214</v>
      </c>
      <c r="L24" s="114" t="s">
        <v>215</v>
      </c>
      <c r="M24" s="198" t="s">
        <v>46</v>
      </c>
      <c r="N24" s="114"/>
      <c r="O24" s="204">
        <v>18</v>
      </c>
      <c r="Q24" s="209">
        <v>5</v>
      </c>
      <c r="R24" s="114">
        <v>277</v>
      </c>
      <c r="S24" s="114" t="s">
        <v>276</v>
      </c>
      <c r="T24" s="114" t="s">
        <v>277</v>
      </c>
      <c r="U24" s="114" t="s">
        <v>46</v>
      </c>
      <c r="V24" s="114"/>
      <c r="W24" s="211">
        <v>16</v>
      </c>
      <c r="Y24" s="229" t="s">
        <v>431</v>
      </c>
      <c r="Z24" s="230"/>
      <c r="AA24" s="230"/>
      <c r="AB24" s="230"/>
      <c r="AC24" s="230"/>
      <c r="AD24" s="230"/>
      <c r="AE24" s="250"/>
    </row>
    <row r="25" spans="1:31" x14ac:dyDescent="0.25">
      <c r="A25" s="209">
        <v>9</v>
      </c>
      <c r="B25" s="114">
        <v>20</v>
      </c>
      <c r="C25" s="114" t="s">
        <v>195</v>
      </c>
      <c r="D25" s="114" t="s">
        <v>196</v>
      </c>
      <c r="E25" s="114" t="s">
        <v>67</v>
      </c>
      <c r="F25" s="114"/>
      <c r="G25" s="204">
        <v>12</v>
      </c>
      <c r="I25" s="209">
        <v>5</v>
      </c>
      <c r="J25" s="114">
        <v>155</v>
      </c>
      <c r="K25" s="114" t="s">
        <v>100</v>
      </c>
      <c r="L25" s="114" t="s">
        <v>101</v>
      </c>
      <c r="M25" s="198" t="s">
        <v>46</v>
      </c>
      <c r="N25" s="114"/>
      <c r="O25" s="204">
        <v>16</v>
      </c>
      <c r="Q25" s="209">
        <v>6</v>
      </c>
      <c r="R25" s="114">
        <v>221</v>
      </c>
      <c r="S25" s="114" t="s">
        <v>289</v>
      </c>
      <c r="T25" s="114" t="s">
        <v>189</v>
      </c>
      <c r="U25" s="114" t="s">
        <v>46</v>
      </c>
      <c r="V25" s="114"/>
      <c r="W25" s="211">
        <v>15</v>
      </c>
      <c r="Y25" s="221">
        <v>1</v>
      </c>
      <c r="Z25" s="201">
        <v>333</v>
      </c>
      <c r="AA25" s="201" t="s">
        <v>143</v>
      </c>
      <c r="AB25" s="201" t="s">
        <v>345</v>
      </c>
      <c r="AC25" s="201" t="s">
        <v>45</v>
      </c>
      <c r="AD25" s="201"/>
      <c r="AE25" s="222">
        <v>25</v>
      </c>
    </row>
    <row r="26" spans="1:31" x14ac:dyDescent="0.25">
      <c r="A26" s="209">
        <v>10</v>
      </c>
      <c r="B26" s="114">
        <v>48</v>
      </c>
      <c r="C26" s="114" t="s">
        <v>191</v>
      </c>
      <c r="D26" s="114" t="s">
        <v>192</v>
      </c>
      <c r="E26" s="114" t="s">
        <v>67</v>
      </c>
      <c r="F26" s="114"/>
      <c r="G26" s="204">
        <v>11</v>
      </c>
      <c r="I26" s="209">
        <v>6</v>
      </c>
      <c r="J26" s="114">
        <v>105</v>
      </c>
      <c r="K26" s="114" t="s">
        <v>137</v>
      </c>
      <c r="L26" s="114" t="s">
        <v>138</v>
      </c>
      <c r="M26" s="198" t="s">
        <v>46</v>
      </c>
      <c r="N26" s="114"/>
      <c r="O26" s="204">
        <v>15</v>
      </c>
      <c r="Q26" s="209">
        <v>7</v>
      </c>
      <c r="R26" s="114">
        <v>261</v>
      </c>
      <c r="S26" s="114" t="s">
        <v>392</v>
      </c>
      <c r="T26" s="114" t="s">
        <v>398</v>
      </c>
      <c r="U26" s="114" t="s">
        <v>46</v>
      </c>
      <c r="V26" s="114"/>
      <c r="W26" s="211">
        <v>14</v>
      </c>
      <c r="Y26" s="209">
        <v>2</v>
      </c>
      <c r="Z26" s="114">
        <v>326</v>
      </c>
      <c r="AA26" s="114" t="s">
        <v>145</v>
      </c>
      <c r="AB26" s="114" t="s">
        <v>414</v>
      </c>
      <c r="AC26" s="114" t="s">
        <v>45</v>
      </c>
      <c r="AD26" s="114"/>
      <c r="AE26" s="211">
        <v>22</v>
      </c>
    </row>
    <row r="27" spans="1:31" ht="15.75" thickBot="1" x14ac:dyDescent="0.3">
      <c r="A27" s="210">
        <v>11</v>
      </c>
      <c r="B27" s="206">
        <v>16</v>
      </c>
      <c r="C27" s="206" t="s">
        <v>140</v>
      </c>
      <c r="D27" s="206" t="s">
        <v>141</v>
      </c>
      <c r="E27" s="206" t="s">
        <v>67</v>
      </c>
      <c r="F27" s="206"/>
      <c r="G27" s="207">
        <v>10</v>
      </c>
      <c r="I27" s="209">
        <v>7</v>
      </c>
      <c r="J27" s="114">
        <v>113</v>
      </c>
      <c r="K27" s="114" t="s">
        <v>375</v>
      </c>
      <c r="L27" s="114" t="s">
        <v>146</v>
      </c>
      <c r="M27" s="198" t="s">
        <v>46</v>
      </c>
      <c r="N27" s="114"/>
      <c r="O27" s="204">
        <v>14</v>
      </c>
      <c r="Q27" s="209">
        <v>8</v>
      </c>
      <c r="R27" s="114">
        <v>233</v>
      </c>
      <c r="S27" s="114" t="s">
        <v>162</v>
      </c>
      <c r="T27" s="114" t="s">
        <v>301</v>
      </c>
      <c r="U27" s="114" t="s">
        <v>46</v>
      </c>
      <c r="V27" s="114"/>
      <c r="W27" s="211">
        <v>13</v>
      </c>
      <c r="Y27" s="210">
        <v>3</v>
      </c>
      <c r="Z27" s="206">
        <v>318</v>
      </c>
      <c r="AA27" s="206" t="s">
        <v>348</v>
      </c>
      <c r="AB27" s="206" t="s">
        <v>226</v>
      </c>
      <c r="AC27" s="206" t="s">
        <v>45</v>
      </c>
      <c r="AD27" s="206"/>
      <c r="AE27" s="214">
        <v>20</v>
      </c>
    </row>
    <row r="28" spans="1:31" ht="21.75" thickBot="1" x14ac:dyDescent="0.3">
      <c r="A28" s="229" t="s">
        <v>68</v>
      </c>
      <c r="B28" s="230"/>
      <c r="C28" s="230"/>
      <c r="D28" s="230"/>
      <c r="E28" s="230"/>
      <c r="F28" s="230"/>
      <c r="G28" s="250"/>
      <c r="I28" s="209">
        <v>8</v>
      </c>
      <c r="J28" s="114">
        <v>116</v>
      </c>
      <c r="K28" s="114" t="s">
        <v>263</v>
      </c>
      <c r="L28" s="114" t="s">
        <v>146</v>
      </c>
      <c r="M28" s="198" t="s">
        <v>46</v>
      </c>
      <c r="N28" s="114"/>
      <c r="O28" s="204">
        <v>13</v>
      </c>
      <c r="Q28" s="209">
        <v>9</v>
      </c>
      <c r="R28" s="114">
        <v>248</v>
      </c>
      <c r="S28" s="114" t="s">
        <v>81</v>
      </c>
      <c r="T28" s="114" t="s">
        <v>146</v>
      </c>
      <c r="U28" s="114" t="s">
        <v>46</v>
      </c>
      <c r="V28" s="114"/>
      <c r="W28" s="211">
        <v>12</v>
      </c>
    </row>
    <row r="29" spans="1:31" x14ac:dyDescent="0.25">
      <c r="A29" s="208">
        <v>1</v>
      </c>
      <c r="B29" s="201">
        <v>2</v>
      </c>
      <c r="C29" s="201" t="s">
        <v>86</v>
      </c>
      <c r="D29" s="201" t="s">
        <v>87</v>
      </c>
      <c r="E29" s="201" t="s">
        <v>70</v>
      </c>
      <c r="F29" s="201"/>
      <c r="G29" s="202">
        <v>25</v>
      </c>
      <c r="I29" s="209">
        <v>9</v>
      </c>
      <c r="J29" s="114">
        <v>169</v>
      </c>
      <c r="K29" s="114" t="s">
        <v>381</v>
      </c>
      <c r="L29" s="114" t="s">
        <v>389</v>
      </c>
      <c r="M29" s="198" t="s">
        <v>46</v>
      </c>
      <c r="N29" s="114"/>
      <c r="O29" s="204">
        <v>12</v>
      </c>
      <c r="Q29" s="209">
        <v>10</v>
      </c>
      <c r="R29" s="114">
        <v>260</v>
      </c>
      <c r="S29" s="114" t="s">
        <v>293</v>
      </c>
      <c r="T29" s="114" t="s">
        <v>294</v>
      </c>
      <c r="U29" s="114" t="s">
        <v>46</v>
      </c>
      <c r="V29" s="114"/>
      <c r="W29" s="211">
        <v>11</v>
      </c>
    </row>
    <row r="30" spans="1:31" ht="15.75" thickBot="1" x14ac:dyDescent="0.3">
      <c r="A30" s="209">
        <v>2</v>
      </c>
      <c r="B30" s="114">
        <v>9</v>
      </c>
      <c r="C30" s="114" t="s">
        <v>182</v>
      </c>
      <c r="D30" s="114" t="s">
        <v>85</v>
      </c>
      <c r="E30" s="114" t="s">
        <v>70</v>
      </c>
      <c r="F30" s="114"/>
      <c r="G30" s="204">
        <v>22</v>
      </c>
      <c r="I30" s="215">
        <v>10</v>
      </c>
      <c r="J30" s="206">
        <v>102</v>
      </c>
      <c r="K30" s="206" t="s">
        <v>88</v>
      </c>
      <c r="L30" s="206" t="s">
        <v>139</v>
      </c>
      <c r="M30" s="213" t="s">
        <v>46</v>
      </c>
      <c r="N30" s="206"/>
      <c r="O30" s="207">
        <v>11</v>
      </c>
      <c r="Q30" s="209">
        <v>11</v>
      </c>
      <c r="R30" s="114">
        <v>200</v>
      </c>
      <c r="S30" s="114" t="s">
        <v>255</v>
      </c>
      <c r="T30" s="114" t="s">
        <v>256</v>
      </c>
      <c r="U30" s="114" t="s">
        <v>46</v>
      </c>
      <c r="V30" s="114"/>
      <c r="W30" s="211">
        <v>10</v>
      </c>
    </row>
    <row r="31" spans="1:31" ht="21.75" thickBot="1" x14ac:dyDescent="0.3">
      <c r="A31" s="210">
        <v>3</v>
      </c>
      <c r="B31" s="206">
        <v>72</v>
      </c>
      <c r="C31" s="206" t="s">
        <v>97</v>
      </c>
      <c r="D31" s="206" t="s">
        <v>62</v>
      </c>
      <c r="E31" s="206" t="s">
        <v>70</v>
      </c>
      <c r="F31" s="206"/>
      <c r="G31" s="207">
        <v>20</v>
      </c>
      <c r="I31" s="229" t="s">
        <v>431</v>
      </c>
      <c r="J31" s="230"/>
      <c r="K31" s="230"/>
      <c r="L31" s="230"/>
      <c r="M31" s="230"/>
      <c r="N31" s="230"/>
      <c r="O31" s="250"/>
      <c r="Q31" s="209">
        <v>12</v>
      </c>
      <c r="R31" s="114">
        <v>265</v>
      </c>
      <c r="S31" s="114" t="s">
        <v>66</v>
      </c>
      <c r="T31" s="114" t="s">
        <v>401</v>
      </c>
      <c r="U31" s="114" t="s">
        <v>46</v>
      </c>
      <c r="V31" s="114"/>
      <c r="W31" s="211">
        <v>9</v>
      </c>
    </row>
    <row r="32" spans="1:31" ht="21.75" thickBot="1" x14ac:dyDescent="0.3">
      <c r="A32" s="229" t="s">
        <v>49</v>
      </c>
      <c r="B32" s="230"/>
      <c r="C32" s="230"/>
      <c r="D32" s="230"/>
      <c r="E32" s="230"/>
      <c r="F32" s="230"/>
      <c r="G32" s="250"/>
      <c r="I32" s="208">
        <v>1</v>
      </c>
      <c r="J32" s="201">
        <v>178</v>
      </c>
      <c r="K32" s="201" t="s">
        <v>66</v>
      </c>
      <c r="L32" s="201" t="s">
        <v>216</v>
      </c>
      <c r="M32" s="212" t="s">
        <v>45</v>
      </c>
      <c r="N32" s="201"/>
      <c r="O32" s="202">
        <v>25</v>
      </c>
      <c r="Q32" s="209">
        <v>13</v>
      </c>
      <c r="R32" s="114">
        <v>215</v>
      </c>
      <c r="S32" s="114" t="s">
        <v>266</v>
      </c>
      <c r="T32" s="114" t="s">
        <v>267</v>
      </c>
      <c r="U32" s="114" t="s">
        <v>46</v>
      </c>
      <c r="V32" s="114"/>
      <c r="W32" s="211">
        <v>8</v>
      </c>
    </row>
    <row r="33" spans="1:23" x14ac:dyDescent="0.25">
      <c r="A33" s="208">
        <v>1</v>
      </c>
      <c r="B33" s="201">
        <v>7</v>
      </c>
      <c r="C33" s="201" t="s">
        <v>81</v>
      </c>
      <c r="D33" s="201" t="s">
        <v>82</v>
      </c>
      <c r="E33" s="201" t="s">
        <v>116</v>
      </c>
      <c r="F33" s="201"/>
      <c r="G33" s="202">
        <v>25</v>
      </c>
      <c r="I33" s="209">
        <v>2</v>
      </c>
      <c r="J33" s="114">
        <v>100</v>
      </c>
      <c r="K33" s="114" t="s">
        <v>105</v>
      </c>
      <c r="L33" s="114" t="s">
        <v>106</v>
      </c>
      <c r="M33" s="198" t="s">
        <v>45</v>
      </c>
      <c r="N33" s="114"/>
      <c r="O33" s="204">
        <v>22</v>
      </c>
      <c r="Q33" s="209">
        <v>14</v>
      </c>
      <c r="R33" s="114">
        <v>243</v>
      </c>
      <c r="S33" s="114" t="s">
        <v>314</v>
      </c>
      <c r="T33" s="114" t="s">
        <v>315</v>
      </c>
      <c r="U33" s="114" t="s">
        <v>46</v>
      </c>
      <c r="V33" s="114"/>
      <c r="W33" s="211">
        <v>7</v>
      </c>
    </row>
    <row r="34" spans="1:23" ht="15.75" thickBot="1" x14ac:dyDescent="0.3">
      <c r="A34" s="209">
        <v>2</v>
      </c>
      <c r="B34" s="114">
        <v>33</v>
      </c>
      <c r="C34" s="114" t="s">
        <v>89</v>
      </c>
      <c r="D34" s="114" t="s">
        <v>90</v>
      </c>
      <c r="E34" s="114" t="s">
        <v>70</v>
      </c>
      <c r="F34" s="114"/>
      <c r="G34" s="204">
        <v>22</v>
      </c>
      <c r="I34" s="209">
        <v>3</v>
      </c>
      <c r="J34" s="114">
        <v>112</v>
      </c>
      <c r="K34" s="114" t="s">
        <v>95</v>
      </c>
      <c r="L34" s="114" t="s">
        <v>96</v>
      </c>
      <c r="M34" s="198" t="s">
        <v>45</v>
      </c>
      <c r="N34" s="114"/>
      <c r="O34" s="204">
        <v>20</v>
      </c>
      <c r="Q34" s="210">
        <v>15</v>
      </c>
      <c r="R34" s="206">
        <v>201</v>
      </c>
      <c r="S34" s="206" t="s">
        <v>107</v>
      </c>
      <c r="T34" s="206" t="s">
        <v>108</v>
      </c>
      <c r="U34" s="206" t="s">
        <v>46</v>
      </c>
      <c r="V34" s="206"/>
      <c r="W34" s="214">
        <v>6</v>
      </c>
    </row>
    <row r="35" spans="1:23" ht="21.75" thickBot="1" x14ac:dyDescent="0.3">
      <c r="A35" s="209">
        <v>3</v>
      </c>
      <c r="B35" s="114">
        <v>17</v>
      </c>
      <c r="C35" s="114" t="s">
        <v>197</v>
      </c>
      <c r="D35" s="114" t="s">
        <v>198</v>
      </c>
      <c r="E35" s="114" t="s">
        <v>116</v>
      </c>
      <c r="F35" s="114"/>
      <c r="G35" s="204">
        <v>20</v>
      </c>
      <c r="I35" s="209">
        <v>4</v>
      </c>
      <c r="J35" s="114">
        <v>142</v>
      </c>
      <c r="K35" s="114" t="s">
        <v>154</v>
      </c>
      <c r="L35" s="114" t="s">
        <v>226</v>
      </c>
      <c r="M35" s="198" t="s">
        <v>45</v>
      </c>
      <c r="N35" s="114"/>
      <c r="O35" s="204">
        <v>18</v>
      </c>
      <c r="Q35" s="229" t="s">
        <v>431</v>
      </c>
      <c r="R35" s="230"/>
      <c r="S35" s="230"/>
      <c r="T35" s="230"/>
      <c r="U35" s="230"/>
      <c r="V35" s="230"/>
      <c r="W35" s="250"/>
    </row>
    <row r="36" spans="1:23" x14ac:dyDescent="0.25">
      <c r="A36" s="209">
        <v>4</v>
      </c>
      <c r="B36" s="114">
        <v>73</v>
      </c>
      <c r="C36" s="114" t="s">
        <v>183</v>
      </c>
      <c r="D36" s="114" t="s">
        <v>83</v>
      </c>
      <c r="E36" s="114" t="s">
        <v>70</v>
      </c>
      <c r="F36" s="114"/>
      <c r="G36" s="204">
        <v>18</v>
      </c>
      <c r="I36" s="209">
        <v>5</v>
      </c>
      <c r="J36" s="114">
        <v>103</v>
      </c>
      <c r="K36" s="114" t="s">
        <v>92</v>
      </c>
      <c r="L36" s="114" t="s">
        <v>62</v>
      </c>
      <c r="M36" s="198" t="s">
        <v>45</v>
      </c>
      <c r="N36" s="114"/>
      <c r="O36" s="204">
        <v>16</v>
      </c>
      <c r="Q36" s="221">
        <v>1</v>
      </c>
      <c r="R36" s="201">
        <v>227</v>
      </c>
      <c r="S36" s="201" t="s">
        <v>333</v>
      </c>
      <c r="T36" s="201" t="s">
        <v>334</v>
      </c>
      <c r="U36" s="201" t="s">
        <v>45</v>
      </c>
      <c r="V36" s="201"/>
      <c r="W36" s="222">
        <v>25</v>
      </c>
    </row>
    <row r="37" spans="1:23" ht="15.75" thickBot="1" x14ac:dyDescent="0.3">
      <c r="A37" s="210">
        <v>5</v>
      </c>
      <c r="B37" s="206">
        <v>24</v>
      </c>
      <c r="C37" s="206" t="s">
        <v>131</v>
      </c>
      <c r="D37" s="206" t="s">
        <v>132</v>
      </c>
      <c r="E37" s="206" t="s">
        <v>70</v>
      </c>
      <c r="F37" s="206"/>
      <c r="G37" s="207">
        <v>16</v>
      </c>
      <c r="I37" s="209">
        <v>6</v>
      </c>
      <c r="J37" s="114">
        <v>110</v>
      </c>
      <c r="K37" s="114" t="s">
        <v>133</v>
      </c>
      <c r="L37" s="114" t="s">
        <v>134</v>
      </c>
      <c r="M37" s="198" t="s">
        <v>45</v>
      </c>
      <c r="N37" s="114"/>
      <c r="O37" s="204">
        <v>15</v>
      </c>
      <c r="Q37" s="209">
        <v>2</v>
      </c>
      <c r="R37" s="114">
        <v>247</v>
      </c>
      <c r="S37" s="114" t="s">
        <v>330</v>
      </c>
      <c r="T37" s="114" t="s">
        <v>300</v>
      </c>
      <c r="U37" s="114" t="s">
        <v>45</v>
      </c>
      <c r="V37" s="114"/>
      <c r="W37" s="211">
        <v>22</v>
      </c>
    </row>
    <row r="38" spans="1:23" ht="21.75" thickBot="1" x14ac:dyDescent="0.3">
      <c r="A38" s="229" t="s">
        <v>204</v>
      </c>
      <c r="B38" s="230"/>
      <c r="C38" s="230"/>
      <c r="D38" s="230"/>
      <c r="E38" s="230"/>
      <c r="F38" s="230"/>
      <c r="G38" s="250"/>
      <c r="I38" s="209">
        <v>7</v>
      </c>
      <c r="J38" s="114">
        <v>134</v>
      </c>
      <c r="K38" s="114" t="s">
        <v>382</v>
      </c>
      <c r="L38" s="114" t="s">
        <v>148</v>
      </c>
      <c r="M38" s="198" t="s">
        <v>45</v>
      </c>
      <c r="N38" s="114"/>
      <c r="O38" s="204">
        <v>14</v>
      </c>
      <c r="Q38" s="209">
        <v>3</v>
      </c>
      <c r="R38" s="114">
        <v>214</v>
      </c>
      <c r="S38" s="114" t="s">
        <v>164</v>
      </c>
      <c r="T38" s="114" t="s">
        <v>265</v>
      </c>
      <c r="U38" s="114" t="s">
        <v>45</v>
      </c>
      <c r="V38" s="114"/>
      <c r="W38" s="211">
        <v>20</v>
      </c>
    </row>
    <row r="39" spans="1:23" x14ac:dyDescent="0.25">
      <c r="A39" s="208">
        <v>1</v>
      </c>
      <c r="B39" s="201">
        <v>83</v>
      </c>
      <c r="C39" s="201" t="s">
        <v>211</v>
      </c>
      <c r="D39" s="201" t="s">
        <v>212</v>
      </c>
      <c r="E39" s="201" t="s">
        <v>67</v>
      </c>
      <c r="F39" s="201"/>
      <c r="G39" s="202">
        <v>25</v>
      </c>
      <c r="I39" s="209">
        <v>8</v>
      </c>
      <c r="J39" s="114">
        <v>123</v>
      </c>
      <c r="K39" s="114" t="s">
        <v>84</v>
      </c>
      <c r="L39" s="114" t="s">
        <v>83</v>
      </c>
      <c r="M39" s="198" t="s">
        <v>45</v>
      </c>
      <c r="N39" s="114"/>
      <c r="O39" s="204">
        <v>13</v>
      </c>
      <c r="Q39" s="209">
        <v>4</v>
      </c>
      <c r="R39" s="114">
        <v>211</v>
      </c>
      <c r="S39" s="114" t="s">
        <v>261</v>
      </c>
      <c r="T39" s="114" t="s">
        <v>262</v>
      </c>
      <c r="U39" s="114" t="s">
        <v>45</v>
      </c>
      <c r="V39" s="114"/>
      <c r="W39" s="211">
        <v>18</v>
      </c>
    </row>
    <row r="40" spans="1:23" ht="15.75" thickBot="1" x14ac:dyDescent="0.3">
      <c r="A40" s="209">
        <v>2</v>
      </c>
      <c r="B40" s="114">
        <v>81</v>
      </c>
      <c r="C40" s="114" t="s">
        <v>95</v>
      </c>
      <c r="D40" s="114" t="s">
        <v>210</v>
      </c>
      <c r="E40" s="114" t="s">
        <v>67</v>
      </c>
      <c r="F40" s="114"/>
      <c r="G40" s="204">
        <v>22</v>
      </c>
      <c r="I40" s="210">
        <v>9</v>
      </c>
      <c r="J40" s="206">
        <v>124</v>
      </c>
      <c r="K40" s="206" t="s">
        <v>376</v>
      </c>
      <c r="L40" s="206" t="s">
        <v>383</v>
      </c>
      <c r="M40" s="213" t="s">
        <v>45</v>
      </c>
      <c r="N40" s="206"/>
      <c r="O40" s="207">
        <v>12</v>
      </c>
      <c r="Q40" s="210">
        <v>5</v>
      </c>
      <c r="R40" s="206">
        <v>246</v>
      </c>
      <c r="S40" s="206" t="s">
        <v>331</v>
      </c>
      <c r="T40" s="206" t="s">
        <v>332</v>
      </c>
      <c r="U40" s="206" t="s">
        <v>45</v>
      </c>
      <c r="V40" s="206"/>
      <c r="W40" s="214">
        <v>16</v>
      </c>
    </row>
    <row r="41" spans="1:23" ht="15.75" thickBot="1" x14ac:dyDescent="0.3">
      <c r="A41" s="210">
        <v>3</v>
      </c>
      <c r="B41" s="206">
        <v>80</v>
      </c>
      <c r="C41" s="206" t="s">
        <v>209</v>
      </c>
      <c r="D41" s="206" t="s">
        <v>112</v>
      </c>
      <c r="E41" s="206" t="s">
        <v>67</v>
      </c>
      <c r="F41" s="206"/>
      <c r="G41" s="207">
        <v>20</v>
      </c>
    </row>
  </sheetData>
  <mergeCells count="18">
    <mergeCell ref="Y1:AE2"/>
    <mergeCell ref="Y3:AE3"/>
    <mergeCell ref="Y12:AE12"/>
    <mergeCell ref="Y24:AE24"/>
    <mergeCell ref="I1:O2"/>
    <mergeCell ref="I3:O3"/>
    <mergeCell ref="A38:G38"/>
    <mergeCell ref="I20:O20"/>
    <mergeCell ref="I31:O31"/>
    <mergeCell ref="Q1:W2"/>
    <mergeCell ref="Q3:W3"/>
    <mergeCell ref="Q19:W19"/>
    <mergeCell ref="Q35:W35"/>
    <mergeCell ref="A1:G2"/>
    <mergeCell ref="A3:G3"/>
    <mergeCell ref="A16:G16"/>
    <mergeCell ref="A28:G28"/>
    <mergeCell ref="A32:G3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LISTADO</vt:lpstr>
      <vt:lpstr>SX</vt:lpstr>
      <vt:lpstr>SX VINTAGE</vt:lpstr>
      <vt:lpstr>EX</vt:lpstr>
      <vt:lpstr>PX</vt:lpstr>
      <vt:lpstr>NX</vt:lpstr>
      <vt:lpstr>LIBRES</vt:lpstr>
      <vt:lpstr>Checks</vt:lpstr>
      <vt:lpstr>PREMIACION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ismail - [2010]</cp:lastModifiedBy>
  <cp:lastPrinted>2009-09-06T02:10:54Z</cp:lastPrinted>
  <dcterms:created xsi:type="dcterms:W3CDTF">2009-08-28T03:33:07Z</dcterms:created>
  <dcterms:modified xsi:type="dcterms:W3CDTF">2018-03-06T19:12:42Z</dcterms:modified>
</cp:coreProperties>
</file>