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b65a094bafe009a/Documents/"/>
    </mc:Choice>
  </mc:AlternateContent>
  <xr:revisionPtr revIDLastSave="28" documentId="8_{9D63BC6C-4CD7-4907-BBC5-AE89CF660371}" xr6:coauthVersionLast="47" xr6:coauthVersionMax="47" xr10:uidLastSave="{6977E05F-E0A3-40A6-AA39-FE8E79BCB475}"/>
  <bookViews>
    <workbookView xWindow="-120" yWindow="-120" windowWidth="23280" windowHeight="14880" xr2:uid="{00000000-000D-0000-FFFF-FFFF00000000}"/>
  </bookViews>
  <sheets>
    <sheet name="23-24" sheetId="4" r:id="rId1"/>
  </sheets>
  <definedNames>
    <definedName name="_xlnm.Print_Area" localSheetId="0">'23-24'!$A$1:$E$48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4" l="1"/>
  <c r="P25" i="4"/>
  <c r="K23" i="4"/>
  <c r="K25" i="4"/>
  <c r="P21" i="4"/>
  <c r="P26" i="4"/>
  <c r="K21" i="4"/>
  <c r="K27" i="4"/>
  <c r="P14" i="4"/>
  <c r="P17" i="4"/>
  <c r="K14" i="4"/>
  <c r="P12" i="4"/>
  <c r="K12" i="4"/>
  <c r="K16" i="4"/>
  <c r="K26" i="4"/>
  <c r="P16" i="4"/>
  <c r="P27" i="4"/>
  <c r="P28" i="4"/>
</calcChain>
</file>

<file path=xl/sharedStrings.xml><?xml version="1.0" encoding="utf-8"?>
<sst xmlns="http://schemas.openxmlformats.org/spreadsheetml/2006/main" count="79" uniqueCount="56">
  <si>
    <t>Creative Beginnings Preschool</t>
  </si>
  <si>
    <t>Mailing Address:</t>
  </si>
  <si>
    <t>36 Gould Street</t>
  </si>
  <si>
    <t>Verona, NJ  07044</t>
  </si>
  <si>
    <t>973-239-2242</t>
  </si>
  <si>
    <t>creativebeginnings36@gmail.com</t>
  </si>
  <si>
    <t>Creativebeginningspreschool36.com</t>
  </si>
  <si>
    <t xml:space="preserve"> </t>
  </si>
  <si>
    <t>MORNING SESSION</t>
  </si>
  <si>
    <t>BEFORE CARE</t>
  </si>
  <si>
    <t>FULL DAY                                                                                                                                      SESSION</t>
  </si>
  <si>
    <t>2 Days per week</t>
  </si>
  <si>
    <t>2020-2021 Combo Rates</t>
  </si>
  <si>
    <t>3 Days per week</t>
  </si>
  <si>
    <t>2 Days per Week</t>
  </si>
  <si>
    <t>3 Days per Week</t>
  </si>
  <si>
    <t>4 Days per week</t>
  </si>
  <si>
    <t>Morning Session</t>
  </si>
  <si>
    <t>5 Days per week</t>
  </si>
  <si>
    <t>Before Care</t>
  </si>
  <si>
    <t>Full Day Seesion</t>
  </si>
  <si>
    <t>2022-2023 Combo Rates</t>
  </si>
  <si>
    <t>1 full, 1 half</t>
  </si>
  <si>
    <t>1 full, 2 half</t>
  </si>
  <si>
    <t>2 full, 1 half</t>
  </si>
  <si>
    <t>4 Days per Week</t>
  </si>
  <si>
    <t>5 Days per Week</t>
  </si>
  <si>
    <t>1 full, 3 half</t>
  </si>
  <si>
    <t>1 full, 4 half</t>
  </si>
  <si>
    <t>2 full, 2 half</t>
  </si>
  <si>
    <t>2 full, 3 half</t>
  </si>
  <si>
    <t>3 full, 1 half</t>
  </si>
  <si>
    <t>3 full, 2 half</t>
  </si>
  <si>
    <t>4 full, 1 half</t>
  </si>
  <si>
    <t>GENERAL INFORMATION:</t>
  </si>
  <si>
    <r>
      <t xml:space="preserve">**  Students may be registered for the half day </t>
    </r>
    <r>
      <rPr>
        <b/>
        <u/>
        <sz val="11"/>
        <rFont val="Times New Roman"/>
        <family val="1"/>
      </rPr>
      <t>OR</t>
    </r>
    <r>
      <rPr>
        <sz val="11"/>
        <rFont val="Times New Roman"/>
        <family val="1"/>
      </rPr>
      <t xml:space="preserve"> the full day program</t>
    </r>
  </si>
  <si>
    <t>**  If before care is needed for the half day program (7:30 - 8:30), it must be</t>
  </si>
  <si>
    <t xml:space="preserve">     done on a monthly basis.  The before care monthly fee is added to the monthly</t>
  </si>
  <si>
    <t xml:space="preserve">     tuition based on the number of days the student attends CBP.</t>
  </si>
  <si>
    <t>**  Monthly fees are balanced, taking into account that some months are longer or shorter</t>
  </si>
  <si>
    <t xml:space="preserve">      because of vacations or Holidays.  Extra days may be added at any time if space is available.</t>
  </si>
  <si>
    <t xml:space="preserve">      However, regularly scheduled days or hours may not be switched or substituted.</t>
  </si>
  <si>
    <t>**  CBP follows the Verona Public School calendar.  In the event of weather closings,</t>
  </si>
  <si>
    <t xml:space="preserve">      parents will be notified via text message.</t>
  </si>
  <si>
    <t>**  There is a 5% discount for a second child enrolled simultaneously.</t>
  </si>
  <si>
    <t>.</t>
  </si>
  <si>
    <t>OTHER FEES:</t>
  </si>
  <si>
    <t>** Non-refundable deposit, applied to first month's tuition:  $325</t>
  </si>
  <si>
    <r>
      <t xml:space="preserve">** </t>
    </r>
    <r>
      <rPr>
        <b/>
        <sz val="11"/>
        <rFont val="Times New Roman"/>
        <family val="1"/>
      </rPr>
      <t>Tuition is due of the first day of each month from August through May.</t>
    </r>
  </si>
  <si>
    <t xml:space="preserve">     A late fee of $25 applies to payments received after the 10th of each month</t>
  </si>
  <si>
    <t xml:space="preserve">** Returned check fee: $30 plus bank fees.  </t>
  </si>
  <si>
    <t>CLIFTON NJ 07013</t>
  </si>
  <si>
    <t>23 COPPOLA CT</t>
  </si>
  <si>
    <t>2023-2024 Tuition Fees &amp; Policies</t>
  </si>
  <si>
    <t>** Registration:  $75.00</t>
  </si>
  <si>
    <t>** Re-registration:  $50.00 (waived if registered by 1/13/23)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</si>
</sst>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u/>
      <sz val="14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6"/>
      <name val="Times New Roman"/>
      <family val="1"/>
    </font>
    <font>
      <b/>
      <sz val="24"/>
      <name val="Times New Roman"/>
      <family val="1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64" fontId="2" fillId="0" borderId="0" xfId="1" quotePrefix="1" applyNumberFormat="1" applyFont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4" fontId="2" fillId="0" borderId="0" xfId="1" quotePrefix="1" applyNumberFormat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4" fontId="2" fillId="0" borderId="0" xfId="1" applyFont="1"/>
    <xf numFmtId="0" fontId="9" fillId="0" borderId="0" xfId="0" applyFont="1"/>
    <xf numFmtId="0" fontId="8" fillId="0" borderId="0" xfId="0" applyFont="1" applyAlignment="1">
      <alignment horizontal="center" wrapText="1"/>
    </xf>
    <xf numFmtId="0" fontId="1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44" fontId="2" fillId="0" borderId="4" xfId="1" applyFont="1" applyBorder="1"/>
    <xf numFmtId="0" fontId="2" fillId="0" borderId="5" xfId="0" applyFont="1" applyBorder="1"/>
    <xf numFmtId="44" fontId="2" fillId="0" borderId="6" xfId="1" applyFont="1" applyBorder="1"/>
    <xf numFmtId="44" fontId="2" fillId="0" borderId="2" xfId="1" applyFont="1" applyBorder="1"/>
    <xf numFmtId="0" fontId="2" fillId="0" borderId="6" xfId="0" applyFont="1" applyBorder="1"/>
    <xf numFmtId="44" fontId="0" fillId="0" borderId="0" xfId="0" applyNumberFormat="1"/>
    <xf numFmtId="2" fontId="0" fillId="0" borderId="0" xfId="0" applyNumberFormat="1"/>
    <xf numFmtId="0" fontId="18" fillId="0" borderId="0" xfId="0" applyFont="1"/>
    <xf numFmtId="44" fontId="18" fillId="0" borderId="0" xfId="0" applyNumberFormat="1" applyFont="1"/>
    <xf numFmtId="2" fontId="18" fillId="0" borderId="0" xfId="0" applyNumberFormat="1" applyFont="1"/>
    <xf numFmtId="0" fontId="10" fillId="0" borderId="0" xfId="0" applyFont="1"/>
    <xf numFmtId="164" fontId="2" fillId="0" borderId="0" xfId="1" quotePrefix="1" applyNumberFormat="1" applyFont="1" applyBorder="1" applyAlignment="1">
      <alignment horizontal="left"/>
    </xf>
    <xf numFmtId="164" fontId="2" fillId="0" borderId="0" xfId="1" quotePrefix="1" applyNumberFormat="1" applyFont="1" applyBorder="1" applyAlignment="1"/>
    <xf numFmtId="0" fontId="13" fillId="0" borderId="0" xfId="0" applyFont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/>
    <xf numFmtId="44" fontId="2" fillId="0" borderId="0" xfId="1" applyFont="1" applyBorder="1"/>
    <xf numFmtId="6" fontId="2" fillId="0" borderId="0" xfId="1" quotePrefix="1" applyNumberFormat="1" applyFont="1" applyAlignment="1">
      <alignment horizontal="left"/>
    </xf>
    <xf numFmtId="6" fontId="2" fillId="0" borderId="0" xfId="1" quotePrefix="1" applyNumberFormat="1" applyFont="1" applyAlignment="1"/>
    <xf numFmtId="0" fontId="6" fillId="0" borderId="1" xfId="0" applyFont="1" applyBorder="1"/>
    <xf numFmtId="0" fontId="8" fillId="0" borderId="0" xfId="0" applyFont="1"/>
    <xf numFmtId="8" fontId="0" fillId="0" borderId="0" xfId="0" applyNumberFormat="1"/>
    <xf numFmtId="6" fontId="2" fillId="0" borderId="0" xfId="1" quotePrefix="1" applyNumberFormat="1" applyFont="1" applyAlignment="1">
      <alignment horizontal="center" vertical="center"/>
    </xf>
    <xf numFmtId="8" fontId="2" fillId="0" borderId="0" xfId="1" quotePrefix="1" applyNumberFormat="1" applyFont="1" applyAlignment="1"/>
    <xf numFmtId="8" fontId="2" fillId="0" borderId="0" xfId="1" quotePrefix="1" applyNumberFormat="1" applyFont="1" applyAlignment="1">
      <alignment horizontal="left"/>
    </xf>
    <xf numFmtId="0" fontId="17" fillId="0" borderId="0" xfId="2" applyAlignment="1">
      <alignment horizontal="right"/>
    </xf>
    <xf numFmtId="0" fontId="13" fillId="0" borderId="5" xfId="0" applyFont="1" applyBorder="1"/>
    <xf numFmtId="0" fontId="13" fillId="0" borderId="6" xfId="0" applyFont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30079</xdr:colOff>
      <xdr:row>9</xdr:row>
      <xdr:rowOff>0</xdr:rowOff>
    </xdr:from>
    <xdr:to>
      <xdr:col>3</xdr:col>
      <xdr:colOff>802106</xdr:colOff>
      <xdr:row>9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994DE09-2708-4B94-B0D7-FFA4700EF7EF}"/>
            </a:ext>
          </a:extLst>
        </xdr:cNvPr>
        <xdr:cNvCxnSpPr/>
      </xdr:nvCxnSpPr>
      <xdr:spPr>
        <a:xfrm>
          <a:off x="3088105" y="2787316"/>
          <a:ext cx="77202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40105</xdr:colOff>
      <xdr:row>8</xdr:row>
      <xdr:rowOff>596566</xdr:rowOff>
    </xdr:from>
    <xdr:to>
      <xdr:col>3</xdr:col>
      <xdr:colOff>812132</xdr:colOff>
      <xdr:row>8</xdr:row>
      <xdr:rowOff>596566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96477FD-4CD9-478A-AEF2-59CD6EEA15B3}"/>
            </a:ext>
          </a:extLst>
        </xdr:cNvPr>
        <xdr:cNvCxnSpPr/>
      </xdr:nvCxnSpPr>
      <xdr:spPr>
        <a:xfrm>
          <a:off x="3088105" y="2787316"/>
          <a:ext cx="772027" cy="0"/>
        </a:xfrm>
        <a:prstGeom prst="line">
          <a:avLst/>
        </a:prstGeom>
        <a:ln w="1079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15612</xdr:colOff>
      <xdr:row>9</xdr:row>
      <xdr:rowOff>574</xdr:rowOff>
    </xdr:from>
    <xdr:to>
      <xdr:col>2</xdr:col>
      <xdr:colOff>787639</xdr:colOff>
      <xdr:row>9</xdr:row>
      <xdr:rowOff>574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42A08D0-CD2C-4619-B009-A777AD29D833}"/>
            </a:ext>
          </a:extLst>
        </xdr:cNvPr>
        <xdr:cNvCxnSpPr/>
      </xdr:nvCxnSpPr>
      <xdr:spPr>
        <a:xfrm>
          <a:off x="2253987" y="2790038"/>
          <a:ext cx="77202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11530</xdr:colOff>
      <xdr:row>9</xdr:row>
      <xdr:rowOff>10099</xdr:rowOff>
    </xdr:from>
    <xdr:to>
      <xdr:col>1</xdr:col>
      <xdr:colOff>783557</xdr:colOff>
      <xdr:row>9</xdr:row>
      <xdr:rowOff>10099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2F7C908-878B-4775-8521-E63449BA72FE}"/>
            </a:ext>
          </a:extLst>
        </xdr:cNvPr>
        <xdr:cNvCxnSpPr/>
      </xdr:nvCxnSpPr>
      <xdr:spPr>
        <a:xfrm>
          <a:off x="1433476" y="2799563"/>
          <a:ext cx="77202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15612</xdr:colOff>
      <xdr:row>9</xdr:row>
      <xdr:rowOff>574</xdr:rowOff>
    </xdr:from>
    <xdr:to>
      <xdr:col>20</xdr:col>
      <xdr:colOff>787639</xdr:colOff>
      <xdr:row>9</xdr:row>
      <xdr:rowOff>574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9C20DAB-80DC-4DF1-A9F4-1DCDC140986A}"/>
            </a:ext>
          </a:extLst>
        </xdr:cNvPr>
        <xdr:cNvCxnSpPr/>
      </xdr:nvCxnSpPr>
      <xdr:spPr>
        <a:xfrm>
          <a:off x="2260009" y="2244971"/>
          <a:ext cx="77202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11530</xdr:colOff>
      <xdr:row>9</xdr:row>
      <xdr:rowOff>10099</xdr:rowOff>
    </xdr:from>
    <xdr:to>
      <xdr:col>19</xdr:col>
      <xdr:colOff>783557</xdr:colOff>
      <xdr:row>9</xdr:row>
      <xdr:rowOff>10099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7BC1307A-9BC2-4519-8239-1F3D14CFF5E4}"/>
            </a:ext>
          </a:extLst>
        </xdr:cNvPr>
        <xdr:cNvCxnSpPr/>
      </xdr:nvCxnSpPr>
      <xdr:spPr>
        <a:xfrm>
          <a:off x="1434806" y="2254496"/>
          <a:ext cx="77202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15612</xdr:colOff>
      <xdr:row>1</xdr:row>
      <xdr:rowOff>574</xdr:rowOff>
    </xdr:from>
    <xdr:to>
      <xdr:col>9</xdr:col>
      <xdr:colOff>787639</xdr:colOff>
      <xdr:row>1</xdr:row>
      <xdr:rowOff>574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4C2E2F54-3D54-4210-9EB3-8A4857857696}"/>
            </a:ext>
          </a:extLst>
        </xdr:cNvPr>
        <xdr:cNvCxnSpPr/>
      </xdr:nvCxnSpPr>
      <xdr:spPr>
        <a:xfrm>
          <a:off x="2368287" y="2057974"/>
          <a:ext cx="77202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11530</xdr:colOff>
      <xdr:row>1</xdr:row>
      <xdr:rowOff>10099</xdr:rowOff>
    </xdr:from>
    <xdr:to>
      <xdr:col>8</xdr:col>
      <xdr:colOff>783557</xdr:colOff>
      <xdr:row>1</xdr:row>
      <xdr:rowOff>10099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37C96EBE-1228-495B-BF7A-04F49E350F4D}"/>
            </a:ext>
          </a:extLst>
        </xdr:cNvPr>
        <xdr:cNvCxnSpPr/>
      </xdr:nvCxnSpPr>
      <xdr:spPr>
        <a:xfrm>
          <a:off x="1430755" y="2067499"/>
          <a:ext cx="77202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11530</xdr:colOff>
      <xdr:row>1</xdr:row>
      <xdr:rowOff>10099</xdr:rowOff>
    </xdr:from>
    <xdr:to>
      <xdr:col>8</xdr:col>
      <xdr:colOff>783557</xdr:colOff>
      <xdr:row>1</xdr:row>
      <xdr:rowOff>10099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DC2697A2-DE43-44CF-9110-F5CEFF5E3D46}"/>
            </a:ext>
          </a:extLst>
        </xdr:cNvPr>
        <xdr:cNvCxnSpPr/>
      </xdr:nvCxnSpPr>
      <xdr:spPr>
        <a:xfrm>
          <a:off x="1430755" y="2105599"/>
          <a:ext cx="77202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838200</xdr:colOff>
      <xdr:row>0</xdr:row>
      <xdr:rowOff>0</xdr:rowOff>
    </xdr:from>
    <xdr:to>
      <xdr:col>3</xdr:col>
      <xdr:colOff>228600</xdr:colOff>
      <xdr:row>6</xdr:row>
      <xdr:rowOff>95250</xdr:rowOff>
    </xdr:to>
    <xdr:pic>
      <xdr:nvPicPr>
        <xdr:cNvPr id="2433" name="Picture 12" descr="LOGO_Black">
          <a:extLst>
            <a:ext uri="{FF2B5EF4-FFF2-40B4-BE49-F238E27FC236}">
              <a16:creationId xmlns:a16="http://schemas.microsoft.com/office/drawing/2014/main" id="{2835931C-8FEE-40EA-84D4-C09D1B73C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39" t="20139" r="17361" b="13194"/>
        <a:stretch>
          <a:fillRect/>
        </a:stretch>
      </xdr:blipFill>
      <xdr:spPr bwMode="auto">
        <a:xfrm>
          <a:off x="2257425" y="0"/>
          <a:ext cx="11715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eativebeginnings3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4"/>
  <sheetViews>
    <sheetView tabSelected="1" zoomScaleNormal="100" workbookViewId="0">
      <selection activeCell="AC60" sqref="AC60"/>
    </sheetView>
  </sheetViews>
  <sheetFormatPr defaultRowHeight="12.75" x14ac:dyDescent="0.2"/>
  <cols>
    <col min="1" max="1" width="21.28515625" customWidth="1"/>
    <col min="2" max="2" width="14" customWidth="1"/>
    <col min="3" max="3" width="12.7109375" customWidth="1"/>
    <col min="4" max="4" width="21.140625" customWidth="1"/>
    <col min="5" max="5" width="12.28515625" customWidth="1"/>
    <col min="6" max="6" width="11.85546875" customWidth="1"/>
    <col min="7" max="8" width="9.140625" hidden="1" customWidth="1"/>
    <col min="9" max="9" width="21.85546875" hidden="1" customWidth="1"/>
    <col min="10" max="10" width="10.28515625" hidden="1" customWidth="1"/>
    <col min="11" max="11" width="9.85546875" hidden="1" customWidth="1"/>
    <col min="12" max="12" width="9.140625" hidden="1" customWidth="1"/>
    <col min="13" max="13" width="21.85546875" hidden="1" customWidth="1"/>
    <col min="14" max="14" width="11.5703125" hidden="1" customWidth="1"/>
    <col min="15" max="15" width="11" hidden="1" customWidth="1"/>
    <col min="16" max="16" width="10.28515625" hidden="1" customWidth="1"/>
    <col min="17" max="25" width="9.140625" hidden="1" customWidth="1"/>
    <col min="26" max="26" width="9.140625" customWidth="1"/>
  </cols>
  <sheetData>
    <row r="1" spans="1:29" ht="15" x14ac:dyDescent="0.25">
      <c r="A1" s="32" t="s">
        <v>0</v>
      </c>
      <c r="B1" s="5"/>
      <c r="C1" s="5"/>
      <c r="D1" s="5"/>
      <c r="E1" s="31" t="s">
        <v>1</v>
      </c>
    </row>
    <row r="2" spans="1:29" ht="15.75" x14ac:dyDescent="0.25">
      <c r="A2" s="5" t="s">
        <v>2</v>
      </c>
      <c r="B2" s="5"/>
      <c r="C2" s="5"/>
      <c r="D2" s="5"/>
      <c r="E2" s="30" t="s">
        <v>52</v>
      </c>
      <c r="I2" s="39"/>
      <c r="J2" s="40"/>
      <c r="K2" s="41"/>
      <c r="L2" s="39"/>
      <c r="M2" s="38"/>
      <c r="O2" s="38"/>
    </row>
    <row r="3" spans="1:29" ht="15.75" x14ac:dyDescent="0.25">
      <c r="A3" s="5" t="s">
        <v>3</v>
      </c>
      <c r="B3" s="5"/>
      <c r="C3" s="5"/>
      <c r="D3" s="5"/>
      <c r="E3" s="30" t="s">
        <v>51</v>
      </c>
      <c r="I3" s="39"/>
      <c r="J3" s="40"/>
      <c r="K3" s="41"/>
      <c r="L3" s="39"/>
      <c r="M3" s="38"/>
      <c r="O3" s="38"/>
    </row>
    <row r="4" spans="1:29" ht="15.75" x14ac:dyDescent="0.25">
      <c r="A4" s="5" t="s">
        <v>4</v>
      </c>
      <c r="B4" s="5"/>
      <c r="C4" s="5"/>
      <c r="D4" s="5"/>
      <c r="E4" s="42" t="s">
        <v>5</v>
      </c>
      <c r="I4" s="39"/>
      <c r="J4" s="40"/>
      <c r="K4" s="41"/>
      <c r="L4" s="39"/>
      <c r="M4" s="38"/>
      <c r="O4" s="38"/>
    </row>
    <row r="5" spans="1:29" ht="15.75" x14ac:dyDescent="0.25">
      <c r="A5" s="5" t="s">
        <v>6</v>
      </c>
      <c r="B5" s="5"/>
      <c r="C5" s="5"/>
      <c r="D5" s="5"/>
      <c r="E5" t="s">
        <v>7</v>
      </c>
      <c r="I5" s="39"/>
      <c r="J5" s="40"/>
      <c r="K5" s="41"/>
      <c r="L5" s="39"/>
      <c r="M5" s="38"/>
      <c r="O5" s="38"/>
    </row>
    <row r="8" spans="1:29" ht="30" x14ac:dyDescent="0.4">
      <c r="A8" s="46" t="s">
        <v>53</v>
      </c>
      <c r="B8" s="46"/>
      <c r="C8" s="46"/>
      <c r="D8" s="46"/>
      <c r="E8" s="46"/>
    </row>
    <row r="9" spans="1:29" ht="31.5" x14ac:dyDescent="0.25">
      <c r="A9" s="4"/>
      <c r="B9" s="12" t="s">
        <v>8</v>
      </c>
      <c r="C9" s="12" t="s">
        <v>9</v>
      </c>
      <c r="D9" s="12" t="s">
        <v>10</v>
      </c>
      <c r="G9" s="29"/>
    </row>
    <row r="10" spans="1:29" ht="18.95" customHeight="1" x14ac:dyDescent="0.3">
      <c r="A10" s="37" t="s">
        <v>11</v>
      </c>
      <c r="B10" s="39">
        <v>330</v>
      </c>
      <c r="C10" s="39">
        <v>60</v>
      </c>
      <c r="D10" s="39">
        <v>545</v>
      </c>
      <c r="E10" s="38"/>
      <c r="F10" s="38"/>
      <c r="G10" s="21"/>
      <c r="I10" s="45" t="s">
        <v>12</v>
      </c>
      <c r="J10" s="45"/>
      <c r="K10" s="45"/>
      <c r="L10" s="45"/>
      <c r="M10" s="45"/>
      <c r="N10" s="45"/>
      <c r="O10" s="45"/>
      <c r="P10" s="10"/>
      <c r="S10" s="37"/>
      <c r="T10" s="34"/>
      <c r="U10" s="35"/>
      <c r="V10" s="34"/>
      <c r="AC10" s="38"/>
    </row>
    <row r="11" spans="1:29" ht="18.95" customHeight="1" x14ac:dyDescent="0.3">
      <c r="A11" s="37" t="s">
        <v>13</v>
      </c>
      <c r="B11" s="39">
        <v>465</v>
      </c>
      <c r="C11" s="39">
        <v>80</v>
      </c>
      <c r="D11" s="39">
        <v>800</v>
      </c>
      <c r="E11" s="38"/>
      <c r="F11" s="38"/>
      <c r="G11" s="21"/>
      <c r="I11" s="13" t="s">
        <v>14</v>
      </c>
      <c r="J11" s="19"/>
      <c r="K11" s="23"/>
      <c r="M11" s="13" t="s">
        <v>15</v>
      </c>
      <c r="N11" s="19"/>
      <c r="S11" s="37"/>
      <c r="T11" s="34"/>
      <c r="U11" s="35"/>
      <c r="V11" s="34"/>
      <c r="AC11" s="38"/>
    </row>
    <row r="12" spans="1:29" ht="18.95" customHeight="1" x14ac:dyDescent="0.25">
      <c r="A12" s="37" t="s">
        <v>16</v>
      </c>
      <c r="B12" s="39">
        <v>570</v>
      </c>
      <c r="C12" s="39">
        <v>100</v>
      </c>
      <c r="D12" s="39">
        <v>995</v>
      </c>
      <c r="E12" s="38"/>
      <c r="F12" s="38"/>
      <c r="G12" s="21"/>
      <c r="I12" s="15" t="s">
        <v>17</v>
      </c>
      <c r="J12" s="16">
        <v>325</v>
      </c>
      <c r="K12" s="24">
        <f>SUM(J12/2)</f>
        <v>162.5</v>
      </c>
      <c r="M12" s="15" t="s">
        <v>17</v>
      </c>
      <c r="N12" s="16">
        <v>460</v>
      </c>
      <c r="O12" s="1"/>
      <c r="P12" s="10">
        <f>SUM(N12/3)</f>
        <v>153.33333333333334</v>
      </c>
      <c r="S12" s="37"/>
      <c r="T12" s="34"/>
      <c r="U12" s="35"/>
      <c r="V12" s="34"/>
      <c r="AC12" s="38"/>
    </row>
    <row r="13" spans="1:29" ht="18.95" customHeight="1" x14ac:dyDescent="0.25">
      <c r="A13" s="37" t="s">
        <v>18</v>
      </c>
      <c r="B13" s="39">
        <v>655</v>
      </c>
      <c r="C13" s="39">
        <v>120</v>
      </c>
      <c r="D13" s="39">
        <v>1100</v>
      </c>
      <c r="E13" s="38"/>
      <c r="F13" s="38"/>
      <c r="I13" s="15" t="s">
        <v>19</v>
      </c>
      <c r="J13" s="16">
        <v>45</v>
      </c>
      <c r="K13" s="24"/>
      <c r="M13" s="15" t="s">
        <v>19</v>
      </c>
      <c r="N13" s="16">
        <v>65</v>
      </c>
      <c r="O13" s="10"/>
      <c r="S13" s="37"/>
      <c r="T13" s="34"/>
      <c r="U13" s="35"/>
      <c r="V13" s="34"/>
      <c r="AC13" s="38"/>
    </row>
    <row r="14" spans="1:29" ht="15.75" x14ac:dyDescent="0.25">
      <c r="A14" s="1"/>
      <c r="B14" s="33"/>
      <c r="D14" s="1"/>
      <c r="E14" s="33"/>
      <c r="G14" s="21"/>
      <c r="I14" s="15" t="s">
        <v>20</v>
      </c>
      <c r="J14" s="16">
        <v>540</v>
      </c>
      <c r="K14" s="25">
        <f>SUM(J14/2)</f>
        <v>270</v>
      </c>
      <c r="M14" s="15" t="s">
        <v>20</v>
      </c>
      <c r="N14" s="16">
        <v>795</v>
      </c>
      <c r="O14" s="10"/>
      <c r="P14" s="10">
        <f>SUM(N14/3)</f>
        <v>265</v>
      </c>
    </row>
    <row r="15" spans="1:29" ht="15.75" x14ac:dyDescent="0.25">
      <c r="A15" s="29"/>
      <c r="B15" s="29"/>
      <c r="D15" s="1"/>
      <c r="E15" s="33"/>
      <c r="G15" s="21"/>
      <c r="I15" s="15"/>
      <c r="J15" s="16"/>
      <c r="K15" s="25"/>
      <c r="M15" s="15"/>
      <c r="N15" s="16"/>
      <c r="O15" s="10"/>
      <c r="P15" s="10"/>
    </row>
    <row r="16" spans="1:29" ht="15.75" x14ac:dyDescent="0.25">
      <c r="A16" s="49" t="s">
        <v>21</v>
      </c>
      <c r="B16" s="49"/>
      <c r="C16" s="49"/>
      <c r="D16" s="49"/>
      <c r="E16" s="49"/>
      <c r="G16" s="21"/>
      <c r="I16" s="15" t="s">
        <v>22</v>
      </c>
      <c r="J16" s="16">
        <v>432.5</v>
      </c>
      <c r="K16" s="24">
        <f>SUM(K12:K14)</f>
        <v>432.5</v>
      </c>
      <c r="M16" s="15" t="s">
        <v>23</v>
      </c>
      <c r="N16" s="16">
        <v>572</v>
      </c>
      <c r="O16" s="10"/>
      <c r="P16" s="24">
        <f>SUM(P14+(P12*2))</f>
        <v>571.66666666666674</v>
      </c>
    </row>
    <row r="17" spans="1:16" ht="15.75" x14ac:dyDescent="0.25">
      <c r="A17" s="36" t="s">
        <v>11</v>
      </c>
      <c r="B17" s="19"/>
      <c r="D17" s="36" t="s">
        <v>13</v>
      </c>
      <c r="E17" s="19"/>
      <c r="G17" s="21"/>
      <c r="H17" s="22"/>
      <c r="I17" s="43"/>
      <c r="J17" s="44"/>
      <c r="K17" s="23"/>
      <c r="M17" s="17" t="s">
        <v>24</v>
      </c>
      <c r="N17" s="18">
        <v>683</v>
      </c>
      <c r="O17" s="10"/>
      <c r="P17" s="24">
        <f>SUM((P14*2)+(P12*1))</f>
        <v>683.33333333333337</v>
      </c>
    </row>
    <row r="18" spans="1:16" ht="15.75" x14ac:dyDescent="0.25">
      <c r="A18" s="15" t="s">
        <v>22</v>
      </c>
      <c r="B18" s="16">
        <v>437.5</v>
      </c>
      <c r="D18" s="15" t="s">
        <v>23</v>
      </c>
      <c r="E18" s="16">
        <v>577</v>
      </c>
      <c r="G18" s="21"/>
      <c r="I18" s="29"/>
      <c r="J18" s="29"/>
      <c r="K18" s="23"/>
      <c r="M18" s="1"/>
      <c r="N18" s="33"/>
      <c r="O18" s="10"/>
      <c r="P18" s="24"/>
    </row>
    <row r="19" spans="1:16" ht="15.75" x14ac:dyDescent="0.25">
      <c r="A19" s="43"/>
      <c r="B19" s="44"/>
      <c r="D19" s="17" t="s">
        <v>24</v>
      </c>
      <c r="E19" s="18">
        <v>688</v>
      </c>
      <c r="G19" s="21"/>
      <c r="M19" s="10"/>
      <c r="O19" s="10"/>
      <c r="P19" s="10"/>
    </row>
    <row r="20" spans="1:16" ht="18.75" x14ac:dyDescent="0.3">
      <c r="A20" s="29"/>
      <c r="B20" s="29"/>
      <c r="D20" s="1"/>
      <c r="E20" s="33"/>
      <c r="I20" s="13" t="s">
        <v>25</v>
      </c>
      <c r="J20" s="19"/>
      <c r="K20" s="23"/>
      <c r="M20" s="13" t="s">
        <v>26</v>
      </c>
      <c r="N20" s="14"/>
      <c r="O20" s="10"/>
      <c r="P20" s="10"/>
    </row>
    <row r="21" spans="1:16" ht="15.75" x14ac:dyDescent="0.25">
      <c r="A21" s="36" t="s">
        <v>16</v>
      </c>
      <c r="B21" s="19"/>
      <c r="D21" s="36" t="s">
        <v>18</v>
      </c>
      <c r="E21" s="14"/>
      <c r="F21" s="21"/>
      <c r="I21" s="15" t="s">
        <v>17</v>
      </c>
      <c r="J21" s="16">
        <v>565</v>
      </c>
      <c r="K21" s="24">
        <f>SUM(J21/4)</f>
        <v>141.25</v>
      </c>
      <c r="M21" s="15" t="s">
        <v>17</v>
      </c>
      <c r="N21" s="16">
        <v>650</v>
      </c>
      <c r="O21" s="10"/>
      <c r="P21" s="10">
        <f>SUM(N21/5)</f>
        <v>130</v>
      </c>
    </row>
    <row r="22" spans="1:16" ht="15.75" x14ac:dyDescent="0.25">
      <c r="A22" s="15" t="s">
        <v>27</v>
      </c>
      <c r="B22" s="16">
        <v>675</v>
      </c>
      <c r="D22" s="15" t="s">
        <v>28</v>
      </c>
      <c r="E22" s="16">
        <v>745</v>
      </c>
      <c r="F22" s="21"/>
      <c r="I22" s="15" t="s">
        <v>19</v>
      </c>
      <c r="J22" s="16">
        <v>85</v>
      </c>
      <c r="K22" s="24"/>
      <c r="M22" s="15" t="s">
        <v>19</v>
      </c>
      <c r="N22" s="16">
        <v>105</v>
      </c>
      <c r="O22" s="10"/>
    </row>
    <row r="23" spans="1:16" ht="15.75" x14ac:dyDescent="0.25">
      <c r="A23" s="15" t="s">
        <v>29</v>
      </c>
      <c r="B23" s="16">
        <v>783</v>
      </c>
      <c r="C23" s="22"/>
      <c r="D23" s="15" t="s">
        <v>30</v>
      </c>
      <c r="E23" s="16">
        <v>833</v>
      </c>
      <c r="F23" s="21"/>
      <c r="I23" s="15" t="s">
        <v>20</v>
      </c>
      <c r="J23" s="16">
        <v>990</v>
      </c>
      <c r="K23" s="24">
        <f>SUM(J23/4)</f>
        <v>247.5</v>
      </c>
      <c r="M23" s="15" t="s">
        <v>20</v>
      </c>
      <c r="N23" s="16">
        <v>1095</v>
      </c>
      <c r="O23" s="10"/>
      <c r="P23" s="10">
        <f>SUM(N23/5)</f>
        <v>219</v>
      </c>
    </row>
    <row r="24" spans="1:16" ht="15.75" x14ac:dyDescent="0.25">
      <c r="A24" s="15" t="s">
        <v>31</v>
      </c>
      <c r="B24" s="16">
        <v>889</v>
      </c>
      <c r="C24" s="22"/>
      <c r="D24" s="15" t="s">
        <v>32</v>
      </c>
      <c r="E24" s="16">
        <v>922</v>
      </c>
      <c r="F24" s="21"/>
      <c r="I24" s="15"/>
      <c r="J24" s="16"/>
      <c r="K24" s="23"/>
      <c r="M24" s="15"/>
      <c r="N24" s="16"/>
      <c r="O24" s="10"/>
      <c r="P24" s="23"/>
    </row>
    <row r="25" spans="1:16" ht="15.75" x14ac:dyDescent="0.25">
      <c r="A25" s="17"/>
      <c r="B25" s="20"/>
      <c r="D25" s="17" t="s">
        <v>33</v>
      </c>
      <c r="E25" s="18">
        <v>1010</v>
      </c>
      <c r="F25" s="21"/>
      <c r="I25" s="15" t="s">
        <v>27</v>
      </c>
      <c r="J25" s="16">
        <v>670</v>
      </c>
      <c r="K25" s="24">
        <f>SUM(K23+(K21*3))</f>
        <v>671.25</v>
      </c>
      <c r="M25" s="15" t="s">
        <v>28</v>
      </c>
      <c r="N25" s="16">
        <v>740</v>
      </c>
      <c r="O25" s="10"/>
      <c r="P25" s="24">
        <f>SUM(P23+(P21*4))</f>
        <v>739</v>
      </c>
    </row>
    <row r="26" spans="1:16" ht="15.75" x14ac:dyDescent="0.25">
      <c r="A26" s="1"/>
      <c r="B26" s="1"/>
      <c r="D26" s="1"/>
      <c r="E26" s="33"/>
      <c r="F26" s="21"/>
      <c r="I26" s="15" t="s">
        <v>29</v>
      </c>
      <c r="J26" s="16">
        <v>778</v>
      </c>
      <c r="K26" s="24">
        <f>SUM((K23*2)+(K21*2))</f>
        <v>777.5</v>
      </c>
      <c r="L26" s="22"/>
      <c r="M26" s="15" t="s">
        <v>30</v>
      </c>
      <c r="N26" s="16">
        <v>828</v>
      </c>
      <c r="O26" s="10"/>
      <c r="P26" s="24">
        <f>SUM((P23*2)+(P21*3))</f>
        <v>828</v>
      </c>
    </row>
    <row r="27" spans="1:16" ht="15.75" x14ac:dyDescent="0.25">
      <c r="A27" s="23"/>
      <c r="B27" s="23"/>
      <c r="C27" s="23"/>
      <c r="D27" s="23"/>
      <c r="E27" s="23"/>
      <c r="I27" s="15" t="s">
        <v>31</v>
      </c>
      <c r="J27" s="16">
        <v>884</v>
      </c>
      <c r="K27" s="24">
        <f>SUM(K21+(K23*3))</f>
        <v>883.75</v>
      </c>
      <c r="L27" s="22"/>
      <c r="M27" s="15" t="s">
        <v>32</v>
      </c>
      <c r="N27" s="16">
        <v>917</v>
      </c>
      <c r="O27" s="10"/>
      <c r="P27" s="24">
        <f>SUM((P23*3)+(P21*2))</f>
        <v>917</v>
      </c>
    </row>
    <row r="28" spans="1:16" ht="15.75" x14ac:dyDescent="0.25">
      <c r="A28" s="8" t="s">
        <v>34</v>
      </c>
      <c r="B28" s="23"/>
      <c r="C28" s="23"/>
      <c r="D28" s="23"/>
      <c r="E28" s="23"/>
      <c r="I28" s="17"/>
      <c r="J28" s="20"/>
      <c r="K28" s="23"/>
      <c r="M28" s="17" t="s">
        <v>33</v>
      </c>
      <c r="N28" s="18">
        <v>1005</v>
      </c>
      <c r="O28" s="10"/>
      <c r="P28" s="24">
        <f>SUM((P23*4)+(P21*1))</f>
        <v>1006</v>
      </c>
    </row>
    <row r="29" spans="1:16" ht="15" x14ac:dyDescent="0.25">
      <c r="A29" s="5" t="s">
        <v>35</v>
      </c>
      <c r="B29" s="23"/>
      <c r="C29" s="23"/>
      <c r="D29" s="23"/>
      <c r="E29" s="23"/>
    </row>
    <row r="30" spans="1:16" ht="15" x14ac:dyDescent="0.25">
      <c r="A30" s="6" t="s">
        <v>36</v>
      </c>
      <c r="B30" s="23"/>
      <c r="C30" s="23"/>
      <c r="D30" s="23"/>
      <c r="E30" s="23"/>
    </row>
    <row r="31" spans="1:16" ht="15" x14ac:dyDescent="0.25">
      <c r="A31" s="6" t="s">
        <v>37</v>
      </c>
      <c r="B31" s="23"/>
      <c r="C31" s="23"/>
      <c r="D31" s="23"/>
      <c r="E31" s="23"/>
    </row>
    <row r="32" spans="1:16" ht="15" x14ac:dyDescent="0.25">
      <c r="A32" s="6" t="s">
        <v>38</v>
      </c>
      <c r="B32" s="23"/>
      <c r="C32" s="23"/>
      <c r="D32" s="23"/>
      <c r="E32" s="23"/>
    </row>
    <row r="33" spans="1:17" ht="15" x14ac:dyDescent="0.25">
      <c r="A33" s="6" t="s">
        <v>39</v>
      </c>
      <c r="B33" s="23"/>
      <c r="C33" s="23"/>
      <c r="D33" s="23"/>
      <c r="E33" s="23"/>
    </row>
    <row r="34" spans="1:17" ht="15" x14ac:dyDescent="0.25">
      <c r="A34" s="6" t="s">
        <v>40</v>
      </c>
      <c r="B34" s="23"/>
      <c r="C34" s="23"/>
      <c r="D34" s="23"/>
      <c r="E34" s="23"/>
    </row>
    <row r="35" spans="1:17" ht="15" x14ac:dyDescent="0.25">
      <c r="A35" s="6" t="s">
        <v>41</v>
      </c>
      <c r="B35" s="23"/>
      <c r="C35" s="23"/>
      <c r="D35" s="23"/>
      <c r="E35" s="23"/>
    </row>
    <row r="36" spans="1:17" ht="15" x14ac:dyDescent="0.25">
      <c r="A36" s="6" t="s">
        <v>42</v>
      </c>
      <c r="B36" s="23"/>
      <c r="C36" s="23"/>
      <c r="D36" s="23"/>
      <c r="E36" s="23"/>
    </row>
    <row r="37" spans="1:17" ht="15.75" x14ac:dyDescent="0.25">
      <c r="A37" s="6" t="s">
        <v>43</v>
      </c>
      <c r="B37" s="23"/>
      <c r="C37" s="23"/>
      <c r="D37" s="23"/>
      <c r="E37" s="23"/>
      <c r="L37" s="4"/>
      <c r="M37" s="12"/>
      <c r="N37" s="12"/>
      <c r="O37" s="12"/>
      <c r="P37" s="26"/>
      <c r="Q37" s="12"/>
    </row>
    <row r="38" spans="1:17" ht="15.75" x14ac:dyDescent="0.25">
      <c r="A38" s="6" t="s">
        <v>44</v>
      </c>
      <c r="B38" s="23"/>
      <c r="C38" s="23"/>
      <c r="D38" s="23"/>
      <c r="E38" s="23"/>
      <c r="L38" s="1"/>
      <c r="M38" s="27"/>
      <c r="N38" s="27"/>
      <c r="O38" s="28"/>
      <c r="Q38" s="28"/>
    </row>
    <row r="39" spans="1:17" ht="15.75" x14ac:dyDescent="0.25">
      <c r="A39" s="6" t="s">
        <v>45</v>
      </c>
      <c r="B39" s="23"/>
      <c r="C39" s="23"/>
      <c r="D39" s="23"/>
      <c r="E39" s="23"/>
      <c r="L39" s="1"/>
      <c r="M39" s="27"/>
      <c r="N39" s="28"/>
      <c r="O39" s="28"/>
      <c r="Q39" s="28"/>
    </row>
    <row r="40" spans="1:17" ht="15.75" x14ac:dyDescent="0.25">
      <c r="A40" s="9" t="s">
        <v>46</v>
      </c>
      <c r="B40" s="23"/>
      <c r="C40" s="23"/>
      <c r="D40" s="23"/>
      <c r="E40" s="23"/>
      <c r="L40" s="1"/>
      <c r="M40" s="7"/>
      <c r="N40" s="2"/>
      <c r="O40" s="2"/>
      <c r="Q40" s="2"/>
    </row>
    <row r="41" spans="1:17" ht="15.75" x14ac:dyDescent="0.25">
      <c r="A41" s="6" t="s">
        <v>54</v>
      </c>
      <c r="B41" s="23"/>
      <c r="C41" s="23"/>
      <c r="D41" s="23"/>
      <c r="E41" s="23"/>
      <c r="L41" s="1"/>
      <c r="M41" s="7"/>
      <c r="N41" s="2"/>
      <c r="O41" s="2"/>
      <c r="Q41" s="2"/>
    </row>
    <row r="42" spans="1:17" ht="15" x14ac:dyDescent="0.25">
      <c r="A42" s="5" t="s">
        <v>55</v>
      </c>
      <c r="B42" s="23"/>
      <c r="C42" s="23"/>
      <c r="D42" s="23"/>
      <c r="E42" s="23"/>
    </row>
    <row r="43" spans="1:17" ht="15" x14ac:dyDescent="0.25">
      <c r="A43" s="5" t="s">
        <v>47</v>
      </c>
      <c r="B43" s="23"/>
      <c r="C43" s="23"/>
      <c r="D43" s="23"/>
      <c r="E43" s="23"/>
    </row>
    <row r="44" spans="1:17" ht="15" x14ac:dyDescent="0.25">
      <c r="A44" s="5" t="s">
        <v>48</v>
      </c>
      <c r="B44" s="23"/>
      <c r="C44" s="23"/>
      <c r="D44" s="23"/>
      <c r="E44" s="23"/>
    </row>
    <row r="45" spans="1:17" ht="15" x14ac:dyDescent="0.25">
      <c r="A45" s="5" t="s">
        <v>49</v>
      </c>
      <c r="B45" s="23"/>
      <c r="C45" s="23"/>
      <c r="D45" s="23"/>
      <c r="E45" s="23"/>
    </row>
    <row r="46" spans="1:17" ht="15" x14ac:dyDescent="0.25">
      <c r="A46" s="5" t="s">
        <v>50</v>
      </c>
      <c r="B46" s="23"/>
      <c r="C46" s="23"/>
      <c r="D46" s="23"/>
      <c r="E46" s="23"/>
    </row>
    <row r="48" spans="1:17" x14ac:dyDescent="0.2">
      <c r="A48" s="11"/>
      <c r="B48" s="3"/>
      <c r="C48" s="11"/>
      <c r="D48" s="48"/>
      <c r="E48" s="48"/>
    </row>
    <row r="56" spans="1:5" ht="15.75" x14ac:dyDescent="0.25">
      <c r="A56" s="47"/>
      <c r="B56" s="47"/>
      <c r="C56" s="47"/>
      <c r="D56" s="47"/>
      <c r="E56" s="47"/>
    </row>
    <row r="57" spans="1:5" ht="15.75" x14ac:dyDescent="0.25">
      <c r="A57" s="47"/>
      <c r="B57" s="47"/>
      <c r="C57" s="47"/>
      <c r="D57" s="47"/>
      <c r="E57" s="47"/>
    </row>
    <row r="58" spans="1:5" ht="15.75" x14ac:dyDescent="0.25">
      <c r="A58" s="47"/>
      <c r="B58" s="47"/>
      <c r="C58" s="47"/>
      <c r="D58" s="47"/>
      <c r="E58" s="47"/>
    </row>
    <row r="59" spans="1:5" ht="15.75" x14ac:dyDescent="0.25">
      <c r="A59" s="47"/>
      <c r="B59" s="47"/>
      <c r="C59" s="47"/>
      <c r="D59" s="47"/>
      <c r="E59" s="47"/>
    </row>
    <row r="74" spans="15:16" ht="15.75" x14ac:dyDescent="0.25">
      <c r="O74" s="10"/>
      <c r="P74" s="10"/>
    </row>
  </sheetData>
  <mergeCells count="8">
    <mergeCell ref="I10:O10"/>
    <mergeCell ref="A8:E8"/>
    <mergeCell ref="A57:E57"/>
    <mergeCell ref="A58:E58"/>
    <mergeCell ref="A59:E59"/>
    <mergeCell ref="A56:E56"/>
    <mergeCell ref="D48:E48"/>
    <mergeCell ref="A16:E16"/>
  </mergeCells>
  <phoneticPr fontId="11" type="noConversion"/>
  <hyperlinks>
    <hyperlink ref="E4" r:id="rId1" xr:uid="{00000000-0004-0000-0000-000000000000}"/>
  </hyperlinks>
  <printOptions horizontalCentered="1"/>
  <pageMargins left="0.75" right="0.75" top="0.25" bottom="0.25" header="0.5" footer="0.5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</vt:lpstr>
      <vt:lpstr>'23-24'!Print_Area</vt:lpstr>
    </vt:vector>
  </TitlesOfParts>
  <Manager/>
  <Company>bnymc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</dc:creator>
  <cp:keywords/>
  <dc:description/>
  <cp:lastModifiedBy>Angelica Martinez</cp:lastModifiedBy>
  <cp:revision/>
  <cp:lastPrinted>2022-05-24T19:53:09Z</cp:lastPrinted>
  <dcterms:created xsi:type="dcterms:W3CDTF">2004-11-18T03:46:17Z</dcterms:created>
  <dcterms:modified xsi:type="dcterms:W3CDTF">2022-12-01T00:52:25Z</dcterms:modified>
  <cp:category/>
  <cp:contentStatus/>
</cp:coreProperties>
</file>