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15516dc347a71e2c/Consulting Files/consulting resources/"/>
    </mc:Choice>
  </mc:AlternateContent>
  <xr:revisionPtr revIDLastSave="5" documentId="13_ncr:1_{62AEC088-A4F6-47C2-8461-7ABB91D9F111}" xr6:coauthVersionLast="47" xr6:coauthVersionMax="47" xr10:uidLastSave="{93E815D7-2B31-44F3-A13D-9905C79C86C9}"/>
  <bookViews>
    <workbookView xWindow="-108" yWindow="-108" windowWidth="23256" windowHeight="12456" firstSheet="1" activeTab="4" xr2:uid="{00000000-000D-0000-FFFF-FFFF00000000}"/>
  </bookViews>
  <sheets>
    <sheet name="Master" sheetId="3" r:id="rId1"/>
    <sheet name="Automated Payroll" sheetId="5" r:id="rId2"/>
    <sheet name="Funds Disbursement" sheetId="7" r:id="rId3"/>
    <sheet name="Internal Communications (Email)" sheetId="8" r:id="rId4"/>
    <sheet name="External Advertising (Website)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10" l="1"/>
  <c r="K56" i="8"/>
  <c r="K56" i="7"/>
  <c r="K56" i="5"/>
  <c r="K56" i="3"/>
  <c r="K53" i="10"/>
  <c r="K52" i="10"/>
  <c r="K48" i="10"/>
  <c r="K44" i="10"/>
  <c r="K43" i="10"/>
  <c r="K42" i="10"/>
  <c r="K41" i="10"/>
  <c r="K40" i="10"/>
  <c r="K39" i="10"/>
  <c r="K38" i="10"/>
  <c r="K37" i="10"/>
  <c r="K36" i="10"/>
  <c r="J29" i="10"/>
  <c r="K29" i="10" s="1"/>
  <c r="K23" i="10"/>
  <c r="J23" i="10"/>
  <c r="J20" i="10"/>
  <c r="K20" i="10" s="1"/>
  <c r="K15" i="10"/>
  <c r="K11" i="10"/>
  <c r="K10" i="10"/>
  <c r="K53" i="8"/>
  <c r="K52" i="8"/>
  <c r="K48" i="8"/>
  <c r="K44" i="8"/>
  <c r="K43" i="8"/>
  <c r="K42" i="8"/>
  <c r="K41" i="8"/>
  <c r="K40" i="8"/>
  <c r="K39" i="8"/>
  <c r="K38" i="8"/>
  <c r="K37" i="8"/>
  <c r="K36" i="8"/>
  <c r="J29" i="8"/>
  <c r="K29" i="8" s="1"/>
  <c r="K23" i="8"/>
  <c r="J23" i="8"/>
  <c r="J20" i="8"/>
  <c r="K20" i="8" s="1"/>
  <c r="K15" i="8"/>
  <c r="K11" i="8"/>
  <c r="K10" i="8"/>
  <c r="K53" i="7"/>
  <c r="K52" i="7"/>
  <c r="K48" i="7"/>
  <c r="K44" i="7"/>
  <c r="K43" i="7"/>
  <c r="K42" i="7"/>
  <c r="K41" i="7"/>
  <c r="K40" i="7"/>
  <c r="K39" i="7"/>
  <c r="K38" i="7"/>
  <c r="K37" i="7"/>
  <c r="K36" i="7"/>
  <c r="J29" i="7"/>
  <c r="K29" i="7" s="1"/>
  <c r="J23" i="7"/>
  <c r="K23" i="7" s="1"/>
  <c r="J20" i="7"/>
  <c r="K20" i="7" s="1"/>
  <c r="K15" i="7"/>
  <c r="K11" i="7"/>
  <c r="K10" i="7"/>
  <c r="K53" i="5"/>
  <c r="K52" i="5"/>
  <c r="K48" i="5"/>
  <c r="K44" i="5"/>
  <c r="K43" i="5"/>
  <c r="K42" i="5"/>
  <c r="K41" i="5"/>
  <c r="K40" i="5"/>
  <c r="K39" i="5"/>
  <c r="K38" i="5"/>
  <c r="K37" i="5"/>
  <c r="K36" i="5"/>
  <c r="J29" i="5"/>
  <c r="K29" i="5" s="1"/>
  <c r="K23" i="5"/>
  <c r="J23" i="5"/>
  <c r="J20" i="5"/>
  <c r="K20" i="5" s="1"/>
  <c r="K15" i="5"/>
  <c r="K11" i="5"/>
  <c r="K10" i="5"/>
  <c r="K53" i="3"/>
  <c r="K52" i="3" l="1"/>
  <c r="K15" i="3"/>
  <c r="K11" i="3" l="1"/>
  <c r="K48" i="3" l="1"/>
  <c r="K36" i="3"/>
  <c r="K37" i="3"/>
  <c r="K38" i="3"/>
  <c r="K39" i="3"/>
  <c r="K40" i="3"/>
  <c r="K41" i="3"/>
  <c r="K42" i="3"/>
  <c r="K43" i="3"/>
  <c r="K44" i="3"/>
  <c r="K10" i="3"/>
  <c r="J23" i="3"/>
  <c r="K23" i="3" s="1"/>
  <c r="J20" i="3"/>
  <c r="K20" i="3" s="1"/>
  <c r="J29" i="3" l="1"/>
  <c r="K29" i="3" s="1"/>
</calcChain>
</file>

<file path=xl/sharedStrings.xml><?xml version="1.0" encoding="utf-8"?>
<sst xmlns="http://schemas.openxmlformats.org/spreadsheetml/2006/main" count="210" uniqueCount="43">
  <si>
    <t>Reputation Impacts</t>
  </si>
  <si>
    <t>Revenue Calculator</t>
  </si>
  <si>
    <t>Average Annual Cost of Employee, Including Benefits</t>
  </si>
  <si>
    <t>Hourly Employee Cost - Lost Productivity</t>
  </si>
  <si>
    <t>Downtime Tolerance</t>
  </si>
  <si>
    <t>1 Month</t>
  </si>
  <si>
    <t>2 Weeks</t>
  </si>
  <si>
    <t>1 Week</t>
  </si>
  <si>
    <t>2 Days</t>
  </si>
  <si>
    <t>1 Day</t>
  </si>
  <si>
    <t>4 Hours</t>
  </si>
  <si>
    <t>2 Hours</t>
  </si>
  <si>
    <t>1 Hour</t>
  </si>
  <si>
    <t>4 Days</t>
  </si>
  <si>
    <t>Select the 'X' for just the one value</t>
  </si>
  <si>
    <t>Legal/Regulatory</t>
  </si>
  <si>
    <t>Points Tally</t>
  </si>
  <si>
    <t>Employees Lost Productivity Calculator</t>
  </si>
  <si>
    <t>Additional Expenses</t>
  </si>
  <si>
    <t>TOTAL POINTS</t>
  </si>
  <si>
    <t>Delays to Your Annual Strategic Goals</t>
  </si>
  <si>
    <t>Business Continuity/Disaster Recovery Business Priority Process Determination Calculator</t>
  </si>
  <si>
    <t>Daily DIRECT Revenue Loss</t>
  </si>
  <si>
    <t>Daily INDIRECT Revenue Loss</t>
  </si>
  <si>
    <t>Additional expenses incurred due to fines, lawsuits, need for additional resources, overtime, etc.</t>
  </si>
  <si>
    <t>Is there a risk of brand damage?</t>
  </si>
  <si>
    <t>NOTE: This calculator WILL require adjusting to most fields depending upon the size and scale of your business as well as criticality of such factors as brand damage and legal/regulatory requirements.</t>
  </si>
  <si>
    <t>The latest version of this spreadsheet is always available at https://allanalford.com/resources</t>
  </si>
  <si>
    <t>The MOST amount of time you can tolerate the absence of this business process or temporary loss of asset</t>
  </si>
  <si>
    <t>NOTE: This calculator also assumes that data assets will not be totally destroyed, as backups are presumed to exist.</t>
  </si>
  <si>
    <t>NOTE: Some questions may not be relevant to your organization.  "impact to strategic intiatives" might be a redundant question or might require a second specific valuation</t>
  </si>
  <si>
    <t>Cost of delay to strategic initiative(s) affected</t>
  </si>
  <si>
    <t>Current version 1.3</t>
  </si>
  <si>
    <t>Name of Business Process</t>
  </si>
  <si>
    <t>Information Technology Supporting Business Process</t>
  </si>
  <si>
    <t>Is the business process customer-facing or partner-facing?</t>
  </si>
  <si>
    <t>Does this business process fulfill legal or regulatory obligations?</t>
  </si>
  <si>
    <t>Annual Revenue Stream DIRECTLY Derived From This Business Process</t>
  </si>
  <si>
    <t>Annual Revenue Stream INDIRECTLY Derived From This Business Process</t>
  </si>
  <si>
    <t>Number of Employees Depending Upon This Business Process</t>
  </si>
  <si>
    <t>Does the loss of this business process impact meeting strategic initiative schedules?</t>
  </si>
  <si>
    <t>Instruction: Copy the master tab to a new tab for each asset.</t>
  </si>
  <si>
    <t>Instruction: Copy the master tab to a new tab for each asset.  Some sample tabs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</si>
</sst>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2" xfId="0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2" fillId="0" borderId="0" xfId="0" applyFont="1"/>
    <xf numFmtId="0" fontId="1" fillId="3" borderId="5" xfId="0" applyFont="1" applyFill="1" applyBorder="1" applyAlignment="1">
      <alignment horizontal="left" vertical="center"/>
    </xf>
    <xf numFmtId="0" fontId="0" fillId="3" borderId="4" xfId="0" applyFill="1" applyBorder="1"/>
    <xf numFmtId="164" fontId="0" fillId="2" borderId="2" xfId="0" applyNumberFormat="1" applyFill="1" applyBorder="1"/>
    <xf numFmtId="0" fontId="0" fillId="3" borderId="6" xfId="0" applyFill="1" applyBorder="1"/>
    <xf numFmtId="0" fontId="1" fillId="3" borderId="6" xfId="0" applyFont="1" applyFill="1" applyBorder="1"/>
    <xf numFmtId="3" fontId="0" fillId="3" borderId="6" xfId="0" applyNumberFormat="1" applyFill="1" applyBorder="1"/>
    <xf numFmtId="0" fontId="1" fillId="3" borderId="1" xfId="0" applyFont="1" applyFill="1" applyBorder="1"/>
    <xf numFmtId="0" fontId="0" fillId="3" borderId="1" xfId="0" applyFill="1" applyBorder="1"/>
    <xf numFmtId="0" fontId="1" fillId="3" borderId="2" xfId="0" applyFont="1" applyFill="1" applyBorder="1"/>
    <xf numFmtId="0" fontId="0" fillId="3" borderId="3" xfId="0" applyFill="1" applyBorder="1"/>
    <xf numFmtId="0" fontId="0" fillId="4" borderId="2" xfId="0" applyFill="1" applyBorder="1"/>
    <xf numFmtId="0" fontId="0" fillId="4" borderId="3" xfId="0" applyFill="1" applyBorder="1"/>
    <xf numFmtId="0" fontId="1" fillId="3" borderId="8" xfId="0" applyFont="1" applyFill="1" applyBorder="1"/>
    <xf numFmtId="0" fontId="0" fillId="4" borderId="7" xfId="0" applyFill="1" applyBorder="1"/>
    <xf numFmtId="0" fontId="2" fillId="3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7</xdr:row>
      <xdr:rowOff>0</xdr:rowOff>
    </xdr:from>
    <xdr:to>
      <xdr:col>11</xdr:col>
      <xdr:colOff>5292</xdr:colOff>
      <xdr:row>8</xdr:row>
      <xdr:rowOff>38523</xdr:rowOff>
    </xdr:to>
    <xdr:pic>
      <xdr:nvPicPr>
        <xdr:cNvPr id="2" name="Picture 1" descr="Creative Commons License">
          <a:extLst>
            <a:ext uri="{FF2B5EF4-FFF2-40B4-BE49-F238E27FC236}">
              <a16:creationId xmlns:a16="http://schemas.microsoft.com/office/drawing/2014/main" id="{034422E7-163E-4323-9AFD-BDF8F073C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1028700"/>
          <a:ext cx="5292" cy="232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5029200</xdr:colOff>
      <xdr:row>9</xdr:row>
      <xdr:rowOff>114300</xdr:rowOff>
    </xdr:from>
    <xdr:to>
      <xdr:col>11</xdr:col>
      <xdr:colOff>5739342</xdr:colOff>
      <xdr:row>10</xdr:row>
      <xdr:rowOff>131868</xdr:rowOff>
    </xdr:to>
    <xdr:pic>
      <xdr:nvPicPr>
        <xdr:cNvPr id="3" name="Picture 2" descr="Creative Commons License">
          <a:extLst>
            <a:ext uri="{FF2B5EF4-FFF2-40B4-BE49-F238E27FC236}">
              <a16:creationId xmlns:a16="http://schemas.microsoft.com/office/drawing/2014/main" id="{718FF99F-F29D-46E1-99C9-F8E68F670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5460" y="1851660"/>
          <a:ext cx="710142" cy="215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7</xdr:row>
      <xdr:rowOff>0</xdr:rowOff>
    </xdr:from>
    <xdr:to>
      <xdr:col>11</xdr:col>
      <xdr:colOff>5292</xdr:colOff>
      <xdr:row>8</xdr:row>
      <xdr:rowOff>38523</xdr:rowOff>
    </xdr:to>
    <xdr:pic>
      <xdr:nvPicPr>
        <xdr:cNvPr id="2" name="Picture 1" descr="Creative Commons License">
          <a:extLst>
            <a:ext uri="{FF2B5EF4-FFF2-40B4-BE49-F238E27FC236}">
              <a16:creationId xmlns:a16="http://schemas.microsoft.com/office/drawing/2014/main" id="{793E726A-7C7C-47F3-8562-054CDE04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6260" y="1363980"/>
          <a:ext cx="5292" cy="221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5029200</xdr:colOff>
      <xdr:row>9</xdr:row>
      <xdr:rowOff>114300</xdr:rowOff>
    </xdr:from>
    <xdr:to>
      <xdr:col>11</xdr:col>
      <xdr:colOff>5739342</xdr:colOff>
      <xdr:row>10</xdr:row>
      <xdr:rowOff>131868</xdr:rowOff>
    </xdr:to>
    <xdr:pic>
      <xdr:nvPicPr>
        <xdr:cNvPr id="3" name="Picture 2" descr="Creative Commons License">
          <a:extLst>
            <a:ext uri="{FF2B5EF4-FFF2-40B4-BE49-F238E27FC236}">
              <a16:creationId xmlns:a16="http://schemas.microsoft.com/office/drawing/2014/main" id="{46F2249B-9E51-4C80-95FC-17A4E0BDF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5460" y="1851660"/>
          <a:ext cx="710142" cy="215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7</xdr:row>
      <xdr:rowOff>0</xdr:rowOff>
    </xdr:from>
    <xdr:to>
      <xdr:col>11</xdr:col>
      <xdr:colOff>5292</xdr:colOff>
      <xdr:row>8</xdr:row>
      <xdr:rowOff>38523</xdr:rowOff>
    </xdr:to>
    <xdr:pic>
      <xdr:nvPicPr>
        <xdr:cNvPr id="2" name="Picture 1" descr="Creative Commons License">
          <a:extLst>
            <a:ext uri="{FF2B5EF4-FFF2-40B4-BE49-F238E27FC236}">
              <a16:creationId xmlns:a16="http://schemas.microsoft.com/office/drawing/2014/main" id="{FB3A4858-7B42-4E05-BC49-C26573D90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6260" y="1363980"/>
          <a:ext cx="5292" cy="221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5029200</xdr:colOff>
      <xdr:row>9</xdr:row>
      <xdr:rowOff>114300</xdr:rowOff>
    </xdr:from>
    <xdr:to>
      <xdr:col>11</xdr:col>
      <xdr:colOff>5739342</xdr:colOff>
      <xdr:row>10</xdr:row>
      <xdr:rowOff>131868</xdr:rowOff>
    </xdr:to>
    <xdr:pic>
      <xdr:nvPicPr>
        <xdr:cNvPr id="3" name="Picture 2" descr="Creative Commons License">
          <a:extLst>
            <a:ext uri="{FF2B5EF4-FFF2-40B4-BE49-F238E27FC236}">
              <a16:creationId xmlns:a16="http://schemas.microsoft.com/office/drawing/2014/main" id="{8FB0B849-744E-4229-AA5C-A6677EFC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5460" y="1851660"/>
          <a:ext cx="710142" cy="215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7</xdr:row>
      <xdr:rowOff>0</xdr:rowOff>
    </xdr:from>
    <xdr:to>
      <xdr:col>11</xdr:col>
      <xdr:colOff>5292</xdr:colOff>
      <xdr:row>8</xdr:row>
      <xdr:rowOff>38523</xdr:rowOff>
    </xdr:to>
    <xdr:pic>
      <xdr:nvPicPr>
        <xdr:cNvPr id="2" name="Picture 1" descr="Creative Commons License">
          <a:extLst>
            <a:ext uri="{FF2B5EF4-FFF2-40B4-BE49-F238E27FC236}">
              <a16:creationId xmlns:a16="http://schemas.microsoft.com/office/drawing/2014/main" id="{55864596-1F34-436A-A0AA-F2CC5017F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6260" y="1363980"/>
          <a:ext cx="5292" cy="221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5029200</xdr:colOff>
      <xdr:row>9</xdr:row>
      <xdr:rowOff>114300</xdr:rowOff>
    </xdr:from>
    <xdr:to>
      <xdr:col>11</xdr:col>
      <xdr:colOff>5739342</xdr:colOff>
      <xdr:row>10</xdr:row>
      <xdr:rowOff>131868</xdr:rowOff>
    </xdr:to>
    <xdr:pic>
      <xdr:nvPicPr>
        <xdr:cNvPr id="3" name="Picture 2" descr="Creative Commons License">
          <a:extLst>
            <a:ext uri="{FF2B5EF4-FFF2-40B4-BE49-F238E27FC236}">
              <a16:creationId xmlns:a16="http://schemas.microsoft.com/office/drawing/2014/main" id="{05ED30A8-42DA-47A5-8C12-FA45B9D5B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5460" y="1851660"/>
          <a:ext cx="710142" cy="215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7</xdr:row>
      <xdr:rowOff>0</xdr:rowOff>
    </xdr:from>
    <xdr:to>
      <xdr:col>11</xdr:col>
      <xdr:colOff>5292</xdr:colOff>
      <xdr:row>8</xdr:row>
      <xdr:rowOff>38523</xdr:rowOff>
    </xdr:to>
    <xdr:pic>
      <xdr:nvPicPr>
        <xdr:cNvPr id="2" name="Picture 1" descr="Creative Commons License">
          <a:extLst>
            <a:ext uri="{FF2B5EF4-FFF2-40B4-BE49-F238E27FC236}">
              <a16:creationId xmlns:a16="http://schemas.microsoft.com/office/drawing/2014/main" id="{22B4F8C6-A2B7-446F-AF5B-B0EFF6B2C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6260" y="1363980"/>
          <a:ext cx="5292" cy="221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5029200</xdr:colOff>
      <xdr:row>9</xdr:row>
      <xdr:rowOff>114300</xdr:rowOff>
    </xdr:from>
    <xdr:to>
      <xdr:col>11</xdr:col>
      <xdr:colOff>5739342</xdr:colOff>
      <xdr:row>10</xdr:row>
      <xdr:rowOff>131868</xdr:rowOff>
    </xdr:to>
    <xdr:pic>
      <xdr:nvPicPr>
        <xdr:cNvPr id="3" name="Picture 2" descr="Creative Commons License">
          <a:extLst>
            <a:ext uri="{FF2B5EF4-FFF2-40B4-BE49-F238E27FC236}">
              <a16:creationId xmlns:a16="http://schemas.microsoft.com/office/drawing/2014/main" id="{8DCCF076-DB05-401B-BF07-E43C854A9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5460" y="1851660"/>
          <a:ext cx="710142" cy="215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7"/>
  <sheetViews>
    <sheetView topLeftCell="A46" zoomScaleNormal="100" workbookViewId="0">
      <selection activeCell="K53" sqref="K53"/>
    </sheetView>
  </sheetViews>
  <sheetFormatPr defaultRowHeight="14.4" x14ac:dyDescent="0.3"/>
  <cols>
    <col min="7" max="7" width="11.6640625" bestFit="1" customWidth="1"/>
    <col min="8" max="8" width="11.88671875" bestFit="1" customWidth="1"/>
    <col min="9" max="9" width="11.88671875" customWidth="1"/>
    <col min="10" max="10" width="13.88671875" bestFit="1" customWidth="1"/>
    <col min="11" max="11" width="16.5546875" customWidth="1"/>
    <col min="12" max="12" width="178.33203125" customWidth="1"/>
  </cols>
  <sheetData>
    <row r="1" spans="1:12" ht="15.6" thickTop="1" thickBot="1" x14ac:dyDescent="0.35">
      <c r="A1" s="7" t="s">
        <v>21</v>
      </c>
      <c r="B1" s="8"/>
      <c r="C1" s="8"/>
      <c r="D1" s="8"/>
      <c r="E1" s="8"/>
      <c r="F1" s="8"/>
      <c r="G1" s="8"/>
      <c r="H1" s="8"/>
      <c r="I1" s="8"/>
      <c r="J1" s="8"/>
      <c r="K1" s="13" t="s">
        <v>16</v>
      </c>
      <c r="L1" t="s">
        <v>32</v>
      </c>
    </row>
    <row r="2" spans="1:12" ht="15" thickTop="1" x14ac:dyDescent="0.3">
      <c r="K2" s="10"/>
    </row>
    <row r="3" spans="1:12" ht="15" thickBot="1" x14ac:dyDescent="0.35">
      <c r="A3" s="1" t="s">
        <v>33</v>
      </c>
      <c r="K3" s="11"/>
      <c r="L3" t="s">
        <v>41</v>
      </c>
    </row>
    <row r="4" spans="1:12" ht="15.6" thickTop="1" thickBot="1" x14ac:dyDescent="0.35">
      <c r="A4" s="17"/>
      <c r="B4" s="18"/>
      <c r="C4" s="18"/>
      <c r="D4" s="18"/>
      <c r="E4" s="18"/>
      <c r="F4" s="18"/>
      <c r="G4" s="18"/>
      <c r="H4" s="18"/>
      <c r="I4" s="18"/>
      <c r="J4" s="20"/>
      <c r="K4" s="19"/>
    </row>
    <row r="5" spans="1:12" ht="15.6" thickTop="1" thickBot="1" x14ac:dyDescent="0.35">
      <c r="A5" s="1" t="s">
        <v>34</v>
      </c>
      <c r="B5" s="1"/>
      <c r="C5" s="1"/>
      <c r="D5" s="1"/>
      <c r="E5" s="1"/>
      <c r="F5" s="1"/>
      <c r="G5" s="1"/>
      <c r="H5" s="1"/>
      <c r="I5" s="1"/>
      <c r="J5" s="1"/>
      <c r="K5" s="19"/>
      <c r="L5" t="s">
        <v>26</v>
      </c>
    </row>
    <row r="6" spans="1:12" ht="15.6" thickTop="1" thickBot="1" x14ac:dyDescent="0.35">
      <c r="A6" s="18"/>
      <c r="B6" s="18"/>
      <c r="C6" s="18"/>
      <c r="D6" s="18"/>
      <c r="E6" s="18"/>
      <c r="F6" s="18"/>
      <c r="G6" s="18"/>
      <c r="H6" s="18"/>
      <c r="I6" s="18"/>
      <c r="J6" s="20"/>
      <c r="K6" s="19"/>
      <c r="L6" t="s">
        <v>29</v>
      </c>
    </row>
    <row r="7" spans="1:12" ht="15" thickTop="1" x14ac:dyDescent="0.3">
      <c r="K7" s="11"/>
      <c r="L7" t="s">
        <v>30</v>
      </c>
    </row>
    <row r="8" spans="1:12" x14ac:dyDescent="0.3">
      <c r="A8" s="1" t="s">
        <v>0</v>
      </c>
      <c r="K8" s="10"/>
    </row>
    <row r="9" spans="1:12" ht="15" thickBot="1" x14ac:dyDescent="0.35">
      <c r="K9" s="10"/>
      <c r="L9" t="s">
        <v>27</v>
      </c>
    </row>
    <row r="10" spans="1:12" ht="15.6" thickTop="1" thickBot="1" x14ac:dyDescent="0.35">
      <c r="A10" t="s">
        <v>35</v>
      </c>
      <c r="J10" s="4"/>
      <c r="K10" s="10" t="str">
        <f>IF(J10="Yes",1500,IF(J10="No",0,""))</f>
        <v/>
      </c>
    </row>
    <row r="11" spans="1:12" ht="15.6" thickTop="1" thickBot="1" x14ac:dyDescent="0.35">
      <c r="A11" t="s">
        <v>25</v>
      </c>
      <c r="J11" s="4"/>
      <c r="K11" s="10" t="str">
        <f>IF(J11="Yes",1500,IF(J11="No",0,""))</f>
        <v/>
      </c>
    </row>
    <row r="12" spans="1:12" ht="15" thickTop="1" x14ac:dyDescent="0.3">
      <c r="K12" s="10"/>
    </row>
    <row r="13" spans="1:12" x14ac:dyDescent="0.3">
      <c r="A13" s="1" t="s">
        <v>15</v>
      </c>
      <c r="K13" s="10"/>
    </row>
    <row r="14" spans="1:12" ht="15" thickBot="1" x14ac:dyDescent="0.35">
      <c r="K14" s="21"/>
    </row>
    <row r="15" spans="1:12" ht="15.6" thickTop="1" thickBot="1" x14ac:dyDescent="0.35">
      <c r="A15" t="s">
        <v>36</v>
      </c>
      <c r="J15" s="4"/>
      <c r="K15" s="10" t="str">
        <f>IF(J15="Yes",10000,IF(J15="No",0,""))</f>
        <v/>
      </c>
    </row>
    <row r="16" spans="1:12" ht="15" thickTop="1" x14ac:dyDescent="0.3">
      <c r="K16" s="10"/>
    </row>
    <row r="17" spans="1:11" x14ac:dyDescent="0.3">
      <c r="A17" s="1" t="s">
        <v>1</v>
      </c>
      <c r="K17" s="10"/>
    </row>
    <row r="18" spans="1:11" ht="15" thickBot="1" x14ac:dyDescent="0.35">
      <c r="K18" s="10"/>
    </row>
    <row r="19" spans="1:11" ht="15.6" thickTop="1" thickBot="1" x14ac:dyDescent="0.35">
      <c r="A19" t="s">
        <v>37</v>
      </c>
      <c r="J19" s="5"/>
      <c r="K19" s="10"/>
    </row>
    <row r="20" spans="1:11" ht="15" thickTop="1" x14ac:dyDescent="0.3">
      <c r="A20" t="s">
        <v>22</v>
      </c>
      <c r="J20" s="2">
        <f>J19/50/5</f>
        <v>0</v>
      </c>
      <c r="K20" s="12">
        <f>J20/10</f>
        <v>0</v>
      </c>
    </row>
    <row r="21" spans="1:11" ht="15" thickBot="1" x14ac:dyDescent="0.35">
      <c r="J21" s="2"/>
      <c r="K21" s="12"/>
    </row>
    <row r="22" spans="1:11" ht="15.6" thickTop="1" thickBot="1" x14ac:dyDescent="0.35">
      <c r="A22" t="s">
        <v>38</v>
      </c>
      <c r="J22" s="5"/>
      <c r="K22" s="10"/>
    </row>
    <row r="23" spans="1:11" ht="15" thickTop="1" x14ac:dyDescent="0.3">
      <c r="A23" t="s">
        <v>23</v>
      </c>
      <c r="J23" s="2">
        <f>J22/50/5</f>
        <v>0</v>
      </c>
      <c r="K23" s="12">
        <f>J23/100</f>
        <v>0</v>
      </c>
    </row>
    <row r="24" spans="1:11" x14ac:dyDescent="0.3">
      <c r="K24" s="10"/>
    </row>
    <row r="25" spans="1:11" x14ac:dyDescent="0.3">
      <c r="A25" s="1" t="s">
        <v>17</v>
      </c>
      <c r="K25" s="10"/>
    </row>
    <row r="26" spans="1:11" ht="15" thickBot="1" x14ac:dyDescent="0.35">
      <c r="K26" s="10"/>
    </row>
    <row r="27" spans="1:11" ht="15.6" thickTop="1" thickBot="1" x14ac:dyDescent="0.35">
      <c r="A27" t="s">
        <v>39</v>
      </c>
      <c r="J27" s="4"/>
      <c r="K27" s="10"/>
    </row>
    <row r="28" spans="1:11" ht="15.6" thickTop="1" thickBot="1" x14ac:dyDescent="0.35">
      <c r="A28" t="s">
        <v>2</v>
      </c>
      <c r="J28" s="5"/>
      <c r="K28" s="10"/>
    </row>
    <row r="29" spans="1:11" ht="15" thickTop="1" x14ac:dyDescent="0.3">
      <c r="A29" t="s">
        <v>3</v>
      </c>
      <c r="J29" s="2">
        <f>J27*J28/250/8</f>
        <v>0</v>
      </c>
      <c r="K29" s="12">
        <f>J29/10</f>
        <v>0</v>
      </c>
    </row>
    <row r="30" spans="1:11" x14ac:dyDescent="0.3">
      <c r="K30" s="10"/>
    </row>
    <row r="31" spans="1:11" x14ac:dyDescent="0.3">
      <c r="A31" s="1" t="s">
        <v>4</v>
      </c>
      <c r="K31" s="10"/>
    </row>
    <row r="32" spans="1:11" x14ac:dyDescent="0.3">
      <c r="A32" s="1"/>
      <c r="K32" s="10"/>
    </row>
    <row r="33" spans="1:11" x14ac:dyDescent="0.3">
      <c r="A33" t="s">
        <v>28</v>
      </c>
      <c r="K33" s="10"/>
    </row>
    <row r="34" spans="1:11" x14ac:dyDescent="0.3">
      <c r="A34" s="6" t="s">
        <v>14</v>
      </c>
      <c r="K34" s="10"/>
    </row>
    <row r="35" spans="1:11" ht="15" thickBot="1" x14ac:dyDescent="0.35">
      <c r="K35" s="10"/>
    </row>
    <row r="36" spans="1:11" ht="15.6" thickTop="1" thickBot="1" x14ac:dyDescent="0.35">
      <c r="I36" t="s">
        <v>5</v>
      </c>
      <c r="J36" s="4"/>
      <c r="K36" s="10" t="str">
        <f>IF(J36="X",100,"")</f>
        <v/>
      </c>
    </row>
    <row r="37" spans="1:11" ht="15.6" thickTop="1" thickBot="1" x14ac:dyDescent="0.35">
      <c r="I37" t="s">
        <v>6</v>
      </c>
      <c r="J37" s="4"/>
      <c r="K37" s="10" t="str">
        <f>IF(J37="X",250,"")</f>
        <v/>
      </c>
    </row>
    <row r="38" spans="1:11" ht="15.6" thickTop="1" thickBot="1" x14ac:dyDescent="0.35">
      <c r="I38" t="s">
        <v>7</v>
      </c>
      <c r="J38" s="4"/>
      <c r="K38" s="10" t="str">
        <f>IF(J38="X",500,"")</f>
        <v/>
      </c>
    </row>
    <row r="39" spans="1:11" ht="15.6" thickTop="1" thickBot="1" x14ac:dyDescent="0.35">
      <c r="I39" t="s">
        <v>13</v>
      </c>
      <c r="J39" s="4"/>
      <c r="K39" s="10" t="str">
        <f>IF(J39="X",750,"")</f>
        <v/>
      </c>
    </row>
    <row r="40" spans="1:11" ht="15.6" thickTop="1" thickBot="1" x14ac:dyDescent="0.35">
      <c r="I40" t="s">
        <v>8</v>
      </c>
      <c r="J40" s="4"/>
      <c r="K40" s="10" t="str">
        <f>IF(J40="X",1000,"")</f>
        <v/>
      </c>
    </row>
    <row r="41" spans="1:11" ht="15.6" thickTop="1" thickBot="1" x14ac:dyDescent="0.35">
      <c r="I41" t="s">
        <v>9</v>
      </c>
      <c r="J41" s="4"/>
      <c r="K41" s="10" t="str">
        <f>IF(J41="X",1500,"")</f>
        <v/>
      </c>
    </row>
    <row r="42" spans="1:11" ht="15.6" thickTop="1" thickBot="1" x14ac:dyDescent="0.35">
      <c r="I42" t="s">
        <v>10</v>
      </c>
      <c r="J42" s="4"/>
      <c r="K42" s="10" t="str">
        <f>IF(J42="X",2000,"")</f>
        <v/>
      </c>
    </row>
    <row r="43" spans="1:11" ht="15.6" thickTop="1" thickBot="1" x14ac:dyDescent="0.35">
      <c r="I43" t="s">
        <v>11</v>
      </c>
      <c r="J43" s="4"/>
      <c r="K43" s="10" t="str">
        <f>IF(J43="X",2500,"")</f>
        <v/>
      </c>
    </row>
    <row r="44" spans="1:11" ht="15.6" thickTop="1" thickBot="1" x14ac:dyDescent="0.35">
      <c r="I44" t="s">
        <v>12</v>
      </c>
      <c r="J44" s="4"/>
      <c r="K44" s="10" t="str">
        <f>IF(J44="X",3000,"")</f>
        <v/>
      </c>
    </row>
    <row r="45" spans="1:11" ht="15" thickTop="1" x14ac:dyDescent="0.3">
      <c r="K45" s="10"/>
    </row>
    <row r="46" spans="1:11" x14ac:dyDescent="0.3">
      <c r="A46" s="1" t="s">
        <v>18</v>
      </c>
      <c r="K46" s="10"/>
    </row>
    <row r="47" spans="1:11" ht="15" thickBot="1" x14ac:dyDescent="0.35">
      <c r="K47" s="10"/>
    </row>
    <row r="48" spans="1:11" ht="15.6" thickTop="1" thickBot="1" x14ac:dyDescent="0.35">
      <c r="A48" t="s">
        <v>24</v>
      </c>
      <c r="J48" s="9"/>
      <c r="K48" s="12">
        <f>J48/1000</f>
        <v>0</v>
      </c>
    </row>
    <row r="49" spans="1:11" ht="15" thickTop="1" x14ac:dyDescent="0.3">
      <c r="K49" s="10"/>
    </row>
    <row r="50" spans="1:11" x14ac:dyDescent="0.3">
      <c r="A50" s="1" t="s">
        <v>20</v>
      </c>
      <c r="K50" s="10"/>
    </row>
    <row r="51" spans="1:11" ht="15" thickBot="1" x14ac:dyDescent="0.35">
      <c r="K51" s="10"/>
    </row>
    <row r="52" spans="1:11" ht="15.6" thickTop="1" thickBot="1" x14ac:dyDescent="0.35">
      <c r="A52" t="s">
        <v>40</v>
      </c>
      <c r="J52" s="3"/>
      <c r="K52" s="10" t="str">
        <f>IF(J52="Yes",2500,IF(J52="No",0,""))</f>
        <v/>
      </c>
    </row>
    <row r="53" spans="1:11" ht="15.6" thickTop="1" thickBot="1" x14ac:dyDescent="0.35">
      <c r="A53" t="s">
        <v>31</v>
      </c>
      <c r="J53" s="9"/>
      <c r="K53" s="12">
        <f>J53/100</f>
        <v>0</v>
      </c>
    </row>
    <row r="54" spans="1:11" ht="15" thickTop="1" x14ac:dyDescent="0.3">
      <c r="K54" s="10"/>
    </row>
    <row r="55" spans="1:11" ht="15" thickBot="1" x14ac:dyDescent="0.35">
      <c r="K55" s="10"/>
    </row>
    <row r="56" spans="1:11" ht="15.6" thickTop="1" thickBot="1" x14ac:dyDescent="0.35">
      <c r="I56" s="15" t="s">
        <v>19</v>
      </c>
      <c r="J56" s="16"/>
      <c r="K56" s="14">
        <f>SUM(K2:K53)</f>
        <v>0</v>
      </c>
    </row>
    <row r="57" spans="1:11" ht="15" thickTop="1" x14ac:dyDescent="0.3"/>
  </sheetData>
  <dataValidations count="2">
    <dataValidation type="list" allowBlank="1" showInputMessage="1" showErrorMessage="1" sqref="J36:J44" xr:uid="{00000000-0002-0000-0100-000000000000}">
      <formula1>"X"</formula1>
    </dataValidation>
    <dataValidation type="list" allowBlank="1" showInputMessage="1" showErrorMessage="1" sqref="J52 J15 J10:J11" xr:uid="{00000000-0002-0000-0100-000001000000}">
      <formula1>"Yes,No"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68DB-DF85-4FA6-BEAB-7529FE41DD2D}">
  <dimension ref="A1:L57"/>
  <sheetViews>
    <sheetView topLeftCell="A40" zoomScaleNormal="100" workbookViewId="0">
      <selection activeCell="K57" sqref="K57"/>
    </sheetView>
  </sheetViews>
  <sheetFormatPr defaultRowHeight="14.4" x14ac:dyDescent="0.3"/>
  <cols>
    <col min="7" max="7" width="11.6640625" bestFit="1" customWidth="1"/>
    <col min="8" max="8" width="11.88671875" bestFit="1" customWidth="1"/>
    <col min="9" max="9" width="11.88671875" customWidth="1"/>
    <col min="10" max="10" width="13.88671875" bestFit="1" customWidth="1"/>
    <col min="11" max="11" width="16.5546875" customWidth="1"/>
    <col min="12" max="12" width="178.33203125" customWidth="1"/>
  </cols>
  <sheetData>
    <row r="1" spans="1:12" ht="15.6" thickTop="1" thickBot="1" x14ac:dyDescent="0.35">
      <c r="A1" s="7" t="s">
        <v>21</v>
      </c>
      <c r="B1" s="8"/>
      <c r="C1" s="8"/>
      <c r="D1" s="8"/>
      <c r="E1" s="8"/>
      <c r="F1" s="8"/>
      <c r="G1" s="8"/>
      <c r="H1" s="8"/>
      <c r="I1" s="8"/>
      <c r="J1" s="8"/>
      <c r="K1" s="13" t="s">
        <v>16</v>
      </c>
      <c r="L1" t="s">
        <v>32</v>
      </c>
    </row>
    <row r="2" spans="1:12" ht="15" thickTop="1" x14ac:dyDescent="0.3">
      <c r="K2" s="10"/>
    </row>
    <row r="3" spans="1:12" ht="15" thickBot="1" x14ac:dyDescent="0.35">
      <c r="A3" s="1" t="s">
        <v>33</v>
      </c>
      <c r="K3" s="11"/>
      <c r="L3" t="s">
        <v>41</v>
      </c>
    </row>
    <row r="4" spans="1:12" ht="15.6" thickTop="1" thickBot="1" x14ac:dyDescent="0.35">
      <c r="A4" s="17"/>
      <c r="B4" s="18"/>
      <c r="C4" s="18"/>
      <c r="D4" s="18"/>
      <c r="E4" s="18"/>
      <c r="F4" s="18"/>
      <c r="G4" s="18"/>
      <c r="H4" s="18"/>
      <c r="I4" s="18"/>
      <c r="J4" s="20"/>
      <c r="K4" s="19"/>
    </row>
    <row r="5" spans="1:12" ht="15.6" thickTop="1" thickBot="1" x14ac:dyDescent="0.35">
      <c r="A5" s="1" t="s">
        <v>34</v>
      </c>
      <c r="B5" s="1"/>
      <c r="C5" s="1"/>
      <c r="D5" s="1"/>
      <c r="E5" s="1"/>
      <c r="F5" s="1"/>
      <c r="G5" s="1"/>
      <c r="H5" s="1"/>
      <c r="I5" s="1"/>
      <c r="J5" s="1"/>
      <c r="K5" s="19"/>
      <c r="L5" t="s">
        <v>26</v>
      </c>
    </row>
    <row r="6" spans="1:12" ht="15.6" thickTop="1" thickBot="1" x14ac:dyDescent="0.35">
      <c r="A6" s="18"/>
      <c r="B6" s="18"/>
      <c r="C6" s="18"/>
      <c r="D6" s="18"/>
      <c r="E6" s="18"/>
      <c r="F6" s="18"/>
      <c r="G6" s="18"/>
      <c r="H6" s="18"/>
      <c r="I6" s="18"/>
      <c r="J6" s="20"/>
      <c r="K6" s="19"/>
      <c r="L6" t="s">
        <v>29</v>
      </c>
    </row>
    <row r="7" spans="1:12" ht="15" thickTop="1" x14ac:dyDescent="0.3">
      <c r="K7" s="11"/>
      <c r="L7" t="s">
        <v>30</v>
      </c>
    </row>
    <row r="8" spans="1:12" x14ac:dyDescent="0.3">
      <c r="A8" s="1" t="s">
        <v>0</v>
      </c>
      <c r="K8" s="10"/>
    </row>
    <row r="9" spans="1:12" ht="15" thickBot="1" x14ac:dyDescent="0.35">
      <c r="K9" s="10"/>
      <c r="L9" t="s">
        <v>27</v>
      </c>
    </row>
    <row r="10" spans="1:12" ht="15.6" thickTop="1" thickBot="1" x14ac:dyDescent="0.35">
      <c r="A10" t="s">
        <v>35</v>
      </c>
      <c r="J10" s="4"/>
      <c r="K10" s="10" t="str">
        <f>IF(J10="Yes",1500,IF(J10="No",0,""))</f>
        <v/>
      </c>
    </row>
    <row r="11" spans="1:12" ht="15.6" thickTop="1" thickBot="1" x14ac:dyDescent="0.35">
      <c r="A11" t="s">
        <v>25</v>
      </c>
      <c r="J11" s="4"/>
      <c r="K11" s="10" t="str">
        <f>IF(J11="Yes",1500,IF(J11="No",0,""))</f>
        <v/>
      </c>
    </row>
    <row r="12" spans="1:12" ht="15" thickTop="1" x14ac:dyDescent="0.3">
      <c r="K12" s="10"/>
    </row>
    <row r="13" spans="1:12" x14ac:dyDescent="0.3">
      <c r="A13" s="1" t="s">
        <v>15</v>
      </c>
      <c r="K13" s="10"/>
    </row>
    <row r="14" spans="1:12" ht="15" thickBot="1" x14ac:dyDescent="0.35">
      <c r="K14" s="21"/>
    </row>
    <row r="15" spans="1:12" ht="15.6" thickTop="1" thickBot="1" x14ac:dyDescent="0.35">
      <c r="A15" t="s">
        <v>36</v>
      </c>
      <c r="J15" s="4"/>
      <c r="K15" s="10" t="str">
        <f>IF(J15="Yes",10000,IF(J15="No",0,""))</f>
        <v/>
      </c>
    </row>
    <row r="16" spans="1:12" ht="15" thickTop="1" x14ac:dyDescent="0.3">
      <c r="K16" s="10"/>
    </row>
    <row r="17" spans="1:11" x14ac:dyDescent="0.3">
      <c r="A17" s="1" t="s">
        <v>1</v>
      </c>
      <c r="K17" s="10"/>
    </row>
    <row r="18" spans="1:11" ht="15" thickBot="1" x14ac:dyDescent="0.35">
      <c r="K18" s="10"/>
    </row>
    <row r="19" spans="1:11" ht="15.6" thickTop="1" thickBot="1" x14ac:dyDescent="0.35">
      <c r="A19" t="s">
        <v>37</v>
      </c>
      <c r="J19" s="5"/>
      <c r="K19" s="10"/>
    </row>
    <row r="20" spans="1:11" ht="15" thickTop="1" x14ac:dyDescent="0.3">
      <c r="A20" t="s">
        <v>22</v>
      </c>
      <c r="J20" s="2">
        <f>J19/50/5</f>
        <v>0</v>
      </c>
      <c r="K20" s="12">
        <f>J20/10</f>
        <v>0</v>
      </c>
    </row>
    <row r="21" spans="1:11" ht="15" thickBot="1" x14ac:dyDescent="0.35">
      <c r="J21" s="2"/>
      <c r="K21" s="12"/>
    </row>
    <row r="22" spans="1:11" ht="15.6" thickTop="1" thickBot="1" x14ac:dyDescent="0.35">
      <c r="A22" t="s">
        <v>38</v>
      </c>
      <c r="J22" s="5"/>
      <c r="K22" s="10"/>
    </row>
    <row r="23" spans="1:11" ht="15" thickTop="1" x14ac:dyDescent="0.3">
      <c r="A23" t="s">
        <v>23</v>
      </c>
      <c r="J23" s="2">
        <f>J22/50/5</f>
        <v>0</v>
      </c>
      <c r="K23" s="12">
        <f>J23/100</f>
        <v>0</v>
      </c>
    </row>
    <row r="24" spans="1:11" x14ac:dyDescent="0.3">
      <c r="K24" s="10"/>
    </row>
    <row r="25" spans="1:11" x14ac:dyDescent="0.3">
      <c r="A25" s="1" t="s">
        <v>17</v>
      </c>
      <c r="K25" s="10"/>
    </row>
    <row r="26" spans="1:11" ht="15" thickBot="1" x14ac:dyDescent="0.35">
      <c r="K26" s="10"/>
    </row>
    <row r="27" spans="1:11" ht="15.6" thickTop="1" thickBot="1" x14ac:dyDescent="0.35">
      <c r="A27" t="s">
        <v>39</v>
      </c>
      <c r="J27" s="4"/>
      <c r="K27" s="10"/>
    </row>
    <row r="28" spans="1:11" ht="15.6" thickTop="1" thickBot="1" x14ac:dyDescent="0.35">
      <c r="A28" t="s">
        <v>2</v>
      </c>
      <c r="J28" s="5"/>
      <c r="K28" s="10"/>
    </row>
    <row r="29" spans="1:11" ht="15" thickTop="1" x14ac:dyDescent="0.3">
      <c r="A29" t="s">
        <v>3</v>
      </c>
      <c r="J29" s="2">
        <f>J27*J28/250/8</f>
        <v>0</v>
      </c>
      <c r="K29" s="12">
        <f>J29/10</f>
        <v>0</v>
      </c>
    </row>
    <row r="30" spans="1:11" x14ac:dyDescent="0.3">
      <c r="K30" s="10"/>
    </row>
    <row r="31" spans="1:11" x14ac:dyDescent="0.3">
      <c r="A31" s="1" t="s">
        <v>4</v>
      </c>
      <c r="K31" s="10"/>
    </row>
    <row r="32" spans="1:11" x14ac:dyDescent="0.3">
      <c r="A32" s="1"/>
      <c r="K32" s="10"/>
    </row>
    <row r="33" spans="1:11" x14ac:dyDescent="0.3">
      <c r="A33" t="s">
        <v>28</v>
      </c>
      <c r="K33" s="10"/>
    </row>
    <row r="34" spans="1:11" x14ac:dyDescent="0.3">
      <c r="A34" s="6" t="s">
        <v>14</v>
      </c>
      <c r="K34" s="10"/>
    </row>
    <row r="35" spans="1:11" ht="15" thickBot="1" x14ac:dyDescent="0.35">
      <c r="K35" s="10"/>
    </row>
    <row r="36" spans="1:11" ht="15.6" thickTop="1" thickBot="1" x14ac:dyDescent="0.35">
      <c r="I36" t="s">
        <v>5</v>
      </c>
      <c r="J36" s="4"/>
      <c r="K36" s="10" t="str">
        <f>IF(J36="X",100,"")</f>
        <v/>
      </c>
    </row>
    <row r="37" spans="1:11" ht="15.6" thickTop="1" thickBot="1" x14ac:dyDescent="0.35">
      <c r="I37" t="s">
        <v>6</v>
      </c>
      <c r="J37" s="4"/>
      <c r="K37" s="10" t="str">
        <f>IF(J37="X",250,"")</f>
        <v/>
      </c>
    </row>
    <row r="38" spans="1:11" ht="15.6" thickTop="1" thickBot="1" x14ac:dyDescent="0.35">
      <c r="I38" t="s">
        <v>7</v>
      </c>
      <c r="J38" s="4"/>
      <c r="K38" s="10" t="str">
        <f>IF(J38="X",500,"")</f>
        <v/>
      </c>
    </row>
    <row r="39" spans="1:11" ht="15.6" thickTop="1" thickBot="1" x14ac:dyDescent="0.35">
      <c r="I39" t="s">
        <v>13</v>
      </c>
      <c r="J39" s="4"/>
      <c r="K39" s="10" t="str">
        <f>IF(J39="X",750,"")</f>
        <v/>
      </c>
    </row>
    <row r="40" spans="1:11" ht="15.6" thickTop="1" thickBot="1" x14ac:dyDescent="0.35">
      <c r="I40" t="s">
        <v>8</v>
      </c>
      <c r="J40" s="4"/>
      <c r="K40" s="10" t="str">
        <f>IF(J40="X",1000,"")</f>
        <v/>
      </c>
    </row>
    <row r="41" spans="1:11" ht="15.6" thickTop="1" thickBot="1" x14ac:dyDescent="0.35">
      <c r="I41" t="s">
        <v>9</v>
      </c>
      <c r="J41" s="4"/>
      <c r="K41" s="10" t="str">
        <f>IF(J41="X",1500,"")</f>
        <v/>
      </c>
    </row>
    <row r="42" spans="1:11" ht="15.6" thickTop="1" thickBot="1" x14ac:dyDescent="0.35">
      <c r="I42" t="s">
        <v>10</v>
      </c>
      <c r="J42" s="4"/>
      <c r="K42" s="10" t="str">
        <f>IF(J42="X",2000,"")</f>
        <v/>
      </c>
    </row>
    <row r="43" spans="1:11" ht="15.6" thickTop="1" thickBot="1" x14ac:dyDescent="0.35">
      <c r="I43" t="s">
        <v>11</v>
      </c>
      <c r="J43" s="4"/>
      <c r="K43" s="10" t="str">
        <f>IF(J43="X",2500,"")</f>
        <v/>
      </c>
    </row>
    <row r="44" spans="1:11" ht="15.6" thickTop="1" thickBot="1" x14ac:dyDescent="0.35">
      <c r="I44" t="s">
        <v>12</v>
      </c>
      <c r="J44" s="4"/>
      <c r="K44" s="10" t="str">
        <f>IF(J44="X",3000,"")</f>
        <v/>
      </c>
    </row>
    <row r="45" spans="1:11" ht="15" thickTop="1" x14ac:dyDescent="0.3">
      <c r="K45" s="10"/>
    </row>
    <row r="46" spans="1:11" x14ac:dyDescent="0.3">
      <c r="A46" s="1" t="s">
        <v>18</v>
      </c>
      <c r="K46" s="10"/>
    </row>
    <row r="47" spans="1:11" ht="15" thickBot="1" x14ac:dyDescent="0.35">
      <c r="K47" s="10"/>
    </row>
    <row r="48" spans="1:11" ht="15.6" thickTop="1" thickBot="1" x14ac:dyDescent="0.35">
      <c r="A48" t="s">
        <v>24</v>
      </c>
      <c r="J48" s="9"/>
      <c r="K48" s="12">
        <f>J48/1000</f>
        <v>0</v>
      </c>
    </row>
    <row r="49" spans="1:11" ht="15" thickTop="1" x14ac:dyDescent="0.3">
      <c r="K49" s="10"/>
    </row>
    <row r="50" spans="1:11" x14ac:dyDescent="0.3">
      <c r="A50" s="1" t="s">
        <v>20</v>
      </c>
      <c r="K50" s="10"/>
    </row>
    <row r="51" spans="1:11" ht="15" thickBot="1" x14ac:dyDescent="0.35">
      <c r="K51" s="10"/>
    </row>
    <row r="52" spans="1:11" ht="15.6" thickTop="1" thickBot="1" x14ac:dyDescent="0.35">
      <c r="A52" t="s">
        <v>40</v>
      </c>
      <c r="J52" s="3"/>
      <c r="K52" s="10" t="str">
        <f>IF(J52="Yes",2500,IF(J52="No",0,""))</f>
        <v/>
      </c>
    </row>
    <row r="53" spans="1:11" ht="15.6" thickTop="1" thickBot="1" x14ac:dyDescent="0.35">
      <c r="A53" t="s">
        <v>31</v>
      </c>
      <c r="J53" s="9"/>
      <c r="K53" s="12">
        <f>J53/100</f>
        <v>0</v>
      </c>
    </row>
    <row r="54" spans="1:11" ht="15" thickTop="1" x14ac:dyDescent="0.3">
      <c r="K54" s="10"/>
    </row>
    <row r="55" spans="1:11" ht="15" thickBot="1" x14ac:dyDescent="0.35">
      <c r="K55" s="10"/>
    </row>
    <row r="56" spans="1:11" ht="15.6" thickTop="1" thickBot="1" x14ac:dyDescent="0.35">
      <c r="I56" s="15" t="s">
        <v>19</v>
      </c>
      <c r="J56" s="16"/>
      <c r="K56" s="14">
        <f>SUM(K2:K53)</f>
        <v>0</v>
      </c>
    </row>
    <row r="57" spans="1:11" ht="15" thickTop="1" x14ac:dyDescent="0.3"/>
  </sheetData>
  <dataValidations count="2">
    <dataValidation type="list" allowBlank="1" showInputMessage="1" showErrorMessage="1" sqref="J52 J15 J10:J11" xr:uid="{947061FF-6992-4EB3-9BD3-3C3828FEF902}">
      <formula1>"Yes,No"</formula1>
    </dataValidation>
    <dataValidation type="list" allowBlank="1" showInputMessage="1" showErrorMessage="1" sqref="J36:J44" xr:uid="{0B6F23B5-0636-418A-B353-0A83821382CA}">
      <formula1>"X"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4395B-0DCF-493E-96EE-BF6969697D71}">
  <dimension ref="A1:L57"/>
  <sheetViews>
    <sheetView topLeftCell="A38" zoomScaleNormal="100" workbookViewId="0">
      <selection activeCell="K57" sqref="K57"/>
    </sheetView>
  </sheetViews>
  <sheetFormatPr defaultRowHeight="14.4" x14ac:dyDescent="0.3"/>
  <cols>
    <col min="7" max="7" width="11.6640625" bestFit="1" customWidth="1"/>
    <col min="8" max="8" width="11.88671875" bestFit="1" customWidth="1"/>
    <col min="9" max="9" width="11.88671875" customWidth="1"/>
    <col min="10" max="10" width="13.88671875" bestFit="1" customWidth="1"/>
    <col min="11" max="11" width="16.5546875" customWidth="1"/>
    <col min="12" max="12" width="178.33203125" customWidth="1"/>
  </cols>
  <sheetData>
    <row r="1" spans="1:12" ht="15.6" thickTop="1" thickBot="1" x14ac:dyDescent="0.35">
      <c r="A1" s="7" t="s">
        <v>21</v>
      </c>
      <c r="B1" s="8"/>
      <c r="C1" s="8"/>
      <c r="D1" s="8"/>
      <c r="E1" s="8"/>
      <c r="F1" s="8"/>
      <c r="G1" s="8"/>
      <c r="H1" s="8"/>
      <c r="I1" s="8"/>
      <c r="J1" s="8"/>
      <c r="K1" s="13" t="s">
        <v>16</v>
      </c>
      <c r="L1" t="s">
        <v>32</v>
      </c>
    </row>
    <row r="2" spans="1:12" ht="15" thickTop="1" x14ac:dyDescent="0.3">
      <c r="K2" s="10"/>
    </row>
    <row r="3" spans="1:12" ht="15" thickBot="1" x14ac:dyDescent="0.35">
      <c r="A3" s="1" t="s">
        <v>33</v>
      </c>
      <c r="K3" s="11"/>
      <c r="L3" t="s">
        <v>41</v>
      </c>
    </row>
    <row r="4" spans="1:12" ht="15.6" thickTop="1" thickBot="1" x14ac:dyDescent="0.35">
      <c r="A4" s="17"/>
      <c r="B4" s="18"/>
      <c r="C4" s="18"/>
      <c r="D4" s="18"/>
      <c r="E4" s="18"/>
      <c r="F4" s="18"/>
      <c r="G4" s="18"/>
      <c r="H4" s="18"/>
      <c r="I4" s="18"/>
      <c r="J4" s="20"/>
      <c r="K4" s="19"/>
    </row>
    <row r="5" spans="1:12" ht="15.6" thickTop="1" thickBot="1" x14ac:dyDescent="0.35">
      <c r="A5" s="1" t="s">
        <v>34</v>
      </c>
      <c r="B5" s="1"/>
      <c r="C5" s="1"/>
      <c r="D5" s="1"/>
      <c r="E5" s="1"/>
      <c r="F5" s="1"/>
      <c r="G5" s="1"/>
      <c r="H5" s="1"/>
      <c r="I5" s="1"/>
      <c r="J5" s="1"/>
      <c r="K5" s="19"/>
      <c r="L5" t="s">
        <v>26</v>
      </c>
    </row>
    <row r="6" spans="1:12" ht="15.6" thickTop="1" thickBot="1" x14ac:dyDescent="0.35">
      <c r="A6" s="18"/>
      <c r="B6" s="18"/>
      <c r="C6" s="18"/>
      <c r="D6" s="18"/>
      <c r="E6" s="18"/>
      <c r="F6" s="18"/>
      <c r="G6" s="18"/>
      <c r="H6" s="18"/>
      <c r="I6" s="18"/>
      <c r="J6" s="20"/>
      <c r="K6" s="19"/>
      <c r="L6" t="s">
        <v>29</v>
      </c>
    </row>
    <row r="7" spans="1:12" ht="15" thickTop="1" x14ac:dyDescent="0.3">
      <c r="K7" s="11"/>
      <c r="L7" t="s">
        <v>30</v>
      </c>
    </row>
    <row r="8" spans="1:12" x14ac:dyDescent="0.3">
      <c r="A8" s="1" t="s">
        <v>0</v>
      </c>
      <c r="K8" s="10"/>
    </row>
    <row r="9" spans="1:12" ht="15" thickBot="1" x14ac:dyDescent="0.35">
      <c r="K9" s="10"/>
      <c r="L9" t="s">
        <v>27</v>
      </c>
    </row>
    <row r="10" spans="1:12" ht="15.6" thickTop="1" thickBot="1" x14ac:dyDescent="0.35">
      <c r="A10" t="s">
        <v>35</v>
      </c>
      <c r="J10" s="4"/>
      <c r="K10" s="10" t="str">
        <f>IF(J10="Yes",1500,IF(J10="No",0,""))</f>
        <v/>
      </c>
    </row>
    <row r="11" spans="1:12" ht="15.6" thickTop="1" thickBot="1" x14ac:dyDescent="0.35">
      <c r="A11" t="s">
        <v>25</v>
      </c>
      <c r="J11" s="4"/>
      <c r="K11" s="10" t="str">
        <f>IF(J11="Yes",1500,IF(J11="No",0,""))</f>
        <v/>
      </c>
    </row>
    <row r="12" spans="1:12" ht="15" thickTop="1" x14ac:dyDescent="0.3">
      <c r="K12" s="10"/>
    </row>
    <row r="13" spans="1:12" x14ac:dyDescent="0.3">
      <c r="A13" s="1" t="s">
        <v>15</v>
      </c>
      <c r="K13" s="10"/>
    </row>
    <row r="14" spans="1:12" ht="15" thickBot="1" x14ac:dyDescent="0.35">
      <c r="K14" s="21"/>
    </row>
    <row r="15" spans="1:12" ht="15.6" thickTop="1" thickBot="1" x14ac:dyDescent="0.35">
      <c r="A15" t="s">
        <v>36</v>
      </c>
      <c r="J15" s="4"/>
      <c r="K15" s="10" t="str">
        <f>IF(J15="Yes",10000,IF(J15="No",0,""))</f>
        <v/>
      </c>
    </row>
    <row r="16" spans="1:12" ht="15" thickTop="1" x14ac:dyDescent="0.3">
      <c r="K16" s="10"/>
    </row>
    <row r="17" spans="1:11" x14ac:dyDescent="0.3">
      <c r="A17" s="1" t="s">
        <v>1</v>
      </c>
      <c r="K17" s="10"/>
    </row>
    <row r="18" spans="1:11" ht="15" thickBot="1" x14ac:dyDescent="0.35">
      <c r="K18" s="10"/>
    </row>
    <row r="19" spans="1:11" ht="15.6" thickTop="1" thickBot="1" x14ac:dyDescent="0.35">
      <c r="A19" t="s">
        <v>37</v>
      </c>
      <c r="J19" s="5"/>
      <c r="K19" s="10"/>
    </row>
    <row r="20" spans="1:11" ht="15" thickTop="1" x14ac:dyDescent="0.3">
      <c r="A20" t="s">
        <v>22</v>
      </c>
      <c r="J20" s="2">
        <f>J19/50/5</f>
        <v>0</v>
      </c>
      <c r="K20" s="12">
        <f>J20/10</f>
        <v>0</v>
      </c>
    </row>
    <row r="21" spans="1:11" ht="15" thickBot="1" x14ac:dyDescent="0.35">
      <c r="J21" s="2"/>
      <c r="K21" s="12"/>
    </row>
    <row r="22" spans="1:11" ht="15.6" thickTop="1" thickBot="1" x14ac:dyDescent="0.35">
      <c r="A22" t="s">
        <v>38</v>
      </c>
      <c r="J22" s="5"/>
      <c r="K22" s="10"/>
    </row>
    <row r="23" spans="1:11" ht="15" thickTop="1" x14ac:dyDescent="0.3">
      <c r="A23" t="s">
        <v>23</v>
      </c>
      <c r="J23" s="2">
        <f>J22/50/5</f>
        <v>0</v>
      </c>
      <c r="K23" s="12">
        <f>J23/100</f>
        <v>0</v>
      </c>
    </row>
    <row r="24" spans="1:11" x14ac:dyDescent="0.3">
      <c r="K24" s="10"/>
    </row>
    <row r="25" spans="1:11" x14ac:dyDescent="0.3">
      <c r="A25" s="1" t="s">
        <v>17</v>
      </c>
      <c r="K25" s="10"/>
    </row>
    <row r="26" spans="1:11" ht="15" thickBot="1" x14ac:dyDescent="0.35">
      <c r="K26" s="10"/>
    </row>
    <row r="27" spans="1:11" ht="15.6" thickTop="1" thickBot="1" x14ac:dyDescent="0.35">
      <c r="A27" t="s">
        <v>39</v>
      </c>
      <c r="J27" s="4"/>
      <c r="K27" s="10"/>
    </row>
    <row r="28" spans="1:11" ht="15.6" thickTop="1" thickBot="1" x14ac:dyDescent="0.35">
      <c r="A28" t="s">
        <v>2</v>
      </c>
      <c r="J28" s="5"/>
      <c r="K28" s="10"/>
    </row>
    <row r="29" spans="1:11" ht="15" thickTop="1" x14ac:dyDescent="0.3">
      <c r="A29" t="s">
        <v>3</v>
      </c>
      <c r="J29" s="2">
        <f>J27*J28/250/8</f>
        <v>0</v>
      </c>
      <c r="K29" s="12">
        <f>J29/10</f>
        <v>0</v>
      </c>
    </row>
    <row r="30" spans="1:11" x14ac:dyDescent="0.3">
      <c r="K30" s="10"/>
    </row>
    <row r="31" spans="1:11" x14ac:dyDescent="0.3">
      <c r="A31" s="1" t="s">
        <v>4</v>
      </c>
      <c r="K31" s="10"/>
    </row>
    <row r="32" spans="1:11" x14ac:dyDescent="0.3">
      <c r="A32" s="1"/>
      <c r="K32" s="10"/>
    </row>
    <row r="33" spans="1:11" x14ac:dyDescent="0.3">
      <c r="A33" t="s">
        <v>28</v>
      </c>
      <c r="K33" s="10"/>
    </row>
    <row r="34" spans="1:11" x14ac:dyDescent="0.3">
      <c r="A34" s="6" t="s">
        <v>14</v>
      </c>
      <c r="K34" s="10"/>
    </row>
    <row r="35" spans="1:11" ht="15" thickBot="1" x14ac:dyDescent="0.35">
      <c r="K35" s="10"/>
    </row>
    <row r="36" spans="1:11" ht="15.6" thickTop="1" thickBot="1" x14ac:dyDescent="0.35">
      <c r="I36" t="s">
        <v>5</v>
      </c>
      <c r="J36" s="4"/>
      <c r="K36" s="10" t="str">
        <f>IF(J36="X",100,"")</f>
        <v/>
      </c>
    </row>
    <row r="37" spans="1:11" ht="15.6" thickTop="1" thickBot="1" x14ac:dyDescent="0.35">
      <c r="I37" t="s">
        <v>6</v>
      </c>
      <c r="J37" s="4"/>
      <c r="K37" s="10" t="str">
        <f>IF(J37="X",250,"")</f>
        <v/>
      </c>
    </row>
    <row r="38" spans="1:11" ht="15.6" thickTop="1" thickBot="1" x14ac:dyDescent="0.35">
      <c r="I38" t="s">
        <v>7</v>
      </c>
      <c r="J38" s="4"/>
      <c r="K38" s="10" t="str">
        <f>IF(J38="X",500,"")</f>
        <v/>
      </c>
    </row>
    <row r="39" spans="1:11" ht="15.6" thickTop="1" thickBot="1" x14ac:dyDescent="0.35">
      <c r="I39" t="s">
        <v>13</v>
      </c>
      <c r="J39" s="4"/>
      <c r="K39" s="10" t="str">
        <f>IF(J39="X",750,"")</f>
        <v/>
      </c>
    </row>
    <row r="40" spans="1:11" ht="15.6" thickTop="1" thickBot="1" x14ac:dyDescent="0.35">
      <c r="I40" t="s">
        <v>8</v>
      </c>
      <c r="J40" s="4"/>
      <c r="K40" s="10" t="str">
        <f>IF(J40="X",1000,"")</f>
        <v/>
      </c>
    </row>
    <row r="41" spans="1:11" ht="15.6" thickTop="1" thickBot="1" x14ac:dyDescent="0.35">
      <c r="I41" t="s">
        <v>9</v>
      </c>
      <c r="J41" s="4"/>
      <c r="K41" s="10" t="str">
        <f>IF(J41="X",1500,"")</f>
        <v/>
      </c>
    </row>
    <row r="42" spans="1:11" ht="15.6" thickTop="1" thickBot="1" x14ac:dyDescent="0.35">
      <c r="I42" t="s">
        <v>10</v>
      </c>
      <c r="J42" s="4"/>
      <c r="K42" s="10" t="str">
        <f>IF(J42="X",2000,"")</f>
        <v/>
      </c>
    </row>
    <row r="43" spans="1:11" ht="15.6" thickTop="1" thickBot="1" x14ac:dyDescent="0.35">
      <c r="I43" t="s">
        <v>11</v>
      </c>
      <c r="J43" s="4"/>
      <c r="K43" s="10" t="str">
        <f>IF(J43="X",2500,"")</f>
        <v/>
      </c>
    </row>
    <row r="44" spans="1:11" ht="15.6" thickTop="1" thickBot="1" x14ac:dyDescent="0.35">
      <c r="I44" t="s">
        <v>12</v>
      </c>
      <c r="J44" s="4"/>
      <c r="K44" s="10" t="str">
        <f>IF(J44="X",3000,"")</f>
        <v/>
      </c>
    </row>
    <row r="45" spans="1:11" ht="15" thickTop="1" x14ac:dyDescent="0.3">
      <c r="K45" s="10"/>
    </row>
    <row r="46" spans="1:11" x14ac:dyDescent="0.3">
      <c r="A46" s="1" t="s">
        <v>18</v>
      </c>
      <c r="K46" s="10"/>
    </row>
    <row r="47" spans="1:11" ht="15" thickBot="1" x14ac:dyDescent="0.35">
      <c r="K47" s="10"/>
    </row>
    <row r="48" spans="1:11" ht="15.6" thickTop="1" thickBot="1" x14ac:dyDescent="0.35">
      <c r="A48" t="s">
        <v>24</v>
      </c>
      <c r="J48" s="9"/>
      <c r="K48" s="12">
        <f>J48/1000</f>
        <v>0</v>
      </c>
    </row>
    <row r="49" spans="1:11" ht="15" thickTop="1" x14ac:dyDescent="0.3">
      <c r="K49" s="10"/>
    </row>
    <row r="50" spans="1:11" x14ac:dyDescent="0.3">
      <c r="A50" s="1" t="s">
        <v>20</v>
      </c>
      <c r="K50" s="10"/>
    </row>
    <row r="51" spans="1:11" ht="15" thickBot="1" x14ac:dyDescent="0.35">
      <c r="K51" s="10"/>
    </row>
    <row r="52" spans="1:11" ht="15.6" thickTop="1" thickBot="1" x14ac:dyDescent="0.35">
      <c r="A52" t="s">
        <v>40</v>
      </c>
      <c r="J52" s="3"/>
      <c r="K52" s="10" t="str">
        <f>IF(J52="Yes",2500,IF(J52="No",0,""))</f>
        <v/>
      </c>
    </row>
    <row r="53" spans="1:11" ht="15.6" thickTop="1" thickBot="1" x14ac:dyDescent="0.35">
      <c r="A53" t="s">
        <v>31</v>
      </c>
      <c r="J53" s="9"/>
      <c r="K53" s="12">
        <f>J53/100</f>
        <v>0</v>
      </c>
    </row>
    <row r="54" spans="1:11" ht="15" thickTop="1" x14ac:dyDescent="0.3">
      <c r="K54" s="10"/>
    </row>
    <row r="55" spans="1:11" ht="15" thickBot="1" x14ac:dyDescent="0.35">
      <c r="K55" s="10"/>
    </row>
    <row r="56" spans="1:11" ht="15.6" thickTop="1" thickBot="1" x14ac:dyDescent="0.35">
      <c r="I56" s="15" t="s">
        <v>19</v>
      </c>
      <c r="J56" s="16"/>
      <c r="K56" s="14">
        <f>SUM(K2:K53)</f>
        <v>0</v>
      </c>
    </row>
    <row r="57" spans="1:11" ht="15" thickTop="1" x14ac:dyDescent="0.3"/>
  </sheetData>
  <dataValidations count="2">
    <dataValidation type="list" allowBlank="1" showInputMessage="1" showErrorMessage="1" sqref="J52 J15 J10:J11" xr:uid="{F64FCC2D-3C6C-4E70-8328-AA18029DFDEE}">
      <formula1>"Yes,No"</formula1>
    </dataValidation>
    <dataValidation type="list" allowBlank="1" showInputMessage="1" showErrorMessage="1" sqref="J36:J44" xr:uid="{6FD5EA64-14D7-4683-91EE-B07EA1DEE74E}">
      <formula1>"X"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F2174-B1DE-4BA0-B3EE-214F28507634}">
  <dimension ref="A1:L57"/>
  <sheetViews>
    <sheetView topLeftCell="A38" zoomScaleNormal="100" workbookViewId="0">
      <selection activeCell="K57" sqref="K57"/>
    </sheetView>
  </sheetViews>
  <sheetFormatPr defaultRowHeight="14.4" x14ac:dyDescent="0.3"/>
  <cols>
    <col min="7" max="7" width="11.6640625" bestFit="1" customWidth="1"/>
    <col min="8" max="8" width="11.88671875" bestFit="1" customWidth="1"/>
    <col min="9" max="9" width="11.88671875" customWidth="1"/>
    <col min="10" max="10" width="13.88671875" bestFit="1" customWidth="1"/>
    <col min="11" max="11" width="16.5546875" customWidth="1"/>
    <col min="12" max="12" width="178.33203125" customWidth="1"/>
  </cols>
  <sheetData>
    <row r="1" spans="1:12" ht="15.6" thickTop="1" thickBot="1" x14ac:dyDescent="0.35">
      <c r="A1" s="7" t="s">
        <v>21</v>
      </c>
      <c r="B1" s="8"/>
      <c r="C1" s="8"/>
      <c r="D1" s="8"/>
      <c r="E1" s="8"/>
      <c r="F1" s="8"/>
      <c r="G1" s="8"/>
      <c r="H1" s="8"/>
      <c r="I1" s="8"/>
      <c r="J1" s="8"/>
      <c r="K1" s="13" t="s">
        <v>16</v>
      </c>
      <c r="L1" t="s">
        <v>32</v>
      </c>
    </row>
    <row r="2" spans="1:12" ht="15" thickTop="1" x14ac:dyDescent="0.3">
      <c r="K2" s="10"/>
    </row>
    <row r="3" spans="1:12" ht="15" thickBot="1" x14ac:dyDescent="0.35">
      <c r="A3" s="1" t="s">
        <v>33</v>
      </c>
      <c r="K3" s="11"/>
      <c r="L3" t="s">
        <v>41</v>
      </c>
    </row>
    <row r="4" spans="1:12" ht="15.6" thickTop="1" thickBot="1" x14ac:dyDescent="0.35">
      <c r="A4" s="17"/>
      <c r="B4" s="18"/>
      <c r="C4" s="18"/>
      <c r="D4" s="18"/>
      <c r="E4" s="18"/>
      <c r="F4" s="18"/>
      <c r="G4" s="18"/>
      <c r="H4" s="18"/>
      <c r="I4" s="18"/>
      <c r="J4" s="20"/>
      <c r="K4" s="19"/>
    </row>
    <row r="5" spans="1:12" ht="15.6" thickTop="1" thickBot="1" x14ac:dyDescent="0.35">
      <c r="A5" s="1" t="s">
        <v>34</v>
      </c>
      <c r="B5" s="1"/>
      <c r="C5" s="1"/>
      <c r="D5" s="1"/>
      <c r="E5" s="1"/>
      <c r="F5" s="1"/>
      <c r="G5" s="1"/>
      <c r="H5" s="1"/>
      <c r="I5" s="1"/>
      <c r="J5" s="1"/>
      <c r="K5" s="19"/>
      <c r="L5" t="s">
        <v>26</v>
      </c>
    </row>
    <row r="6" spans="1:12" ht="15.6" thickTop="1" thickBot="1" x14ac:dyDescent="0.35">
      <c r="A6" s="18"/>
      <c r="B6" s="18"/>
      <c r="C6" s="18"/>
      <c r="D6" s="18"/>
      <c r="E6" s="18"/>
      <c r="F6" s="18"/>
      <c r="G6" s="18"/>
      <c r="H6" s="18"/>
      <c r="I6" s="18"/>
      <c r="J6" s="20"/>
      <c r="K6" s="19"/>
      <c r="L6" t="s">
        <v>29</v>
      </c>
    </row>
    <row r="7" spans="1:12" ht="15" thickTop="1" x14ac:dyDescent="0.3">
      <c r="K7" s="11"/>
      <c r="L7" t="s">
        <v>30</v>
      </c>
    </row>
    <row r="8" spans="1:12" x14ac:dyDescent="0.3">
      <c r="A8" s="1" t="s">
        <v>0</v>
      </c>
      <c r="K8" s="10"/>
    </row>
    <row r="9" spans="1:12" ht="15" thickBot="1" x14ac:dyDescent="0.35">
      <c r="K9" s="10"/>
      <c r="L9" t="s">
        <v>27</v>
      </c>
    </row>
    <row r="10" spans="1:12" ht="15.6" thickTop="1" thickBot="1" x14ac:dyDescent="0.35">
      <c r="A10" t="s">
        <v>35</v>
      </c>
      <c r="J10" s="4"/>
      <c r="K10" s="10" t="str">
        <f>IF(J10="Yes",1500,IF(J10="No",0,""))</f>
        <v/>
      </c>
    </row>
    <row r="11" spans="1:12" ht="15.6" thickTop="1" thickBot="1" x14ac:dyDescent="0.35">
      <c r="A11" t="s">
        <v>25</v>
      </c>
      <c r="J11" s="4"/>
      <c r="K11" s="10" t="str">
        <f>IF(J11="Yes",1500,IF(J11="No",0,""))</f>
        <v/>
      </c>
    </row>
    <row r="12" spans="1:12" ht="15" thickTop="1" x14ac:dyDescent="0.3">
      <c r="K12" s="10"/>
    </row>
    <row r="13" spans="1:12" x14ac:dyDescent="0.3">
      <c r="A13" s="1" t="s">
        <v>15</v>
      </c>
      <c r="K13" s="10"/>
    </row>
    <row r="14" spans="1:12" ht="15" thickBot="1" x14ac:dyDescent="0.35">
      <c r="K14" s="21"/>
    </row>
    <row r="15" spans="1:12" ht="15.6" thickTop="1" thickBot="1" x14ac:dyDescent="0.35">
      <c r="A15" t="s">
        <v>36</v>
      </c>
      <c r="J15" s="4"/>
      <c r="K15" s="10" t="str">
        <f>IF(J15="Yes",10000,IF(J15="No",0,""))</f>
        <v/>
      </c>
    </row>
    <row r="16" spans="1:12" ht="15" thickTop="1" x14ac:dyDescent="0.3">
      <c r="K16" s="10"/>
    </row>
    <row r="17" spans="1:11" x14ac:dyDescent="0.3">
      <c r="A17" s="1" t="s">
        <v>1</v>
      </c>
      <c r="K17" s="10"/>
    </row>
    <row r="18" spans="1:11" ht="15" thickBot="1" x14ac:dyDescent="0.35">
      <c r="K18" s="10"/>
    </row>
    <row r="19" spans="1:11" ht="15.6" thickTop="1" thickBot="1" x14ac:dyDescent="0.35">
      <c r="A19" t="s">
        <v>37</v>
      </c>
      <c r="J19" s="5"/>
      <c r="K19" s="10"/>
    </row>
    <row r="20" spans="1:11" ht="15" thickTop="1" x14ac:dyDescent="0.3">
      <c r="A20" t="s">
        <v>22</v>
      </c>
      <c r="J20" s="2">
        <f>J19/50/5</f>
        <v>0</v>
      </c>
      <c r="K20" s="12">
        <f>J20/10</f>
        <v>0</v>
      </c>
    </row>
    <row r="21" spans="1:11" ht="15" thickBot="1" x14ac:dyDescent="0.35">
      <c r="J21" s="2"/>
      <c r="K21" s="12"/>
    </row>
    <row r="22" spans="1:11" ht="15.6" thickTop="1" thickBot="1" x14ac:dyDescent="0.35">
      <c r="A22" t="s">
        <v>38</v>
      </c>
      <c r="J22" s="5"/>
      <c r="K22" s="10"/>
    </row>
    <row r="23" spans="1:11" ht="15" thickTop="1" x14ac:dyDescent="0.3">
      <c r="A23" t="s">
        <v>23</v>
      </c>
      <c r="J23" s="2">
        <f>J22/50/5</f>
        <v>0</v>
      </c>
      <c r="K23" s="12">
        <f>J23/100</f>
        <v>0</v>
      </c>
    </row>
    <row r="24" spans="1:11" x14ac:dyDescent="0.3">
      <c r="K24" s="10"/>
    </row>
    <row r="25" spans="1:11" x14ac:dyDescent="0.3">
      <c r="A25" s="1" t="s">
        <v>17</v>
      </c>
      <c r="K25" s="10"/>
    </row>
    <row r="26" spans="1:11" ht="15" thickBot="1" x14ac:dyDescent="0.35">
      <c r="K26" s="10"/>
    </row>
    <row r="27" spans="1:11" ht="15.6" thickTop="1" thickBot="1" x14ac:dyDescent="0.35">
      <c r="A27" t="s">
        <v>39</v>
      </c>
      <c r="J27" s="4"/>
      <c r="K27" s="10"/>
    </row>
    <row r="28" spans="1:11" ht="15.6" thickTop="1" thickBot="1" x14ac:dyDescent="0.35">
      <c r="A28" t="s">
        <v>2</v>
      </c>
      <c r="J28" s="5"/>
      <c r="K28" s="10"/>
    </row>
    <row r="29" spans="1:11" ht="15" thickTop="1" x14ac:dyDescent="0.3">
      <c r="A29" t="s">
        <v>3</v>
      </c>
      <c r="J29" s="2">
        <f>J27*J28/250/8</f>
        <v>0</v>
      </c>
      <c r="K29" s="12">
        <f>J29/10</f>
        <v>0</v>
      </c>
    </row>
    <row r="30" spans="1:11" x14ac:dyDescent="0.3">
      <c r="K30" s="10"/>
    </row>
    <row r="31" spans="1:11" x14ac:dyDescent="0.3">
      <c r="A31" s="1" t="s">
        <v>4</v>
      </c>
      <c r="K31" s="10"/>
    </row>
    <row r="32" spans="1:11" x14ac:dyDescent="0.3">
      <c r="A32" s="1"/>
      <c r="K32" s="10"/>
    </row>
    <row r="33" spans="1:11" x14ac:dyDescent="0.3">
      <c r="A33" t="s">
        <v>28</v>
      </c>
      <c r="K33" s="10"/>
    </row>
    <row r="34" spans="1:11" x14ac:dyDescent="0.3">
      <c r="A34" s="6" t="s">
        <v>14</v>
      </c>
      <c r="K34" s="10"/>
    </row>
    <row r="35" spans="1:11" ht="15" thickBot="1" x14ac:dyDescent="0.35">
      <c r="K35" s="10"/>
    </row>
    <row r="36" spans="1:11" ht="15.6" thickTop="1" thickBot="1" x14ac:dyDescent="0.35">
      <c r="I36" t="s">
        <v>5</v>
      </c>
      <c r="J36" s="4"/>
      <c r="K36" s="10" t="str">
        <f>IF(J36="X",100,"")</f>
        <v/>
      </c>
    </row>
    <row r="37" spans="1:11" ht="15.6" thickTop="1" thickBot="1" x14ac:dyDescent="0.35">
      <c r="I37" t="s">
        <v>6</v>
      </c>
      <c r="J37" s="4"/>
      <c r="K37" s="10" t="str">
        <f>IF(J37="X",250,"")</f>
        <v/>
      </c>
    </row>
    <row r="38" spans="1:11" ht="15.6" thickTop="1" thickBot="1" x14ac:dyDescent="0.35">
      <c r="I38" t="s">
        <v>7</v>
      </c>
      <c r="J38" s="4"/>
      <c r="K38" s="10" t="str">
        <f>IF(J38="X",500,"")</f>
        <v/>
      </c>
    </row>
    <row r="39" spans="1:11" ht="15.6" thickTop="1" thickBot="1" x14ac:dyDescent="0.35">
      <c r="I39" t="s">
        <v>13</v>
      </c>
      <c r="J39" s="4"/>
      <c r="K39" s="10" t="str">
        <f>IF(J39="X",750,"")</f>
        <v/>
      </c>
    </row>
    <row r="40" spans="1:11" ht="15.6" thickTop="1" thickBot="1" x14ac:dyDescent="0.35">
      <c r="I40" t="s">
        <v>8</v>
      </c>
      <c r="J40" s="4"/>
      <c r="K40" s="10" t="str">
        <f>IF(J40="X",1000,"")</f>
        <v/>
      </c>
    </row>
    <row r="41" spans="1:11" ht="15.6" thickTop="1" thickBot="1" x14ac:dyDescent="0.35">
      <c r="I41" t="s">
        <v>9</v>
      </c>
      <c r="J41" s="4"/>
      <c r="K41" s="10" t="str">
        <f>IF(J41="X",1500,"")</f>
        <v/>
      </c>
    </row>
    <row r="42" spans="1:11" ht="15.6" thickTop="1" thickBot="1" x14ac:dyDescent="0.35">
      <c r="I42" t="s">
        <v>10</v>
      </c>
      <c r="J42" s="4"/>
      <c r="K42" s="10" t="str">
        <f>IF(J42="X",2000,"")</f>
        <v/>
      </c>
    </row>
    <row r="43" spans="1:11" ht="15.6" thickTop="1" thickBot="1" x14ac:dyDescent="0.35">
      <c r="I43" t="s">
        <v>11</v>
      </c>
      <c r="J43" s="4"/>
      <c r="K43" s="10" t="str">
        <f>IF(J43="X",2500,"")</f>
        <v/>
      </c>
    </row>
    <row r="44" spans="1:11" ht="15.6" thickTop="1" thickBot="1" x14ac:dyDescent="0.35">
      <c r="I44" t="s">
        <v>12</v>
      </c>
      <c r="J44" s="4"/>
      <c r="K44" s="10" t="str">
        <f>IF(J44="X",3000,"")</f>
        <v/>
      </c>
    </row>
    <row r="45" spans="1:11" ht="15" thickTop="1" x14ac:dyDescent="0.3">
      <c r="K45" s="10"/>
    </row>
    <row r="46" spans="1:11" x14ac:dyDescent="0.3">
      <c r="A46" s="1" t="s">
        <v>18</v>
      </c>
      <c r="K46" s="10"/>
    </row>
    <row r="47" spans="1:11" ht="15" thickBot="1" x14ac:dyDescent="0.35">
      <c r="K47" s="10"/>
    </row>
    <row r="48" spans="1:11" ht="15.6" thickTop="1" thickBot="1" x14ac:dyDescent="0.35">
      <c r="A48" t="s">
        <v>24</v>
      </c>
      <c r="J48" s="9"/>
      <c r="K48" s="12">
        <f>J48/1000</f>
        <v>0</v>
      </c>
    </row>
    <row r="49" spans="1:11" ht="15" thickTop="1" x14ac:dyDescent="0.3">
      <c r="K49" s="10"/>
    </row>
    <row r="50" spans="1:11" x14ac:dyDescent="0.3">
      <c r="A50" s="1" t="s">
        <v>20</v>
      </c>
      <c r="K50" s="10"/>
    </row>
    <row r="51" spans="1:11" ht="15" thickBot="1" x14ac:dyDescent="0.35">
      <c r="K51" s="10"/>
    </row>
    <row r="52" spans="1:11" ht="15.6" thickTop="1" thickBot="1" x14ac:dyDescent="0.35">
      <c r="A52" t="s">
        <v>40</v>
      </c>
      <c r="J52" s="3"/>
      <c r="K52" s="10" t="str">
        <f>IF(J52="Yes",2500,IF(J52="No",0,""))</f>
        <v/>
      </c>
    </row>
    <row r="53" spans="1:11" ht="15.6" thickTop="1" thickBot="1" x14ac:dyDescent="0.35">
      <c r="A53" t="s">
        <v>31</v>
      </c>
      <c r="J53" s="9"/>
      <c r="K53" s="12">
        <f>J53/100</f>
        <v>0</v>
      </c>
    </row>
    <row r="54" spans="1:11" ht="15" thickTop="1" x14ac:dyDescent="0.3">
      <c r="K54" s="10"/>
    </row>
    <row r="55" spans="1:11" ht="15" thickBot="1" x14ac:dyDescent="0.35">
      <c r="K55" s="10"/>
    </row>
    <row r="56" spans="1:11" ht="15.6" thickTop="1" thickBot="1" x14ac:dyDescent="0.35">
      <c r="I56" s="15" t="s">
        <v>19</v>
      </c>
      <c r="J56" s="16"/>
      <c r="K56" s="14">
        <f>SUM(K2:K53)</f>
        <v>0</v>
      </c>
    </row>
    <row r="57" spans="1:11" ht="15" thickTop="1" x14ac:dyDescent="0.3"/>
  </sheetData>
  <dataValidations count="2">
    <dataValidation type="list" allowBlank="1" showInputMessage="1" showErrorMessage="1" sqref="J52 J15 J10:J11" xr:uid="{DB9D699B-D43D-4CCF-B5F8-ED105AD90D21}">
      <formula1>"Yes,No"</formula1>
    </dataValidation>
    <dataValidation type="list" allowBlank="1" showInputMessage="1" showErrorMessage="1" sqref="J36:J44" xr:uid="{36241D45-8E27-4E64-B9E4-645EB04C0CA8}">
      <formula1>"X"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BFC1C-C41A-46E1-A008-BA119362895D}">
  <dimension ref="A1:L57"/>
  <sheetViews>
    <sheetView tabSelected="1" zoomScaleNormal="100" workbookViewId="0">
      <selection activeCell="K56" sqref="K56"/>
    </sheetView>
  </sheetViews>
  <sheetFormatPr defaultRowHeight="14.4" x14ac:dyDescent="0.3"/>
  <cols>
    <col min="7" max="7" width="11.6640625" bestFit="1" customWidth="1"/>
    <col min="8" max="8" width="11.88671875" bestFit="1" customWidth="1"/>
    <col min="9" max="9" width="11.88671875" customWidth="1"/>
    <col min="10" max="10" width="13.88671875" bestFit="1" customWidth="1"/>
    <col min="11" max="11" width="16.5546875" customWidth="1"/>
    <col min="12" max="12" width="178.33203125" customWidth="1"/>
  </cols>
  <sheetData>
    <row r="1" spans="1:12" ht="15.6" thickTop="1" thickBot="1" x14ac:dyDescent="0.35">
      <c r="A1" s="7" t="s">
        <v>21</v>
      </c>
      <c r="B1" s="8"/>
      <c r="C1" s="8"/>
      <c r="D1" s="8"/>
      <c r="E1" s="8"/>
      <c r="F1" s="8"/>
      <c r="G1" s="8"/>
      <c r="H1" s="8"/>
      <c r="I1" s="8"/>
      <c r="J1" s="8"/>
      <c r="K1" s="13" t="s">
        <v>16</v>
      </c>
      <c r="L1" t="s">
        <v>32</v>
      </c>
    </row>
    <row r="2" spans="1:12" ht="15" thickTop="1" x14ac:dyDescent="0.3">
      <c r="K2" s="10"/>
    </row>
    <row r="3" spans="1:12" ht="15" thickBot="1" x14ac:dyDescent="0.35">
      <c r="A3" s="1" t="s">
        <v>33</v>
      </c>
      <c r="K3" s="11"/>
      <c r="L3" t="s">
        <v>42</v>
      </c>
    </row>
    <row r="4" spans="1:12" ht="15.6" thickTop="1" thickBot="1" x14ac:dyDescent="0.35">
      <c r="A4" s="17"/>
      <c r="B4" s="18"/>
      <c r="C4" s="18"/>
      <c r="D4" s="18"/>
      <c r="E4" s="18"/>
      <c r="F4" s="18"/>
      <c r="G4" s="18"/>
      <c r="H4" s="18"/>
      <c r="I4" s="18"/>
      <c r="J4" s="20"/>
      <c r="K4" s="19"/>
    </row>
    <row r="5" spans="1:12" ht="15.6" thickTop="1" thickBot="1" x14ac:dyDescent="0.35">
      <c r="A5" s="1" t="s">
        <v>34</v>
      </c>
      <c r="B5" s="1"/>
      <c r="C5" s="1"/>
      <c r="D5" s="1"/>
      <c r="E5" s="1"/>
      <c r="F5" s="1"/>
      <c r="G5" s="1"/>
      <c r="H5" s="1"/>
      <c r="I5" s="1"/>
      <c r="J5" s="1"/>
      <c r="K5" s="19"/>
      <c r="L5" t="s">
        <v>26</v>
      </c>
    </row>
    <row r="6" spans="1:12" ht="15.6" thickTop="1" thickBot="1" x14ac:dyDescent="0.35">
      <c r="A6" s="18"/>
      <c r="B6" s="18"/>
      <c r="C6" s="18"/>
      <c r="D6" s="18"/>
      <c r="E6" s="18"/>
      <c r="F6" s="18"/>
      <c r="G6" s="18"/>
      <c r="H6" s="18"/>
      <c r="I6" s="18"/>
      <c r="J6" s="20"/>
      <c r="K6" s="19"/>
      <c r="L6" t="s">
        <v>29</v>
      </c>
    </row>
    <row r="7" spans="1:12" ht="15" thickTop="1" x14ac:dyDescent="0.3">
      <c r="K7" s="11"/>
      <c r="L7" t="s">
        <v>30</v>
      </c>
    </row>
    <row r="8" spans="1:12" x14ac:dyDescent="0.3">
      <c r="A8" s="1" t="s">
        <v>0</v>
      </c>
      <c r="K8" s="10"/>
    </row>
    <row r="9" spans="1:12" ht="15" thickBot="1" x14ac:dyDescent="0.35">
      <c r="K9" s="10"/>
      <c r="L9" t="s">
        <v>27</v>
      </c>
    </row>
    <row r="10" spans="1:12" ht="15.6" thickTop="1" thickBot="1" x14ac:dyDescent="0.35">
      <c r="A10" t="s">
        <v>35</v>
      </c>
      <c r="J10" s="4"/>
      <c r="K10" s="10" t="str">
        <f>IF(J10="Yes",1500,IF(J10="No",0,""))</f>
        <v/>
      </c>
    </row>
    <row r="11" spans="1:12" ht="15.6" thickTop="1" thickBot="1" x14ac:dyDescent="0.35">
      <c r="A11" t="s">
        <v>25</v>
      </c>
      <c r="J11" s="4"/>
      <c r="K11" s="10" t="str">
        <f>IF(J11="Yes",1500,IF(J11="No",0,""))</f>
        <v/>
      </c>
    </row>
    <row r="12" spans="1:12" ht="15" thickTop="1" x14ac:dyDescent="0.3">
      <c r="K12" s="10"/>
    </row>
    <row r="13" spans="1:12" x14ac:dyDescent="0.3">
      <c r="A13" s="1" t="s">
        <v>15</v>
      </c>
      <c r="K13" s="10"/>
    </row>
    <row r="14" spans="1:12" ht="15" thickBot="1" x14ac:dyDescent="0.35">
      <c r="K14" s="21"/>
    </row>
    <row r="15" spans="1:12" ht="15.6" thickTop="1" thickBot="1" x14ac:dyDescent="0.35">
      <c r="A15" t="s">
        <v>36</v>
      </c>
      <c r="J15" s="4"/>
      <c r="K15" s="10" t="str">
        <f>IF(J15="Yes",10000,IF(J15="No",0,""))</f>
        <v/>
      </c>
    </row>
    <row r="16" spans="1:12" ht="15" thickTop="1" x14ac:dyDescent="0.3">
      <c r="K16" s="10"/>
    </row>
    <row r="17" spans="1:11" x14ac:dyDescent="0.3">
      <c r="A17" s="1" t="s">
        <v>1</v>
      </c>
      <c r="K17" s="10"/>
    </row>
    <row r="18" spans="1:11" ht="15" thickBot="1" x14ac:dyDescent="0.35">
      <c r="K18" s="10"/>
    </row>
    <row r="19" spans="1:11" ht="15.6" thickTop="1" thickBot="1" x14ac:dyDescent="0.35">
      <c r="A19" t="s">
        <v>37</v>
      </c>
      <c r="J19" s="5"/>
      <c r="K19" s="10"/>
    </row>
    <row r="20" spans="1:11" ht="15" thickTop="1" x14ac:dyDescent="0.3">
      <c r="A20" t="s">
        <v>22</v>
      </c>
      <c r="J20" s="2">
        <f>J19/50/5</f>
        <v>0</v>
      </c>
      <c r="K20" s="12">
        <f>J20/10</f>
        <v>0</v>
      </c>
    </row>
    <row r="21" spans="1:11" ht="15" thickBot="1" x14ac:dyDescent="0.35">
      <c r="J21" s="2"/>
      <c r="K21" s="12"/>
    </row>
    <row r="22" spans="1:11" ht="15.6" thickTop="1" thickBot="1" x14ac:dyDescent="0.35">
      <c r="A22" t="s">
        <v>38</v>
      </c>
      <c r="J22" s="5"/>
      <c r="K22" s="10"/>
    </row>
    <row r="23" spans="1:11" ht="15" thickTop="1" x14ac:dyDescent="0.3">
      <c r="A23" t="s">
        <v>23</v>
      </c>
      <c r="J23" s="2">
        <f>J22/50/5</f>
        <v>0</v>
      </c>
      <c r="K23" s="12">
        <f>J23/100</f>
        <v>0</v>
      </c>
    </row>
    <row r="24" spans="1:11" x14ac:dyDescent="0.3">
      <c r="K24" s="10"/>
    </row>
    <row r="25" spans="1:11" x14ac:dyDescent="0.3">
      <c r="A25" s="1" t="s">
        <v>17</v>
      </c>
      <c r="K25" s="10"/>
    </row>
    <row r="26" spans="1:11" ht="15" thickBot="1" x14ac:dyDescent="0.35">
      <c r="K26" s="10"/>
    </row>
    <row r="27" spans="1:11" ht="15.6" thickTop="1" thickBot="1" x14ac:dyDescent="0.35">
      <c r="A27" t="s">
        <v>39</v>
      </c>
      <c r="J27" s="4"/>
      <c r="K27" s="10"/>
    </row>
    <row r="28" spans="1:11" ht="15.6" thickTop="1" thickBot="1" x14ac:dyDescent="0.35">
      <c r="A28" t="s">
        <v>2</v>
      </c>
      <c r="J28" s="5"/>
      <c r="K28" s="10"/>
    </row>
    <row r="29" spans="1:11" ht="15" thickTop="1" x14ac:dyDescent="0.3">
      <c r="A29" t="s">
        <v>3</v>
      </c>
      <c r="J29" s="2">
        <f>J27*J28/250/8</f>
        <v>0</v>
      </c>
      <c r="K29" s="12">
        <f>J29/10</f>
        <v>0</v>
      </c>
    </row>
    <row r="30" spans="1:11" x14ac:dyDescent="0.3">
      <c r="K30" s="10"/>
    </row>
    <row r="31" spans="1:11" x14ac:dyDescent="0.3">
      <c r="A31" s="1" t="s">
        <v>4</v>
      </c>
      <c r="K31" s="10"/>
    </row>
    <row r="32" spans="1:11" x14ac:dyDescent="0.3">
      <c r="A32" s="1"/>
      <c r="K32" s="10"/>
    </row>
    <row r="33" spans="1:11" x14ac:dyDescent="0.3">
      <c r="A33" t="s">
        <v>28</v>
      </c>
      <c r="K33" s="10"/>
    </row>
    <row r="34" spans="1:11" x14ac:dyDescent="0.3">
      <c r="A34" s="6" t="s">
        <v>14</v>
      </c>
      <c r="K34" s="10"/>
    </row>
    <row r="35" spans="1:11" ht="15" thickBot="1" x14ac:dyDescent="0.35">
      <c r="K35" s="10"/>
    </row>
    <row r="36" spans="1:11" ht="15.6" thickTop="1" thickBot="1" x14ac:dyDescent="0.35">
      <c r="I36" t="s">
        <v>5</v>
      </c>
      <c r="J36" s="4"/>
      <c r="K36" s="10" t="str">
        <f>IF(J36="X",100,"")</f>
        <v/>
      </c>
    </row>
    <row r="37" spans="1:11" ht="15.6" thickTop="1" thickBot="1" x14ac:dyDescent="0.35">
      <c r="I37" t="s">
        <v>6</v>
      </c>
      <c r="J37" s="4"/>
      <c r="K37" s="10" t="str">
        <f>IF(J37="X",250,"")</f>
        <v/>
      </c>
    </row>
    <row r="38" spans="1:11" ht="15.6" thickTop="1" thickBot="1" x14ac:dyDescent="0.35">
      <c r="I38" t="s">
        <v>7</v>
      </c>
      <c r="J38" s="4"/>
      <c r="K38" s="10" t="str">
        <f>IF(J38="X",500,"")</f>
        <v/>
      </c>
    </row>
    <row r="39" spans="1:11" ht="15.6" thickTop="1" thickBot="1" x14ac:dyDescent="0.35">
      <c r="I39" t="s">
        <v>13</v>
      </c>
      <c r="J39" s="4"/>
      <c r="K39" s="10" t="str">
        <f>IF(J39="X",750,"")</f>
        <v/>
      </c>
    </row>
    <row r="40" spans="1:11" ht="15.6" thickTop="1" thickBot="1" x14ac:dyDescent="0.35">
      <c r="I40" t="s">
        <v>8</v>
      </c>
      <c r="J40" s="4"/>
      <c r="K40" s="10" t="str">
        <f>IF(J40="X",1000,"")</f>
        <v/>
      </c>
    </row>
    <row r="41" spans="1:11" ht="15.6" thickTop="1" thickBot="1" x14ac:dyDescent="0.35">
      <c r="I41" t="s">
        <v>9</v>
      </c>
      <c r="J41" s="4"/>
      <c r="K41" s="10" t="str">
        <f>IF(J41="X",1500,"")</f>
        <v/>
      </c>
    </row>
    <row r="42" spans="1:11" ht="15.6" thickTop="1" thickBot="1" x14ac:dyDescent="0.35">
      <c r="I42" t="s">
        <v>10</v>
      </c>
      <c r="J42" s="4"/>
      <c r="K42" s="10" t="str">
        <f>IF(J42="X",2000,"")</f>
        <v/>
      </c>
    </row>
    <row r="43" spans="1:11" ht="15.6" thickTop="1" thickBot="1" x14ac:dyDescent="0.35">
      <c r="I43" t="s">
        <v>11</v>
      </c>
      <c r="J43" s="4"/>
      <c r="K43" s="10" t="str">
        <f>IF(J43="X",2500,"")</f>
        <v/>
      </c>
    </row>
    <row r="44" spans="1:11" ht="15.6" thickTop="1" thickBot="1" x14ac:dyDescent="0.35">
      <c r="I44" t="s">
        <v>12</v>
      </c>
      <c r="J44" s="4"/>
      <c r="K44" s="10" t="str">
        <f>IF(J44="X",3000,"")</f>
        <v/>
      </c>
    </row>
    <row r="45" spans="1:11" ht="15" thickTop="1" x14ac:dyDescent="0.3">
      <c r="K45" s="10"/>
    </row>
    <row r="46" spans="1:11" x14ac:dyDescent="0.3">
      <c r="A46" s="1" t="s">
        <v>18</v>
      </c>
      <c r="K46" s="10"/>
    </row>
    <row r="47" spans="1:11" ht="15" thickBot="1" x14ac:dyDescent="0.35">
      <c r="K47" s="10"/>
    </row>
    <row r="48" spans="1:11" ht="15.6" thickTop="1" thickBot="1" x14ac:dyDescent="0.35">
      <c r="A48" t="s">
        <v>24</v>
      </c>
      <c r="J48" s="9"/>
      <c r="K48" s="12">
        <f>J48/1000</f>
        <v>0</v>
      </c>
    </row>
    <row r="49" spans="1:11" ht="15" thickTop="1" x14ac:dyDescent="0.3">
      <c r="K49" s="10"/>
    </row>
    <row r="50" spans="1:11" x14ac:dyDescent="0.3">
      <c r="A50" s="1" t="s">
        <v>20</v>
      </c>
      <c r="K50" s="10"/>
    </row>
    <row r="51" spans="1:11" ht="15" thickBot="1" x14ac:dyDescent="0.35">
      <c r="K51" s="10"/>
    </row>
    <row r="52" spans="1:11" ht="15.6" thickTop="1" thickBot="1" x14ac:dyDescent="0.35">
      <c r="A52" t="s">
        <v>40</v>
      </c>
      <c r="J52" s="3"/>
      <c r="K52" s="10" t="str">
        <f>IF(J52="Yes",2500,IF(J52="No",0,""))</f>
        <v/>
      </c>
    </row>
    <row r="53" spans="1:11" ht="15.6" thickTop="1" thickBot="1" x14ac:dyDescent="0.35">
      <c r="A53" t="s">
        <v>31</v>
      </c>
      <c r="J53" s="9"/>
      <c r="K53" s="12">
        <f>J53/100</f>
        <v>0</v>
      </c>
    </row>
    <row r="54" spans="1:11" ht="15" thickTop="1" x14ac:dyDescent="0.3">
      <c r="K54" s="10"/>
    </row>
    <row r="55" spans="1:11" ht="15" thickBot="1" x14ac:dyDescent="0.35">
      <c r="K55" s="10"/>
    </row>
    <row r="56" spans="1:11" ht="15.6" thickTop="1" thickBot="1" x14ac:dyDescent="0.35">
      <c r="I56" s="15" t="s">
        <v>19</v>
      </c>
      <c r="J56" s="16"/>
      <c r="K56" s="14">
        <f>SUM(K2:K53)</f>
        <v>0</v>
      </c>
    </row>
    <row r="57" spans="1:11" ht="15" thickTop="1" x14ac:dyDescent="0.3"/>
  </sheetData>
  <dataValidations count="2">
    <dataValidation type="list" allowBlank="1" showInputMessage="1" showErrorMessage="1" sqref="J52 J15 J10:J11" xr:uid="{497AAD91-6DB0-4353-946E-2713FCD70205}">
      <formula1>"Yes,No"</formula1>
    </dataValidation>
    <dataValidation type="list" allowBlank="1" showInputMessage="1" showErrorMessage="1" sqref="J36:J44" xr:uid="{5864D79E-C58B-4D3D-830F-A329F4BAC876}">
      <formula1>"X"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Master</vt:lpstr>
      <vt:lpstr>Automated Payroll</vt:lpstr>
      <vt:lpstr>Funds Disbursement</vt:lpstr>
      <vt:lpstr>Internal Communications (Email)</vt:lpstr>
      <vt:lpstr>External Advertising (Website)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Alford, Allan</dc:creator>
  <cp:lastModifiedBy>Allan Alford</cp:lastModifiedBy>
  <dcterms:created xsi:type="dcterms:W3CDTF">2017-10-17T12:50:02Z</dcterms:created>
  <dcterms:modified xsi:type="dcterms:W3CDTF">2022-11-10T17:23:56Z</dcterms:modified>
</cp:coreProperties>
</file>