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reonaerickson/Downloads/"/>
    </mc:Choice>
  </mc:AlternateContent>
  <xr:revisionPtr revIDLastSave="0" documentId="13_ncr:1_{6861F526-6EB9-7948-ADFB-82955E47577B}" xr6:coauthVersionLast="45" xr6:coauthVersionMax="45" xr10:uidLastSave="{00000000-0000-0000-0000-000000000000}"/>
  <bookViews>
    <workbookView xWindow="120" yWindow="460" windowWidth="19020" windowHeight="11900" xr2:uid="{00000000-000D-0000-FFFF-FFFF00000000}"/>
  </bookViews>
  <sheets>
    <sheet name="Mar-20" sheetId="1" r:id="rId1"/>
  </sheets>
  <definedNames>
    <definedName name="_xlnm._FilterDatabase" localSheetId="0" hidden="1">'Mar-20'!$A$4:$H$32</definedName>
    <definedName name="_xlnm.Print_Area" localSheetId="0">'Mar-20'!$A$1:$G$22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8" i="1"/>
  <c r="D38" i="1"/>
  <c r="D39" i="1" l="1"/>
  <c r="E37" i="1"/>
  <c r="E36" i="1"/>
  <c r="D57" i="1" l="1"/>
  <c r="D13" i="1" l="1"/>
  <c r="D37" i="1" s="1"/>
  <c r="D7" i="1" l="1"/>
  <c r="D34" i="1" l="1"/>
  <c r="D40" i="1"/>
  <c r="D41" i="1" s="1"/>
  <c r="D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Widdifield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Kathryn Widdifield:</t>
        </r>
        <r>
          <rPr>
            <sz val="9"/>
            <color indexed="81"/>
            <rFont val="Tahoma"/>
            <family val="2"/>
          </rPr>
          <t xml:space="preserve">
18126.92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Kathryn Widdifield:</t>
        </r>
        <r>
          <rPr>
            <sz val="9"/>
            <color indexed="81"/>
            <rFont val="Tahoma"/>
            <family val="2"/>
          </rPr>
          <t xml:space="preserve">
6716.70</t>
        </r>
      </text>
    </comment>
    <comment ref="D3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Kathryn Widdifield:</t>
        </r>
        <r>
          <rPr>
            <sz val="9"/>
            <color indexed="81"/>
            <rFont val="Tahoma"/>
            <charset val="1"/>
          </rPr>
          <t xml:space="preserve">
6500</t>
        </r>
      </text>
    </comment>
    <comment ref="D3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Kathryn Widdifield:</t>
        </r>
        <r>
          <rPr>
            <sz val="9"/>
            <color indexed="81"/>
            <rFont val="Tahoma"/>
            <charset val="1"/>
          </rPr>
          <t xml:space="preserve">
4500</t>
        </r>
      </text>
    </comment>
  </commentList>
</comments>
</file>

<file path=xl/sharedStrings.xml><?xml version="1.0" encoding="utf-8"?>
<sst xmlns="http://schemas.openxmlformats.org/spreadsheetml/2006/main" count="177" uniqueCount="89">
  <si>
    <t>Description</t>
  </si>
  <si>
    <t>Fund</t>
  </si>
  <si>
    <t>Amount</t>
  </si>
  <si>
    <t>Windy Slopes Health Foundation</t>
  </si>
  <si>
    <t>WS-MY14-04</t>
  </si>
  <si>
    <t>Renovations for Home Care assessment room</t>
  </si>
  <si>
    <t>WS-SEPT-24-03</t>
  </si>
  <si>
    <t>C-MAC Intubation Scope</t>
  </si>
  <si>
    <t>Year</t>
  </si>
  <si>
    <t>Notes</t>
  </si>
  <si>
    <t>WS-OCT-22-07</t>
  </si>
  <si>
    <t>2 Bariatric Chairs/thermometers/wall mount BP/ audioscope for Home Health Care</t>
  </si>
  <si>
    <t>Motion</t>
  </si>
  <si>
    <t>WS-DEC-17-18-02</t>
  </si>
  <si>
    <t>16 Regular chairs &amp; 2 Bariatric Chairs for emergency entrance and room</t>
  </si>
  <si>
    <t>WS-Jan-28-19-05</t>
  </si>
  <si>
    <t>WS-Jan-28-19-03 amended</t>
  </si>
  <si>
    <t>(2) SpO2 Monitor</t>
  </si>
  <si>
    <t>Commitments included on Board Report</t>
  </si>
  <si>
    <t>Outstanding Commitments - March 2020</t>
  </si>
  <si>
    <t>WS-June-17-19-5</t>
  </si>
  <si>
    <t>Casino</t>
  </si>
  <si>
    <t>CADD Solis PCA Pump &amp; Accessories</t>
  </si>
  <si>
    <t>WS-Mar-11-20-8</t>
  </si>
  <si>
    <t>Carescope Monitor</t>
  </si>
  <si>
    <t xml:space="preserve">15-20 mmHg Compression Stockings  (53 pr)                                     </t>
  </si>
  <si>
    <t>WS-May-10-20-1</t>
  </si>
  <si>
    <t>Undesignated (Covid-19)</t>
  </si>
  <si>
    <t>WS-Apr-13-20-1</t>
  </si>
  <si>
    <t>Halo Headgear</t>
  </si>
  <si>
    <t>WS-17-19-6</t>
  </si>
  <si>
    <t>Medfusion 4000 Syringe Pump</t>
  </si>
  <si>
    <t>PharmGuard License/pump</t>
  </si>
  <si>
    <t xml:space="preserve">Casino </t>
  </si>
  <si>
    <t>Patient Data Module</t>
  </si>
  <si>
    <t>WS-Sept-28-20-5</t>
  </si>
  <si>
    <t>Scale Phys Electronic KG/LB</t>
  </si>
  <si>
    <t>NICU Qube Mini Monitor  (plus accessories)</t>
  </si>
  <si>
    <t>WS-May-20-1</t>
  </si>
  <si>
    <t>WS-Jan-14-20-6</t>
  </si>
  <si>
    <t>Scale Pediatric/Neonatal</t>
  </si>
  <si>
    <t>Trees of Hope</t>
  </si>
  <si>
    <t>Trees of Hope/Pincher Creek Lions Club donation</t>
  </si>
  <si>
    <t>Cart for Ped/Neon. Scale</t>
  </si>
  <si>
    <t>WS-Feb 3-20-03</t>
  </si>
  <si>
    <t>ReTurn 7500 with Return Belts - sizes S - XXXL</t>
  </si>
  <si>
    <t>WS-June-17-19-7</t>
  </si>
  <si>
    <t>LIKO SLINGS, M</t>
  </si>
  <si>
    <t>LIKO SLINGS, L</t>
  </si>
  <si>
    <t>SOLO SUPPORT SLINGS</t>
  </si>
  <si>
    <t>WS-June-17-19-4</t>
  </si>
  <si>
    <t>SPO2 Rad-5 Handheld Monitors ($699x4)</t>
  </si>
  <si>
    <t>WS-Feb 3-20-3</t>
  </si>
  <si>
    <t>ProSeries Exercise Ball (45 cm) Theraband</t>
  </si>
  <si>
    <t xml:space="preserve">ProSeries Exercise Ball (65 cm) Theraband                         </t>
  </si>
  <si>
    <t xml:space="preserve">Fitball Inflating Pump Theraband                         </t>
  </si>
  <si>
    <t xml:space="preserve">Step Stool (9 ins high) Stevens                              </t>
  </si>
  <si>
    <t xml:space="preserve">Thermometer Temporal Artery Exergen – EX 124275  x 2 </t>
  </si>
  <si>
    <t>WS-Apr-8-20-1</t>
  </si>
  <si>
    <t>Trauma Room Door Replacement with Low Voltage Transformer and Glass Window</t>
  </si>
  <si>
    <t>Undesignated/Pincher Creek Lions Club donation</t>
  </si>
  <si>
    <t>WS-Aug-7-19-9</t>
  </si>
  <si>
    <t>Undesignated</t>
  </si>
  <si>
    <t>McAuley Medical Gold Boards:Product Code # 5400,5430,5100,1000,1400,1086</t>
  </si>
  <si>
    <t>WS-Oct-30-20-7</t>
  </si>
  <si>
    <t>Doppler Doflex Vasc &amp; Obst $498x2</t>
  </si>
  <si>
    <t>Assembly Head Transducer $239.72x2</t>
  </si>
  <si>
    <t>Probe Doppler $499x2</t>
  </si>
  <si>
    <t>Grant monies from Canada Farmers Grow Communities (Monsanto)</t>
  </si>
  <si>
    <t>WS-Sept-28-20-4</t>
  </si>
  <si>
    <t>Rollator Dolomite Platform Walker: Product #:07-12230-02-35-87</t>
  </si>
  <si>
    <t>QUBE BEDSIDE MONITORS X 3 / CENTRAL MONITOR/ UPGRADES/ACCESSORIES</t>
  </si>
  <si>
    <t>WS-June-17-19-6</t>
  </si>
  <si>
    <t>(1) Syringe Pump</t>
  </si>
  <si>
    <t>(3) Slings for Sit and Stand Lifts</t>
  </si>
  <si>
    <t>Shell Grant</t>
  </si>
  <si>
    <t xml:space="preserve">Expected payment </t>
  </si>
  <si>
    <t>a</t>
  </si>
  <si>
    <t>Commitments for 2021 year-end</t>
  </si>
  <si>
    <t>Not indicated - Likely Oct 20</t>
  </si>
  <si>
    <t>Emergency donations</t>
  </si>
  <si>
    <t>Comm Care</t>
  </si>
  <si>
    <t>Emergency donations - Princher Creek CU Grant</t>
  </si>
  <si>
    <t>WS-NOV4-19-4</t>
  </si>
  <si>
    <t>Portably oxygen machine</t>
  </si>
  <si>
    <t>x</t>
  </si>
  <si>
    <t>No invoice yet</t>
  </si>
  <si>
    <t>?</t>
  </si>
  <si>
    <t>Completed prior to 
November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</si>
</sst>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_-&quot;$&quot;* #,##0.00_-;\-&quot;$&quot;* #,##0.00_-;_-&quot;$&quot;* &quot;-&quot;??_-;_-@_-"/>
    <numFmt numFmtId="166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8"/>
      <name val="Webdings"/>
      <family val="1"/>
      <charset val="2"/>
    </font>
    <font>
      <sz val="10"/>
      <color theme="1"/>
      <name val="Webdings"/>
      <family val="1"/>
      <charset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1" fillId="0" borderId="0"/>
    <xf numFmtId="164" fontId="3" fillId="2" borderId="0">
      <alignment horizontal="right"/>
    </xf>
    <xf numFmtId="0" fontId="4" fillId="3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43" fontId="1" fillId="0" borderId="0" xfId="3" applyFont="1" applyFill="1" applyBorder="1" applyAlignment="1"/>
    <xf numFmtId="4" fontId="3" fillId="0" borderId="0" xfId="11" applyNumberFormat="1" applyFont="1" applyFill="1" applyBorder="1" applyAlignment="1"/>
    <xf numFmtId="4" fontId="1" fillId="0" borderId="0" xfId="11" applyNumberFormat="1" applyFont="1" applyFill="1" applyBorder="1" applyAlignment="1"/>
    <xf numFmtId="0" fontId="1" fillId="0" borderId="0" xfId="11" applyNumberFormat="1" applyFont="1" applyFill="1" applyBorder="1" applyAlignment="1"/>
    <xf numFmtId="0" fontId="7" fillId="0" borderId="0" xfId="0" applyFont="1"/>
    <xf numFmtId="0" fontId="6" fillId="0" borderId="0" xfId="0" applyFont="1"/>
    <xf numFmtId="43" fontId="7" fillId="0" borderId="0" xfId="3" applyFont="1"/>
    <xf numFmtId="0" fontId="7" fillId="0" borderId="0" xfId="0" applyFont="1" applyFill="1" applyBorder="1"/>
    <xf numFmtId="0" fontId="6" fillId="0" borderId="0" xfId="0" applyFont="1" applyBorder="1"/>
    <xf numFmtId="43" fontId="6" fillId="0" borderId="0" xfId="3" applyFont="1" applyBorder="1" applyAlignment="1">
      <alignment horizontal="center"/>
    </xf>
    <xf numFmtId="43" fontId="6" fillId="4" borderId="2" xfId="3" applyFont="1" applyFill="1" applyBorder="1"/>
    <xf numFmtId="43" fontId="7" fillId="0" borderId="0" xfId="3" applyFont="1" applyFill="1"/>
    <xf numFmtId="0" fontId="7" fillId="0" borderId="0" xfId="0" applyFont="1"/>
    <xf numFmtId="0" fontId="6" fillId="0" borderId="0" xfId="0" applyFont="1"/>
    <xf numFmtId="0" fontId="7" fillId="0" borderId="0" xfId="0" applyFont="1" applyFill="1" applyBorder="1"/>
    <xf numFmtId="43" fontId="7" fillId="0" borderId="0" xfId="3" applyFont="1" applyFill="1" applyBorder="1"/>
    <xf numFmtId="0" fontId="7" fillId="0" borderId="0" xfId="0" applyFont="1" applyAlignment="1">
      <alignment wrapText="1"/>
    </xf>
    <xf numFmtId="0" fontId="7" fillId="0" borderId="0" xfId="0" applyFont="1" applyAlignment="1"/>
    <xf numFmtId="0" fontId="9" fillId="0" borderId="0" xfId="0" applyFont="1"/>
    <xf numFmtId="4" fontId="10" fillId="0" borderId="0" xfId="11" applyNumberFormat="1" applyFont="1" applyFill="1" applyBorder="1" applyAlignment="1"/>
    <xf numFmtId="0" fontId="11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" fontId="3" fillId="0" borderId="0" xfId="1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wrapText="1"/>
    </xf>
    <xf numFmtId="43" fontId="6" fillId="0" borderId="1" xfId="3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43" fontId="7" fillId="0" borderId="0" xfId="0" applyNumberFormat="1" applyFont="1"/>
    <xf numFmtId="43" fontId="7" fillId="0" borderId="3" xfId="0" applyNumberFormat="1" applyFont="1" applyBorder="1"/>
    <xf numFmtId="43" fontId="7" fillId="5" borderId="0" xfId="3" applyFont="1" applyFill="1"/>
    <xf numFmtId="43" fontId="7" fillId="5" borderId="0" xfId="3" applyFont="1" applyFill="1" applyBorder="1"/>
  </cellXfs>
  <cellStyles count="42"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" xfId="1" xr:uid="{00000000-0005-0000-0000-000000000000}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2" xfId="2" xr:uid="{00000000-0005-0000-0000-000001000000}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2 2" xfId="22" xr:uid="{00000000-0005-0000-0000-000002000000}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3" xfId="23" xr:uid="{00000000-0005-0000-0000-000003000000}"/>
    <cellStyle name="Comma" xfId="3" builtinId="3"/>
    <cellStyle name="Comma 2" xfId="4" xr:uid="{00000000-0005-0000-0000-000005000000}"/>
    <cellStyle name="Comma 2 2" xfId="24" xr:uid="{00000000-0005-0000-0000-000006000000}"/>
    <cellStyle name="Comma 2 3" xfId="25" xr:uid="{00000000-0005-0000-0000-000007000000}"/>
    <cellStyle name="Comma 3" xfId="5" xr:uid="{00000000-0005-0000-0000-000008000000}"/>
    <cellStyle name="Comma 3 2" xfId="27" xr:uid="{00000000-0005-0000-0000-000009000000}"/>
    <cellStyle name="Comma 3 3" xfId="26" xr:uid="{00000000-0005-0000-0000-00000A000000}"/>
    <cellStyle name="Comma 4" xfId="6" xr:uid="{00000000-0005-0000-0000-00000B000000}"/>
    <cellStyle name="Comma 4 2" xfId="28" xr:uid="{00000000-0005-0000-0000-00000C000000}"/>
    <cellStyle name="Comma 5" xfId="7" xr:uid="{00000000-0005-0000-0000-00000D000000}"/>
    <cellStyle name="Comma 5 2" xfId="29" xr:uid="{00000000-0005-0000-0000-00000E000000}"/>
    <cellStyle name="Comma 6" xfId="8" xr:uid="{00000000-0005-0000-0000-00000F000000}"/>
    <cellStyle name="Comma 7" xfId="30" xr:uid="{00000000-0005-0000-0000-000010000000}"/>
    <cellStyle name="Comma 8" xfId="31" xr:uid="{00000000-0005-0000-0000-000011000000}"/>
    <cellStyle name="Currency 2" xfId="9" xr:uid="{00000000-0005-0000-0000-000012000000}"/>
    <cellStyle name="Currency 2 2" xfId="33" xr:uid="{00000000-0005-0000-0000-000013000000}"/>
    <cellStyle name="Currency 2 3" xfId="32" xr:uid="{00000000-0005-0000-0000-000014000000}"/>
    <cellStyle name="Currency 3" xfId="34" xr:uid="{00000000-0005-0000-0000-000015000000}"/>
    <cellStyle name="Currency 4" xfId="35" xr:uid="{00000000-0005-0000-0000-000016000000}"/>
    <cellStyle name="Currency 5" xfId="36" xr:uid="{00000000-0005-0000-0000-000017000000}"/>
    <cellStyle name="Fixed" xfId="10" xr:uid="{00000000-0005-0000-0000-000018000000}"/>
    <cellStyle name="Normal" xfId="0" builtinId="0"/>
    <cellStyle name="Normal 2" xfId="11" xr:uid="{00000000-0005-0000-0000-00001A000000}"/>
    <cellStyle name="Normal 2 2" xfId="12" xr:uid="{00000000-0005-0000-0000-00001B000000}"/>
    <cellStyle name="Normal 2 3" xfId="13" xr:uid="{00000000-0005-0000-0000-00001C000000}"/>
    <cellStyle name="Normal 2 3 2" xfId="37" xr:uid="{00000000-0005-0000-0000-00001D000000}"/>
    <cellStyle name="Normal 3" xfId="14" xr:uid="{00000000-0005-0000-0000-00001E000000}"/>
    <cellStyle name="Normal 3 2" xfId="39" xr:uid="{00000000-0005-0000-0000-00001F000000}"/>
    <cellStyle name="Normal 3 3" xfId="38" xr:uid="{00000000-0005-0000-0000-000020000000}"/>
    <cellStyle name="Normal 4" xfId="15" xr:uid="{00000000-0005-0000-0000-000021000000}"/>
    <cellStyle name="Normal 4 2" xfId="40" xr:uid="{00000000-0005-0000-0000-000022000000}"/>
    <cellStyle name="Normal 5" xfId="16" xr:uid="{00000000-0005-0000-0000-000023000000}"/>
    <cellStyle name="Normal 5 2" xfId="41" xr:uid="{00000000-0005-0000-0000-000024000000}"/>
    <cellStyle name="Normal 6" xfId="17" xr:uid="{00000000-0005-0000-0000-000025000000}"/>
    <cellStyle name="OUTPUT AMOUNTS" xfId="18" xr:uid="{00000000-0005-0000-0000-000026000000}"/>
    <cellStyle name="OUTPUT LINE ITEMS" xfId="19" xr:uid="{00000000-0005-0000-0000-000027000000}"/>
    <cellStyle name="Percent 2" xfId="20" xr:uid="{00000000-0005-0000-0000-000028000000}"/>
    <cellStyle name="Percent 3" xfId="2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9"/>
  <sheetViews>
    <sheetView tabSelected="1" topLeftCell="B13" zoomScale="85" zoomScaleNormal="85" workbookViewId="0">
      <selection activeCell="E19" sqref="E19"/>
    </sheetView>
  </sheetViews>
  <sheetFormatPr baseColWidth="10" defaultColWidth="9.1640625" defaultRowHeight="15" x14ac:dyDescent="0.2"/>
  <cols>
    <col min="1" max="1" width="39.5" style="5" bestFit="1" customWidth="1"/>
    <col min="2" max="2" width="10.6640625" style="13" bestFit="1" customWidth="1"/>
    <col min="3" max="3" width="99.33203125" style="5" bestFit="1" customWidth="1"/>
    <col min="4" max="4" width="14.5" style="7" bestFit="1" customWidth="1"/>
    <col min="5" max="5" width="58.33203125" style="5" bestFit="1" customWidth="1"/>
    <col min="6" max="6" width="24.5" style="5" bestFit="1" customWidth="1"/>
    <col min="7" max="7" width="25.5" style="22" bestFit="1" customWidth="1"/>
    <col min="8" max="8" width="17.5" bestFit="1" customWidth="1"/>
    <col min="9" max="16384" width="9.1640625" style="5"/>
  </cols>
  <sheetData>
    <row r="1" spans="1:8" x14ac:dyDescent="0.2">
      <c r="A1" s="6" t="s">
        <v>3</v>
      </c>
      <c r="B1" s="14"/>
    </row>
    <row r="2" spans="1:8" x14ac:dyDescent="0.2">
      <c r="A2" s="14" t="s">
        <v>19</v>
      </c>
      <c r="B2" s="14"/>
    </row>
    <row r="4" spans="1:8" s="31" customFormat="1" ht="29" x14ac:dyDescent="0.2">
      <c r="A4" s="28" t="s">
        <v>12</v>
      </c>
      <c r="B4" s="28" t="s">
        <v>8</v>
      </c>
      <c r="C4" s="28" t="s">
        <v>0</v>
      </c>
      <c r="D4" s="29" t="s">
        <v>2</v>
      </c>
      <c r="E4" s="28" t="s">
        <v>1</v>
      </c>
      <c r="F4" s="28" t="s">
        <v>88</v>
      </c>
      <c r="G4" s="28" t="s">
        <v>9</v>
      </c>
      <c r="H4" s="30"/>
    </row>
    <row r="5" spans="1:8" x14ac:dyDescent="0.2">
      <c r="A5" s="9"/>
      <c r="B5" s="9"/>
      <c r="C5" s="9"/>
      <c r="D5" s="10"/>
      <c r="E5" s="9"/>
    </row>
    <row r="6" spans="1:8" s="15" customFormat="1" ht="13" x14ac:dyDescent="0.15">
      <c r="A6" s="3"/>
      <c r="B6" s="3"/>
      <c r="C6" s="3"/>
      <c r="D6" s="1"/>
      <c r="E6" s="4"/>
      <c r="F6" s="2"/>
      <c r="G6" s="23"/>
    </row>
    <row r="7" spans="1:8" s="8" customFormat="1" ht="14" x14ac:dyDescent="0.15">
      <c r="A7" s="13" t="s">
        <v>4</v>
      </c>
      <c r="B7" s="13">
        <v>2014</v>
      </c>
      <c r="C7" s="17" t="s">
        <v>5</v>
      </c>
      <c r="D7" s="12">
        <f>5000-911.69-994.72</f>
        <v>3093.59</v>
      </c>
      <c r="E7" s="4" t="s">
        <v>81</v>
      </c>
      <c r="F7" s="20" t="s">
        <v>85</v>
      </c>
      <c r="G7" s="24"/>
    </row>
    <row r="8" spans="1:8" s="15" customFormat="1" ht="14" hidden="1" x14ac:dyDescent="0.15">
      <c r="A8" s="13" t="s">
        <v>6</v>
      </c>
      <c r="B8" s="13">
        <v>2018</v>
      </c>
      <c r="C8" s="17" t="s">
        <v>7</v>
      </c>
      <c r="D8" s="34"/>
      <c r="E8" s="4" t="s">
        <v>62</v>
      </c>
      <c r="F8" s="20"/>
      <c r="G8" s="24"/>
    </row>
    <row r="9" spans="1:8" s="15" customFormat="1" ht="14" x14ac:dyDescent="0.15">
      <c r="A9" s="13" t="s">
        <v>10</v>
      </c>
      <c r="B9" s="13">
        <v>2018</v>
      </c>
      <c r="C9" s="17" t="s">
        <v>11</v>
      </c>
      <c r="D9" s="16">
        <v>2020.02</v>
      </c>
      <c r="E9" s="4" t="s">
        <v>62</v>
      </c>
      <c r="F9" s="20" t="s">
        <v>77</v>
      </c>
      <c r="G9" s="24"/>
    </row>
    <row r="10" spans="1:8" s="15" customFormat="1" hidden="1" x14ac:dyDescent="0.2">
      <c r="A10" s="13" t="s">
        <v>13</v>
      </c>
      <c r="B10" s="13">
        <v>2018</v>
      </c>
      <c r="C10" s="17" t="s">
        <v>14</v>
      </c>
      <c r="D10" s="35"/>
      <c r="E10" s="4" t="s">
        <v>62</v>
      </c>
      <c r="F10" s="20"/>
      <c r="G10" s="25" t="s">
        <v>16</v>
      </c>
    </row>
    <row r="11" spans="1:8" s="15" customFormat="1" ht="14" x14ac:dyDescent="0.15">
      <c r="A11" s="13" t="s">
        <v>15</v>
      </c>
      <c r="B11" s="13">
        <v>2019</v>
      </c>
      <c r="C11" s="17" t="s">
        <v>17</v>
      </c>
      <c r="D11" s="16">
        <v>1200</v>
      </c>
      <c r="E11" s="4" t="s">
        <v>62</v>
      </c>
      <c r="F11" s="20" t="s">
        <v>77</v>
      </c>
      <c r="G11" s="24"/>
    </row>
    <row r="12" spans="1:8" s="15" customFormat="1" ht="13" x14ac:dyDescent="0.15">
      <c r="A12" s="13" t="s">
        <v>61</v>
      </c>
      <c r="B12" s="13">
        <v>2019</v>
      </c>
      <c r="C12" s="18" t="s">
        <v>71</v>
      </c>
      <c r="D12" s="16">
        <v>64535.49</v>
      </c>
      <c r="E12" s="4" t="s">
        <v>62</v>
      </c>
      <c r="F12" s="20" t="s">
        <v>77</v>
      </c>
      <c r="G12" s="24" t="s">
        <v>75</v>
      </c>
    </row>
    <row r="13" spans="1:8" s="15" customFormat="1" ht="14" x14ac:dyDescent="0.15">
      <c r="A13" s="13" t="s">
        <v>50</v>
      </c>
      <c r="B13" s="13">
        <v>2020</v>
      </c>
      <c r="C13" s="17" t="s">
        <v>51</v>
      </c>
      <c r="D13" s="16">
        <f>699*4</f>
        <v>2796</v>
      </c>
      <c r="E13" s="4" t="s">
        <v>21</v>
      </c>
      <c r="F13" s="20" t="s">
        <v>77</v>
      </c>
      <c r="G13" s="26">
        <v>43850</v>
      </c>
      <c r="H13" s="15" t="s">
        <v>76</v>
      </c>
    </row>
    <row r="14" spans="1:8" s="15" customFormat="1" ht="14" x14ac:dyDescent="0.15">
      <c r="A14" s="13" t="s">
        <v>20</v>
      </c>
      <c r="B14" s="13">
        <v>2019</v>
      </c>
      <c r="C14" s="17" t="s">
        <v>22</v>
      </c>
      <c r="D14" s="12">
        <v>3372</v>
      </c>
      <c r="E14" s="5" t="s">
        <v>21</v>
      </c>
      <c r="F14" s="20" t="s">
        <v>77</v>
      </c>
      <c r="G14" s="26">
        <v>43850</v>
      </c>
      <c r="H14" s="15" t="s">
        <v>76</v>
      </c>
    </row>
    <row r="15" spans="1:8" ht="13" x14ac:dyDescent="0.15">
      <c r="A15" s="13" t="s">
        <v>72</v>
      </c>
      <c r="B15" s="13">
        <v>2019</v>
      </c>
      <c r="C15" s="13" t="s">
        <v>73</v>
      </c>
      <c r="D15" s="16">
        <v>4540</v>
      </c>
      <c r="E15" s="13" t="s">
        <v>21</v>
      </c>
      <c r="F15" s="21" t="s">
        <v>77</v>
      </c>
      <c r="H15" s="15" t="s">
        <v>76</v>
      </c>
    </row>
    <row r="16" spans="1:8" ht="13" x14ac:dyDescent="0.15">
      <c r="A16" s="13" t="s">
        <v>46</v>
      </c>
      <c r="B16" s="13">
        <v>2019</v>
      </c>
      <c r="C16" s="13" t="s">
        <v>74</v>
      </c>
      <c r="D16" s="16">
        <v>1613</v>
      </c>
      <c r="E16" s="13" t="s">
        <v>21</v>
      </c>
      <c r="F16" s="21" t="s">
        <v>77</v>
      </c>
      <c r="H16" s="15" t="s">
        <v>76</v>
      </c>
    </row>
    <row r="17" spans="1:8" s="15" customFormat="1" ht="14" x14ac:dyDescent="0.15">
      <c r="A17" s="13" t="s">
        <v>46</v>
      </c>
      <c r="B17" s="13">
        <v>2019</v>
      </c>
      <c r="C17" s="17" t="s">
        <v>47</v>
      </c>
      <c r="D17" s="16">
        <v>400.5</v>
      </c>
      <c r="E17" s="13" t="s">
        <v>21</v>
      </c>
      <c r="F17" s="20" t="s">
        <v>77</v>
      </c>
      <c r="G17" s="26">
        <v>43850</v>
      </c>
      <c r="H17" s="15" t="s">
        <v>76</v>
      </c>
    </row>
    <row r="18" spans="1:8" s="15" customFormat="1" ht="14" x14ac:dyDescent="0.15">
      <c r="A18" s="13" t="s">
        <v>46</v>
      </c>
      <c r="B18" s="13">
        <v>2019</v>
      </c>
      <c r="C18" s="17" t="s">
        <v>48</v>
      </c>
      <c r="D18" s="16">
        <v>418.5</v>
      </c>
      <c r="E18" s="4" t="s">
        <v>21</v>
      </c>
      <c r="F18" s="20" t="s">
        <v>77</v>
      </c>
      <c r="G18" s="26">
        <v>43850</v>
      </c>
      <c r="H18" s="15" t="s">
        <v>76</v>
      </c>
    </row>
    <row r="19" spans="1:8" s="15" customFormat="1" ht="14" x14ac:dyDescent="0.15">
      <c r="A19" s="13" t="s">
        <v>46</v>
      </c>
      <c r="B19" s="13">
        <v>2019</v>
      </c>
      <c r="C19" s="17" t="s">
        <v>49</v>
      </c>
      <c r="D19" s="16">
        <v>794</v>
      </c>
      <c r="E19" s="4" t="s">
        <v>21</v>
      </c>
      <c r="F19" s="20" t="s">
        <v>77</v>
      </c>
      <c r="G19" s="26">
        <v>43850</v>
      </c>
      <c r="H19" s="15" t="s">
        <v>76</v>
      </c>
    </row>
    <row r="20" spans="1:8" s="15" customFormat="1" ht="14" x14ac:dyDescent="0.15">
      <c r="A20" s="13" t="s">
        <v>83</v>
      </c>
      <c r="B20" s="13">
        <v>2019</v>
      </c>
      <c r="C20" s="17" t="s">
        <v>84</v>
      </c>
      <c r="D20" s="16">
        <v>4500</v>
      </c>
      <c r="E20" s="4" t="s">
        <v>41</v>
      </c>
      <c r="F20" s="20" t="s">
        <v>85</v>
      </c>
      <c r="G20" s="24" t="s">
        <v>86</v>
      </c>
      <c r="H20" s="15" t="s">
        <v>87</v>
      </c>
    </row>
    <row r="21" spans="1:8" s="15" customFormat="1" ht="14" x14ac:dyDescent="0.15">
      <c r="A21" s="13" t="s">
        <v>30</v>
      </c>
      <c r="B21" s="13">
        <v>2019</v>
      </c>
      <c r="C21" s="17" t="s">
        <v>31</v>
      </c>
      <c r="D21" s="12">
        <v>3950</v>
      </c>
      <c r="E21" s="5" t="s">
        <v>33</v>
      </c>
      <c r="F21" s="20" t="s">
        <v>77</v>
      </c>
      <c r="G21" s="26">
        <v>43850</v>
      </c>
      <c r="H21" s="15" t="s">
        <v>76</v>
      </c>
    </row>
    <row r="22" spans="1:8" s="15" customFormat="1" ht="14" x14ac:dyDescent="0.15">
      <c r="A22" s="13" t="s">
        <v>30</v>
      </c>
      <c r="B22" s="13">
        <v>2019</v>
      </c>
      <c r="C22" s="17" t="s">
        <v>32</v>
      </c>
      <c r="D22" s="12">
        <v>590</v>
      </c>
      <c r="E22" s="5" t="s">
        <v>33</v>
      </c>
      <c r="F22" s="20" t="s">
        <v>77</v>
      </c>
      <c r="G22" s="26">
        <v>43850</v>
      </c>
      <c r="H22" s="15" t="s">
        <v>76</v>
      </c>
    </row>
    <row r="23" spans="1:8" s="15" customFormat="1" ht="14" x14ac:dyDescent="0.15">
      <c r="A23" s="13" t="s">
        <v>39</v>
      </c>
      <c r="B23" s="13">
        <v>2020</v>
      </c>
      <c r="C23" s="17" t="s">
        <v>40</v>
      </c>
      <c r="D23" s="16">
        <v>2603.52</v>
      </c>
      <c r="E23" s="4" t="s">
        <v>41</v>
      </c>
      <c r="F23" s="20" t="s">
        <v>85</v>
      </c>
      <c r="G23" s="27">
        <v>44013</v>
      </c>
      <c r="H23" s="15" t="s">
        <v>76</v>
      </c>
    </row>
    <row r="24" spans="1:8" s="15" customFormat="1" ht="14" x14ac:dyDescent="0.15">
      <c r="A24" s="13" t="s">
        <v>39</v>
      </c>
      <c r="B24" s="13">
        <v>2020</v>
      </c>
      <c r="C24" s="17" t="s">
        <v>43</v>
      </c>
      <c r="D24" s="16">
        <v>804.1</v>
      </c>
      <c r="E24" s="4" t="s">
        <v>41</v>
      </c>
      <c r="F24" s="20" t="s">
        <v>85</v>
      </c>
      <c r="G24" s="27">
        <v>44013</v>
      </c>
      <c r="H24" s="15" t="s">
        <v>76</v>
      </c>
    </row>
    <row r="25" spans="1:8" s="15" customFormat="1" ht="14" x14ac:dyDescent="0.15">
      <c r="A25" s="13" t="s">
        <v>44</v>
      </c>
      <c r="B25" s="13">
        <v>2020</v>
      </c>
      <c r="C25" s="17" t="s">
        <v>45</v>
      </c>
      <c r="D25" s="16">
        <v>2664.27</v>
      </c>
      <c r="E25" s="4" t="s">
        <v>41</v>
      </c>
      <c r="F25" s="20" t="s">
        <v>85</v>
      </c>
      <c r="G25" s="27">
        <v>44075</v>
      </c>
      <c r="H25" s="15" t="s">
        <v>76</v>
      </c>
    </row>
    <row r="26" spans="1:8" s="15" customFormat="1" ht="14" x14ac:dyDescent="0.15">
      <c r="A26" s="13" t="s">
        <v>52</v>
      </c>
      <c r="B26" s="13">
        <v>2020</v>
      </c>
      <c r="C26" s="17" t="s">
        <v>56</v>
      </c>
      <c r="D26" s="16">
        <v>91.4</v>
      </c>
      <c r="E26" s="4" t="s">
        <v>41</v>
      </c>
      <c r="F26" s="20" t="s">
        <v>77</v>
      </c>
      <c r="G26" s="27">
        <v>44075</v>
      </c>
      <c r="H26" s="15" t="s">
        <v>76</v>
      </c>
    </row>
    <row r="27" spans="1:8" s="15" customFormat="1" ht="14" x14ac:dyDescent="0.15">
      <c r="A27" s="13" t="s">
        <v>52</v>
      </c>
      <c r="B27" s="13">
        <v>2020</v>
      </c>
      <c r="C27" s="17" t="s">
        <v>53</v>
      </c>
      <c r="D27" s="16">
        <v>27.95</v>
      </c>
      <c r="E27" s="4" t="s">
        <v>41</v>
      </c>
      <c r="F27" s="20" t="s">
        <v>77</v>
      </c>
      <c r="G27" s="27">
        <v>44075</v>
      </c>
      <c r="H27" s="15" t="s">
        <v>76</v>
      </c>
    </row>
    <row r="28" spans="1:8" s="15" customFormat="1" ht="14" x14ac:dyDescent="0.15">
      <c r="A28" s="13" t="s">
        <v>52</v>
      </c>
      <c r="B28" s="13">
        <v>2020</v>
      </c>
      <c r="C28" s="17" t="s">
        <v>54</v>
      </c>
      <c r="D28" s="16">
        <v>45.95</v>
      </c>
      <c r="E28" s="4" t="s">
        <v>41</v>
      </c>
      <c r="F28" s="20" t="s">
        <v>77</v>
      </c>
      <c r="G28" s="27">
        <v>44075</v>
      </c>
      <c r="H28" s="15" t="s">
        <v>76</v>
      </c>
    </row>
    <row r="29" spans="1:8" s="15" customFormat="1" ht="14" x14ac:dyDescent="0.15">
      <c r="A29" s="13" t="s">
        <v>52</v>
      </c>
      <c r="B29" s="13">
        <v>2020</v>
      </c>
      <c r="C29" s="17" t="s">
        <v>55</v>
      </c>
      <c r="D29" s="16">
        <v>15.35</v>
      </c>
      <c r="E29" s="4" t="s">
        <v>41</v>
      </c>
      <c r="F29" s="20" t="s">
        <v>77</v>
      </c>
      <c r="G29" s="27">
        <v>44075</v>
      </c>
      <c r="H29" s="15" t="s">
        <v>76</v>
      </c>
    </row>
    <row r="30" spans="1:8" s="15" customFormat="1" ht="14" x14ac:dyDescent="0.15">
      <c r="A30" s="13" t="s">
        <v>23</v>
      </c>
      <c r="B30" s="13">
        <v>2020</v>
      </c>
      <c r="C30" s="17" t="s">
        <v>63</v>
      </c>
      <c r="D30" s="16">
        <v>2301.11</v>
      </c>
      <c r="E30" s="4" t="s">
        <v>82</v>
      </c>
      <c r="F30" s="20" t="s">
        <v>85</v>
      </c>
      <c r="G30" s="27">
        <v>44075</v>
      </c>
      <c r="H30" s="15" t="s">
        <v>76</v>
      </c>
    </row>
    <row r="31" spans="1:8" s="15" customFormat="1" ht="14" hidden="1" x14ac:dyDescent="0.15">
      <c r="A31" s="13" t="s">
        <v>23</v>
      </c>
      <c r="B31" s="13">
        <v>2020</v>
      </c>
      <c r="C31" s="17" t="s">
        <v>24</v>
      </c>
      <c r="D31" s="34"/>
      <c r="E31" s="5" t="s">
        <v>42</v>
      </c>
      <c r="F31" s="20"/>
      <c r="G31" s="27">
        <v>44075</v>
      </c>
      <c r="H31" s="15" t="s">
        <v>76</v>
      </c>
    </row>
    <row r="32" spans="1:8" s="15" customFormat="1" ht="14" hidden="1" x14ac:dyDescent="0.15">
      <c r="A32" s="13" t="s">
        <v>23</v>
      </c>
      <c r="B32" s="13">
        <v>2020</v>
      </c>
      <c r="C32" s="17" t="s">
        <v>34</v>
      </c>
      <c r="D32" s="34"/>
      <c r="E32" s="13" t="s">
        <v>42</v>
      </c>
      <c r="F32" s="20"/>
      <c r="G32" s="27">
        <v>44075</v>
      </c>
      <c r="H32" s="15" t="s">
        <v>76</v>
      </c>
    </row>
    <row r="33" spans="1:8" s="15" customFormat="1" ht="19" x14ac:dyDescent="0.25">
      <c r="A33" s="19"/>
      <c r="B33" s="13"/>
      <c r="C33" s="13"/>
      <c r="D33" s="16"/>
      <c r="E33" s="4"/>
      <c r="F33" s="2"/>
      <c r="G33" s="27"/>
    </row>
    <row r="34" spans="1:8" ht="13" x14ac:dyDescent="0.15">
      <c r="D34" s="11">
        <f>SUM(D7:D33)</f>
        <v>102376.75000000001</v>
      </c>
      <c r="E34" s="14" t="s">
        <v>18</v>
      </c>
      <c r="H34" s="5"/>
    </row>
    <row r="35" spans="1:8" ht="13" x14ac:dyDescent="0.15">
      <c r="H35" s="5"/>
    </row>
    <row r="36" spans="1:8" ht="13" x14ac:dyDescent="0.15">
      <c r="D36" s="32">
        <f>SUM(D23:D29)+D31+D32+D20</f>
        <v>10752.539999999999</v>
      </c>
      <c r="E36" s="13" t="str">
        <f>E23</f>
        <v>Trees of Hope</v>
      </c>
      <c r="H36" s="5"/>
    </row>
    <row r="37" spans="1:8" ht="13" x14ac:dyDescent="0.15">
      <c r="B37" s="5"/>
      <c r="D37" s="32">
        <f>D13+D14+D15+D16+D18+D17+D19+D21+D22</f>
        <v>18474</v>
      </c>
      <c r="E37" s="13" t="str">
        <f>E22</f>
        <v xml:space="preserve">Casino </v>
      </c>
      <c r="H37" s="5"/>
    </row>
    <row r="38" spans="1:8" ht="13" x14ac:dyDescent="0.15">
      <c r="B38" s="5"/>
      <c r="D38" s="32">
        <f>D8+D9+D10+D11+D12</f>
        <v>67755.509999999995</v>
      </c>
      <c r="E38" s="13" t="str">
        <f>E11</f>
        <v>Undesignated</v>
      </c>
      <c r="H38" s="5"/>
    </row>
    <row r="39" spans="1:8" ht="13" x14ac:dyDescent="0.15">
      <c r="B39" s="5"/>
      <c r="D39" s="32">
        <f>D30</f>
        <v>2301.11</v>
      </c>
      <c r="E39" s="13" t="s">
        <v>80</v>
      </c>
      <c r="H39" s="5"/>
    </row>
    <row r="40" spans="1:8" s="13" customFormat="1" ht="13" x14ac:dyDescent="0.15">
      <c r="D40" s="32">
        <f>D7</f>
        <v>3093.59</v>
      </c>
      <c r="E40" s="13" t="s">
        <v>81</v>
      </c>
      <c r="G40" s="22"/>
    </row>
    <row r="41" spans="1:8" s="13" customFormat="1" ht="14" thickBot="1" x14ac:dyDescent="0.2">
      <c r="D41" s="33">
        <f>SUM(D36:D40)</f>
        <v>102376.74999999999</v>
      </c>
      <c r="G41" s="22"/>
    </row>
    <row r="42" spans="1:8" s="13" customFormat="1" ht="13" x14ac:dyDescent="0.15">
      <c r="G42" s="22"/>
    </row>
    <row r="43" spans="1:8" s="13" customFormat="1" ht="13" x14ac:dyDescent="0.15">
      <c r="D43" s="32">
        <f>D34-D41</f>
        <v>0</v>
      </c>
      <c r="G43" s="22"/>
    </row>
    <row r="44" spans="1:8" s="13" customFormat="1" ht="13" x14ac:dyDescent="0.15">
      <c r="G44" s="22"/>
    </row>
    <row r="45" spans="1:8" ht="14" x14ac:dyDescent="0.15">
      <c r="A45" s="13" t="s">
        <v>58</v>
      </c>
      <c r="B45" s="13">
        <v>2020</v>
      </c>
      <c r="C45" s="17" t="s">
        <v>59</v>
      </c>
      <c r="D45" s="12">
        <v>6242.7</v>
      </c>
      <c r="E45" s="5" t="s">
        <v>60</v>
      </c>
      <c r="F45" s="21" t="s">
        <v>77</v>
      </c>
      <c r="G45" s="27">
        <v>44105</v>
      </c>
      <c r="H45" s="5"/>
    </row>
    <row r="46" spans="1:8" s="13" customFormat="1" ht="14" x14ac:dyDescent="0.15">
      <c r="A46" s="13" t="s">
        <v>28</v>
      </c>
      <c r="B46" s="13">
        <v>2020</v>
      </c>
      <c r="C46" s="17" t="s">
        <v>29</v>
      </c>
      <c r="D46" s="12">
        <v>415.22</v>
      </c>
      <c r="E46" s="13" t="s">
        <v>27</v>
      </c>
      <c r="F46" s="21" t="s">
        <v>77</v>
      </c>
      <c r="G46" s="27" t="s">
        <v>79</v>
      </c>
    </row>
    <row r="47" spans="1:8" ht="14" x14ac:dyDescent="0.15">
      <c r="A47" s="13" t="s">
        <v>26</v>
      </c>
      <c r="B47" s="13">
        <v>2020</v>
      </c>
      <c r="C47" s="17" t="s">
        <v>25</v>
      </c>
      <c r="D47" s="12">
        <v>1947.75</v>
      </c>
      <c r="E47" s="5" t="s">
        <v>27</v>
      </c>
      <c r="F47" s="21" t="s">
        <v>77</v>
      </c>
      <c r="G47" s="27">
        <v>44136</v>
      </c>
      <c r="H47" s="5"/>
    </row>
    <row r="48" spans="1:8" ht="14" x14ac:dyDescent="0.15">
      <c r="A48" s="13" t="s">
        <v>26</v>
      </c>
      <c r="B48" s="13">
        <v>2020</v>
      </c>
      <c r="C48" s="17" t="s">
        <v>57</v>
      </c>
      <c r="D48" s="12">
        <v>1090</v>
      </c>
      <c r="E48" s="13" t="s">
        <v>27</v>
      </c>
      <c r="F48" s="21" t="s">
        <v>85</v>
      </c>
      <c r="G48" s="27">
        <v>44136</v>
      </c>
      <c r="H48" s="5"/>
    </row>
    <row r="49" spans="1:8" ht="14" x14ac:dyDescent="0.15">
      <c r="A49" s="13" t="s">
        <v>38</v>
      </c>
      <c r="B49" s="13">
        <v>2020</v>
      </c>
      <c r="C49" s="17" t="s">
        <v>37</v>
      </c>
      <c r="D49" s="12">
        <v>13916.55</v>
      </c>
      <c r="E49" s="4" t="s">
        <v>41</v>
      </c>
      <c r="F49" s="21" t="s">
        <v>77</v>
      </c>
      <c r="G49" s="27">
        <v>44136</v>
      </c>
      <c r="H49" s="5"/>
    </row>
    <row r="50" spans="1:8" ht="14" x14ac:dyDescent="0.15">
      <c r="A50" s="5" t="s">
        <v>69</v>
      </c>
      <c r="B50" s="13">
        <v>2020</v>
      </c>
      <c r="C50" s="17" t="s">
        <v>70</v>
      </c>
      <c r="D50" s="12">
        <v>850</v>
      </c>
      <c r="E50" s="13" t="s">
        <v>42</v>
      </c>
      <c r="F50" s="21" t="s">
        <v>85</v>
      </c>
      <c r="G50" s="26">
        <v>43942</v>
      </c>
      <c r="H50" s="5"/>
    </row>
    <row r="51" spans="1:8" ht="14" x14ac:dyDescent="0.15">
      <c r="A51" s="13" t="s">
        <v>35</v>
      </c>
      <c r="B51" s="13">
        <v>2020</v>
      </c>
      <c r="C51" s="17" t="s">
        <v>36</v>
      </c>
      <c r="D51" s="12">
        <v>812.64</v>
      </c>
      <c r="E51" s="5" t="s">
        <v>21</v>
      </c>
      <c r="F51" s="21" t="s">
        <v>85</v>
      </c>
      <c r="G51" s="27">
        <v>44287</v>
      </c>
      <c r="H51" s="5"/>
    </row>
    <row r="52" spans="1:8" ht="14" x14ac:dyDescent="0.15">
      <c r="A52" s="13" t="s">
        <v>64</v>
      </c>
      <c r="B52" s="13">
        <v>2020</v>
      </c>
      <c r="C52" s="17" t="s">
        <v>65</v>
      </c>
      <c r="D52" s="12">
        <v>996</v>
      </c>
      <c r="E52" s="5" t="s">
        <v>68</v>
      </c>
      <c r="F52" s="21" t="s">
        <v>85</v>
      </c>
      <c r="G52" s="27">
        <v>44317</v>
      </c>
      <c r="H52" s="5"/>
    </row>
    <row r="53" spans="1:8" ht="14" x14ac:dyDescent="0.15">
      <c r="A53" s="13" t="s">
        <v>64</v>
      </c>
      <c r="B53" s="13">
        <v>2020</v>
      </c>
      <c r="C53" s="17" t="s">
        <v>66</v>
      </c>
      <c r="D53" s="12">
        <v>479.44</v>
      </c>
      <c r="E53" s="13" t="s">
        <v>68</v>
      </c>
      <c r="F53" s="21" t="s">
        <v>85</v>
      </c>
      <c r="G53" s="27">
        <v>44317</v>
      </c>
      <c r="H53" s="5"/>
    </row>
    <row r="54" spans="1:8" ht="14" x14ac:dyDescent="0.15">
      <c r="A54" s="13" t="s">
        <v>64</v>
      </c>
      <c r="B54" s="13">
        <v>2020</v>
      </c>
      <c r="C54" s="17" t="s">
        <v>67</v>
      </c>
      <c r="D54" s="12">
        <v>998</v>
      </c>
      <c r="E54" s="13" t="s">
        <v>68</v>
      </c>
      <c r="F54" s="21" t="s">
        <v>85</v>
      </c>
      <c r="G54" s="27">
        <v>44317</v>
      </c>
      <c r="H54" s="5"/>
    </row>
    <row r="55" spans="1:8" ht="13" x14ac:dyDescent="0.15">
      <c r="H55" s="5"/>
    </row>
    <row r="56" spans="1:8" ht="13" x14ac:dyDescent="0.15">
      <c r="H56" s="5"/>
    </row>
    <row r="57" spans="1:8" ht="13" x14ac:dyDescent="0.15">
      <c r="D57" s="11">
        <f>SUM(D45:D56)</f>
        <v>27748.3</v>
      </c>
      <c r="E57" s="14" t="s">
        <v>78</v>
      </c>
      <c r="H57" s="5"/>
    </row>
    <row r="58" spans="1:8" ht="13" x14ac:dyDescent="0.15">
      <c r="H58" s="5"/>
    </row>
    <row r="59" spans="1:8" ht="13" x14ac:dyDescent="0.15">
      <c r="H59" s="5"/>
    </row>
    <row r="60" spans="1:8" ht="13" x14ac:dyDescent="0.15">
      <c r="H60" s="5"/>
    </row>
    <row r="61" spans="1:8" ht="13" x14ac:dyDescent="0.15">
      <c r="H61" s="5"/>
    </row>
    <row r="62" spans="1:8" ht="13" x14ac:dyDescent="0.15">
      <c r="H62" s="5"/>
    </row>
    <row r="63" spans="1:8" ht="13" x14ac:dyDescent="0.15">
      <c r="H63" s="5"/>
    </row>
    <row r="64" spans="1:8" ht="13" x14ac:dyDescent="0.15">
      <c r="H64" s="5"/>
    </row>
    <row r="65" spans="8:8" ht="13" x14ac:dyDescent="0.15">
      <c r="H65" s="5"/>
    </row>
    <row r="66" spans="8:8" ht="13" x14ac:dyDescent="0.15">
      <c r="H66" s="5"/>
    </row>
    <row r="67" spans="8:8" ht="13" x14ac:dyDescent="0.15">
      <c r="H67" s="5"/>
    </row>
    <row r="68" spans="8:8" ht="13" x14ac:dyDescent="0.15">
      <c r="H68" s="5"/>
    </row>
    <row r="69" spans="8:8" ht="13" x14ac:dyDescent="0.15">
      <c r="H69" s="5"/>
    </row>
  </sheetData>
  <autoFilter ref="A4:H32" xr:uid="{00000000-0009-0000-0000-000000000000}"/>
  <pageMargins left="0.45" right="0.45" top="0.75" bottom="0.25" header="0.3" footer="0.3"/>
  <pageSetup scale="75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Mar-20</vt:lpstr>
      <vt:lpstr>'Mar-20'!Print_Area</vt:lpstr>
    </vt:vector>
  </TitlesOfParts>
  <Company>Peace Country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marymash</dc:creator>
  <cp:lastModifiedBy>Microsoft Office User</cp:lastModifiedBy>
  <cp:lastPrinted>2019-05-21T21:03:33Z</cp:lastPrinted>
  <dcterms:created xsi:type="dcterms:W3CDTF">2013-03-20T17:27:14Z</dcterms:created>
  <dcterms:modified xsi:type="dcterms:W3CDTF">2020-11-17T01:31:44Z</dcterms:modified>
</cp:coreProperties>
</file>