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georg\Documents\CTBR\Payouts\"/>
    </mc:Choice>
  </mc:AlternateContent>
  <xr:revisionPtr revIDLastSave="0" documentId="13_ncr:1_{35361E1E-EE0E-4369-8741-9488C7B6EC0A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CTBR Payout Structur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F5" i="1"/>
  <c r="J4" i="1"/>
  <c r="J3" i="1"/>
  <c r="H4" i="1"/>
  <c r="I3" i="1"/>
  <c r="I5" i="1" s="1"/>
  <c r="H3" i="1"/>
  <c r="H5" i="1" s="1"/>
  <c r="C4" i="1" s="1"/>
  <c r="J5" i="1" l="1"/>
  <c r="C6" i="1" s="1"/>
  <c r="C5" i="1"/>
  <c r="K5" i="1" l="1"/>
  <c r="G12" i="1" l="1"/>
  <c r="G13" i="1" s="1"/>
  <c r="G14" i="1" s="1"/>
  <c r="G15" i="1" s="1"/>
  <c r="G16" i="1" s="1"/>
  <c r="G17" i="1" s="1"/>
  <c r="G18" i="1" s="1"/>
  <c r="G19" i="1" s="1"/>
  <c r="G20" i="1" s="1"/>
  <c r="G21" i="1" s="1"/>
</calcChain>
</file>

<file path=xl/sharedStrings.xml><?xml version="1.0" encoding="utf-8"?>
<sst xmlns="http://schemas.openxmlformats.org/spreadsheetml/2006/main" count="77" uniqueCount="43">
  <si>
    <t>Central Texas Barbeque Roundup – Competition Payout Structure</t>
  </si>
  <si>
    <t>Teams</t>
  </si>
  <si>
    <t>Net per Team</t>
  </si>
  <si>
    <t>Total Payout Pool</t>
  </si>
  <si>
    <t>Overall Awards</t>
  </si>
  <si>
    <t>Place</t>
  </si>
  <si>
    <t>Payout</t>
  </si>
  <si>
    <t>Grand Champion</t>
  </si>
  <si>
    <t>Reserve Grand Champion</t>
  </si>
  <si>
    <t>Showmanship</t>
  </si>
  <si>
    <t>1st</t>
  </si>
  <si>
    <t>2nd</t>
  </si>
  <si>
    <t>Brisket</t>
  </si>
  <si>
    <t>3rd</t>
  </si>
  <si>
    <t>4th</t>
  </si>
  <si>
    <t>5th</t>
  </si>
  <si>
    <t>6th</t>
  </si>
  <si>
    <t>7th</t>
  </si>
  <si>
    <t>8th</t>
  </si>
  <si>
    <t>9th</t>
  </si>
  <si>
    <t>10th</t>
  </si>
  <si>
    <t>Pork Ribs</t>
  </si>
  <si>
    <t>Chicken</t>
  </si>
  <si>
    <t xml:space="preserve">Power Charges </t>
  </si>
  <si>
    <t>Income</t>
  </si>
  <si>
    <t>Power</t>
  </si>
  <si>
    <t>PayPal Fees</t>
  </si>
  <si>
    <t>Percentage</t>
  </si>
  <si>
    <t>Guaranteed 100% Payout Based on 82 Teams</t>
  </si>
  <si>
    <t>25.83%</t>
  </si>
  <si>
    <t>12.79%</t>
  </si>
  <si>
    <t>Calculator</t>
  </si>
  <si>
    <t>Native</t>
  </si>
  <si>
    <t>Total</t>
  </si>
  <si>
    <t>Type</t>
  </si>
  <si>
    <t>Entry Fees</t>
  </si>
  <si>
    <t>Utility Fees</t>
  </si>
  <si>
    <t>Total Fees</t>
  </si>
  <si>
    <t>Additional Teams</t>
  </si>
  <si>
    <t>Multiplier</t>
  </si>
  <si>
    <t>Pot Increase</t>
  </si>
  <si>
    <t>100% Pot</t>
  </si>
  <si>
    <t>Current Payout with Multiplyer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</si>
</sst>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7" x14ac:knownFonts="1">
    <font>
      <sz val="11"/>
      <color theme="1"/>
      <name val="Calibri"/>
      <family val="2"/>
      <scheme val="minor"/>
    </font>
    <font>
      <b/>
      <sz val="14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DDDDD"/>
        <bgColor rgb="FFDDDDDD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FF99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164" fontId="0" fillId="0" borderId="0" xfId="0" applyNumberFormat="1"/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49" fontId="0" fillId="0" borderId="1" xfId="0" applyNumberFormat="1" applyBorder="1" applyAlignment="1">
      <alignment horizontal="center"/>
    </xf>
    <xf numFmtId="10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5" fillId="4" borderId="1" xfId="0" applyFont="1" applyFill="1" applyBorder="1"/>
    <xf numFmtId="164" fontId="5" fillId="4" borderId="1" xfId="0" applyNumberFormat="1" applyFont="1" applyFill="1" applyBorder="1"/>
    <xf numFmtId="164" fontId="5" fillId="0" borderId="1" xfId="0" applyNumberFormat="1" applyFont="1" applyBorder="1"/>
    <xf numFmtId="164" fontId="4" fillId="0" borderId="1" xfId="0" applyNumberFormat="1" applyFont="1" applyBorder="1"/>
    <xf numFmtId="164" fontId="0" fillId="0" borderId="1" xfId="0" applyNumberFormat="1" applyBorder="1" applyAlignment="1">
      <alignment horizontal="left"/>
    </xf>
    <xf numFmtId="0" fontId="2" fillId="5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3" borderId="2" xfId="0" applyFont="1" applyFill="1" applyBorder="1" applyAlignment="1"/>
    <xf numFmtId="0" fontId="2" fillId="3" borderId="3" xfId="0" applyFont="1" applyFill="1" applyBorder="1" applyAlignment="1"/>
    <xf numFmtId="0" fontId="5" fillId="5" borderId="2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5" fillId="5" borderId="3" xfId="0" applyFont="1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0" fillId="6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2" xfId="0" applyNumberFormat="1" applyBorder="1" applyAlignment="1">
      <alignment horizontal="center"/>
    </xf>
    <xf numFmtId="164" fontId="0" fillId="0" borderId="3" xfId="0" applyNumberFormat="1" applyBorder="1" applyAlignment="1">
      <alignment horizontal="center"/>
    </xf>
    <xf numFmtId="164" fontId="0" fillId="6" borderId="2" xfId="0" applyNumberFormat="1" applyFill="1" applyBorder="1" applyAlignment="1">
      <alignment horizontal="center"/>
    </xf>
    <xf numFmtId="164" fontId="0" fillId="6" borderId="3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7"/>
  <sheetViews>
    <sheetView tabSelected="1" workbookViewId="0">
      <selection activeCell="L18" sqref="L18"/>
    </sheetView>
  </sheetViews>
  <sheetFormatPr defaultRowHeight="15" x14ac:dyDescent="0.25"/>
  <cols>
    <col min="1" max="1" width="28" customWidth="1"/>
    <col min="2" max="2" width="16.85546875" customWidth="1"/>
    <col min="3" max="3" width="35.28515625" customWidth="1"/>
    <col min="5" max="5" width="13.5703125" customWidth="1"/>
    <col min="6" max="6" width="10.5703125" customWidth="1"/>
    <col min="7" max="8" width="10.140625" bestFit="1" customWidth="1"/>
    <col min="9" max="9" width="11" customWidth="1"/>
    <col min="10" max="10" width="11.5703125" customWidth="1"/>
    <col min="11" max="11" width="10.28515625" customWidth="1"/>
  </cols>
  <sheetData>
    <row r="1" spans="1:11" ht="18.75" x14ac:dyDescent="0.3">
      <c r="A1" s="16" t="s">
        <v>0</v>
      </c>
      <c r="B1" s="16"/>
      <c r="C1" s="16"/>
      <c r="E1" s="16" t="s">
        <v>31</v>
      </c>
      <c r="F1" s="16"/>
      <c r="G1" s="16"/>
      <c r="H1" s="16"/>
      <c r="I1" s="16"/>
      <c r="J1" s="16"/>
      <c r="K1" s="16"/>
    </row>
    <row r="2" spans="1:11" ht="18.75" x14ac:dyDescent="0.3">
      <c r="A2" s="17" t="s">
        <v>28</v>
      </c>
      <c r="B2" s="17"/>
      <c r="C2" s="17"/>
      <c r="E2" s="8" t="s">
        <v>34</v>
      </c>
      <c r="F2" s="8" t="s">
        <v>1</v>
      </c>
      <c r="G2" s="8" t="s">
        <v>35</v>
      </c>
      <c r="H2" s="8" t="s">
        <v>24</v>
      </c>
      <c r="I2" s="8" t="s">
        <v>36</v>
      </c>
      <c r="J2" s="8" t="s">
        <v>26</v>
      </c>
      <c r="K2" s="8" t="s">
        <v>37</v>
      </c>
    </row>
    <row r="3" spans="1:11" x14ac:dyDescent="0.25">
      <c r="A3" s="18" t="s">
        <v>1</v>
      </c>
      <c r="B3" s="19"/>
      <c r="C3" s="3">
        <v>82</v>
      </c>
      <c r="E3" s="3" t="s">
        <v>25</v>
      </c>
      <c r="F3" s="3">
        <v>37</v>
      </c>
      <c r="G3" s="4">
        <v>425</v>
      </c>
      <c r="H3" s="4">
        <f>SUM(G3*F3)</f>
        <v>15725</v>
      </c>
      <c r="I3" s="4">
        <f>F3*75</f>
        <v>2775</v>
      </c>
      <c r="J3" s="4">
        <f>F3*10.5</f>
        <v>388.5</v>
      </c>
      <c r="K3" s="3"/>
    </row>
    <row r="4" spans="1:11" x14ac:dyDescent="0.25">
      <c r="A4" s="18" t="s">
        <v>24</v>
      </c>
      <c r="B4" s="19"/>
      <c r="C4" s="4">
        <f>H5</f>
        <v>31475</v>
      </c>
      <c r="E4" s="3" t="s">
        <v>32</v>
      </c>
      <c r="F4" s="3">
        <v>45</v>
      </c>
      <c r="G4" s="4">
        <v>350</v>
      </c>
      <c r="H4" s="4">
        <f>G4*F4</f>
        <v>15750</v>
      </c>
      <c r="I4" s="4"/>
      <c r="J4" s="4">
        <f>F4*10.5</f>
        <v>472.5</v>
      </c>
      <c r="K4" s="3"/>
    </row>
    <row r="5" spans="1:11" x14ac:dyDescent="0.25">
      <c r="A5" s="18" t="s">
        <v>23</v>
      </c>
      <c r="B5" s="19"/>
      <c r="C5" s="4">
        <f>I3</f>
        <v>2775</v>
      </c>
      <c r="E5" s="3" t="s">
        <v>33</v>
      </c>
      <c r="F5" s="3">
        <f>SUM(F3:F4)</f>
        <v>82</v>
      </c>
      <c r="G5" s="4"/>
      <c r="H5" s="11">
        <f>SUM(H3:H4)</f>
        <v>31475</v>
      </c>
      <c r="I5" s="4">
        <f>SUM(I3:I4)</f>
        <v>2775</v>
      </c>
      <c r="J5" s="4">
        <f>SUM(J3:J4)</f>
        <v>861</v>
      </c>
      <c r="K5" s="12">
        <f>J5+I5</f>
        <v>3636</v>
      </c>
    </row>
    <row r="6" spans="1:11" x14ac:dyDescent="0.25">
      <c r="A6" s="18" t="s">
        <v>26</v>
      </c>
      <c r="B6" s="19"/>
      <c r="C6" s="4">
        <f>J5</f>
        <v>861</v>
      </c>
    </row>
    <row r="7" spans="1:11" x14ac:dyDescent="0.25">
      <c r="A7" s="18" t="s">
        <v>2</v>
      </c>
      <c r="B7" s="19"/>
      <c r="C7" s="4">
        <v>339.5</v>
      </c>
      <c r="E7" s="9" t="s">
        <v>41</v>
      </c>
      <c r="F7" s="10">
        <f>H5-K5</f>
        <v>27839</v>
      </c>
    </row>
    <row r="8" spans="1:11" x14ac:dyDescent="0.25">
      <c r="A8" s="18" t="s">
        <v>3</v>
      </c>
      <c r="B8" s="19"/>
      <c r="C8" s="4">
        <v>27839</v>
      </c>
      <c r="E8" s="3" t="s">
        <v>39</v>
      </c>
      <c r="F8" s="13">
        <v>278.39</v>
      </c>
    </row>
    <row r="10" spans="1:11" ht="15.75" x14ac:dyDescent="0.25">
      <c r="A10" s="14" t="s">
        <v>4</v>
      </c>
      <c r="B10" s="14"/>
      <c r="C10" s="15"/>
      <c r="E10" s="22" t="s">
        <v>42</v>
      </c>
      <c r="F10" s="23"/>
      <c r="G10" s="23"/>
      <c r="H10" s="24"/>
    </row>
    <row r="11" spans="1:11" ht="15.75" x14ac:dyDescent="0.25">
      <c r="A11" s="2" t="s">
        <v>5</v>
      </c>
      <c r="B11" s="2" t="s">
        <v>27</v>
      </c>
      <c r="C11" s="2" t="s">
        <v>6</v>
      </c>
      <c r="E11" s="20" t="s">
        <v>38</v>
      </c>
      <c r="F11" s="21"/>
      <c r="G11" s="20" t="s">
        <v>40</v>
      </c>
      <c r="H11" s="21"/>
    </row>
    <row r="12" spans="1:11" x14ac:dyDescent="0.25">
      <c r="A12" s="3" t="s">
        <v>7</v>
      </c>
      <c r="B12" s="5" t="s">
        <v>29</v>
      </c>
      <c r="C12" s="4">
        <v>7190.81</v>
      </c>
      <c r="E12" s="25">
        <v>101</v>
      </c>
      <c r="F12" s="26"/>
      <c r="G12" s="31">
        <f>F7+F8</f>
        <v>28117.39</v>
      </c>
      <c r="H12" s="32"/>
    </row>
    <row r="13" spans="1:11" x14ac:dyDescent="0.25">
      <c r="A13" s="3" t="s">
        <v>8</v>
      </c>
      <c r="B13" s="5" t="s">
        <v>30</v>
      </c>
      <c r="C13" s="4">
        <v>3560.61</v>
      </c>
      <c r="E13" s="25">
        <v>102</v>
      </c>
      <c r="F13" s="26"/>
      <c r="G13" s="31">
        <f>F8+G12</f>
        <v>28395.78</v>
      </c>
      <c r="H13" s="32"/>
    </row>
    <row r="14" spans="1:11" x14ac:dyDescent="0.25">
      <c r="E14" s="27">
        <v>103</v>
      </c>
      <c r="F14" s="28"/>
      <c r="G14" s="29">
        <f>G13+F8</f>
        <v>28674.17</v>
      </c>
      <c r="H14" s="30"/>
    </row>
    <row r="15" spans="1:11" ht="15.75" x14ac:dyDescent="0.25">
      <c r="A15" s="14" t="s">
        <v>9</v>
      </c>
      <c r="B15" s="14"/>
      <c r="C15" s="15"/>
      <c r="E15" s="27">
        <v>104</v>
      </c>
      <c r="F15" s="28"/>
      <c r="G15" s="29">
        <f>G14+F8</f>
        <v>28952.559999999998</v>
      </c>
      <c r="H15" s="30"/>
    </row>
    <row r="16" spans="1:11" x14ac:dyDescent="0.25">
      <c r="A16" s="2" t="s">
        <v>5</v>
      </c>
      <c r="B16" s="2" t="s">
        <v>27</v>
      </c>
      <c r="C16" s="2" t="s">
        <v>6</v>
      </c>
      <c r="E16" s="27">
        <v>105</v>
      </c>
      <c r="F16" s="28"/>
      <c r="G16" s="29">
        <f>G15+F8</f>
        <v>29230.949999999997</v>
      </c>
      <c r="H16" s="30"/>
    </row>
    <row r="17" spans="1:8" x14ac:dyDescent="0.25">
      <c r="A17" s="3" t="s">
        <v>10</v>
      </c>
      <c r="B17" s="6">
        <v>7.6799999999999993E-2</v>
      </c>
      <c r="C17" s="4">
        <v>2138.04</v>
      </c>
      <c r="E17" s="27">
        <v>106</v>
      </c>
      <c r="F17" s="28"/>
      <c r="G17" s="29">
        <f>G16+F8</f>
        <v>29509.339999999997</v>
      </c>
      <c r="H17" s="30"/>
    </row>
    <row r="18" spans="1:8" x14ac:dyDescent="0.25">
      <c r="A18" s="3" t="s">
        <v>11</v>
      </c>
      <c r="B18" s="6">
        <v>3.9E-2</v>
      </c>
      <c r="C18" s="4">
        <v>1085.72</v>
      </c>
      <c r="E18" s="27">
        <v>107</v>
      </c>
      <c r="F18" s="28"/>
      <c r="G18" s="29">
        <f>G17+F8</f>
        <v>29787.729999999996</v>
      </c>
      <c r="H18" s="30"/>
    </row>
    <row r="19" spans="1:8" x14ac:dyDescent="0.25">
      <c r="E19" s="27">
        <v>108</v>
      </c>
      <c r="F19" s="28"/>
      <c r="G19" s="29">
        <f>G18+F8</f>
        <v>30066.119999999995</v>
      </c>
      <c r="H19" s="30"/>
    </row>
    <row r="20" spans="1:8" ht="15.75" x14ac:dyDescent="0.25">
      <c r="A20" s="14" t="s">
        <v>12</v>
      </c>
      <c r="B20" s="14"/>
      <c r="C20" s="15"/>
      <c r="E20" s="27">
        <v>109</v>
      </c>
      <c r="F20" s="28"/>
      <c r="G20" s="29">
        <f>G19+F8</f>
        <v>30344.509999999995</v>
      </c>
      <c r="H20" s="30"/>
    </row>
    <row r="21" spans="1:8" x14ac:dyDescent="0.25">
      <c r="A21" s="2" t="s">
        <v>5</v>
      </c>
      <c r="B21" s="2"/>
      <c r="C21" s="2" t="s">
        <v>6</v>
      </c>
      <c r="E21" s="27">
        <v>110</v>
      </c>
      <c r="F21" s="28"/>
      <c r="G21" s="29">
        <f>G20+F8</f>
        <v>30622.899999999994</v>
      </c>
      <c r="H21" s="30"/>
    </row>
    <row r="22" spans="1:8" x14ac:dyDescent="0.25">
      <c r="A22" s="3" t="s">
        <v>10</v>
      </c>
      <c r="B22" s="6">
        <v>4.5999999999999999E-2</v>
      </c>
      <c r="C22" s="4">
        <v>1280.5899999999999</v>
      </c>
    </row>
    <row r="23" spans="1:8" x14ac:dyDescent="0.25">
      <c r="A23" s="3" t="s">
        <v>11</v>
      </c>
      <c r="B23" s="6">
        <v>2.8000000000000001E-2</v>
      </c>
      <c r="C23" s="4">
        <v>779.49</v>
      </c>
    </row>
    <row r="24" spans="1:8" x14ac:dyDescent="0.25">
      <c r="A24" s="3" t="s">
        <v>13</v>
      </c>
      <c r="B24" s="7">
        <v>0.02</v>
      </c>
      <c r="C24" s="4">
        <v>556.78</v>
      </c>
    </row>
    <row r="25" spans="1:8" x14ac:dyDescent="0.25">
      <c r="A25" s="3" t="s">
        <v>14</v>
      </c>
      <c r="B25" s="6">
        <v>1.2714E-2</v>
      </c>
      <c r="C25" s="4">
        <v>353.95</v>
      </c>
      <c r="F25" s="1"/>
    </row>
    <row r="26" spans="1:8" x14ac:dyDescent="0.25">
      <c r="A26" s="3" t="s">
        <v>15</v>
      </c>
      <c r="B26" s="6">
        <v>1.2714E-2</v>
      </c>
      <c r="C26" s="4">
        <v>353.95</v>
      </c>
      <c r="F26" s="1"/>
    </row>
    <row r="27" spans="1:8" x14ac:dyDescent="0.25">
      <c r="A27" s="3" t="s">
        <v>16</v>
      </c>
      <c r="B27" s="6">
        <v>1.2714E-2</v>
      </c>
      <c r="C27" s="4">
        <v>353.95</v>
      </c>
      <c r="F27" s="1"/>
    </row>
    <row r="28" spans="1:8" x14ac:dyDescent="0.25">
      <c r="A28" s="3" t="s">
        <v>17</v>
      </c>
      <c r="B28" s="6">
        <v>1.2714E-2</v>
      </c>
      <c r="C28" s="4">
        <v>353.95</v>
      </c>
      <c r="F28" s="1"/>
    </row>
    <row r="29" spans="1:8" x14ac:dyDescent="0.25">
      <c r="A29" s="3" t="s">
        <v>18</v>
      </c>
      <c r="B29" s="6">
        <v>1.2714E-2</v>
      </c>
      <c r="C29" s="4">
        <v>353.95</v>
      </c>
      <c r="F29" s="1"/>
    </row>
    <row r="30" spans="1:8" x14ac:dyDescent="0.25">
      <c r="A30" s="3" t="s">
        <v>19</v>
      </c>
      <c r="B30" s="6">
        <v>1.2714E-2</v>
      </c>
      <c r="C30" s="4">
        <v>353.95</v>
      </c>
      <c r="F30" s="1"/>
    </row>
    <row r="31" spans="1:8" x14ac:dyDescent="0.25">
      <c r="A31" s="3" t="s">
        <v>20</v>
      </c>
      <c r="B31" s="6">
        <v>1.2714E-2</v>
      </c>
      <c r="C31" s="4">
        <v>353.95</v>
      </c>
      <c r="F31" s="1"/>
    </row>
    <row r="33" spans="1:3" ht="15.75" x14ac:dyDescent="0.25">
      <c r="A33" s="14" t="s">
        <v>21</v>
      </c>
      <c r="B33" s="14"/>
      <c r="C33" s="15"/>
    </row>
    <row r="34" spans="1:3" x14ac:dyDescent="0.25">
      <c r="A34" s="2" t="s">
        <v>5</v>
      </c>
      <c r="B34" s="2"/>
      <c r="C34" s="2" t="s">
        <v>6</v>
      </c>
    </row>
    <row r="35" spans="1:3" x14ac:dyDescent="0.25">
      <c r="A35" s="3" t="s">
        <v>10</v>
      </c>
      <c r="B35" s="6">
        <v>4.2999999999999997E-2</v>
      </c>
      <c r="C35" s="4">
        <v>1197.08</v>
      </c>
    </row>
    <row r="36" spans="1:3" x14ac:dyDescent="0.25">
      <c r="A36" s="3" t="s">
        <v>11</v>
      </c>
      <c r="B36" s="6">
        <v>2.4E-2</v>
      </c>
      <c r="C36" s="4">
        <v>668.14</v>
      </c>
    </row>
    <row r="37" spans="1:3" x14ac:dyDescent="0.25">
      <c r="A37" s="3" t="s">
        <v>13</v>
      </c>
      <c r="B37" s="6">
        <v>1.9E-2</v>
      </c>
      <c r="C37" s="4">
        <v>528.94000000000005</v>
      </c>
    </row>
    <row r="38" spans="1:3" x14ac:dyDescent="0.25">
      <c r="A38" s="3" t="s">
        <v>14</v>
      </c>
      <c r="B38" s="6">
        <v>1.2714E-2</v>
      </c>
      <c r="C38" s="4">
        <v>353.95</v>
      </c>
    </row>
    <row r="39" spans="1:3" x14ac:dyDescent="0.25">
      <c r="A39" s="3" t="s">
        <v>15</v>
      </c>
      <c r="B39" s="6">
        <v>1.2714E-2</v>
      </c>
      <c r="C39" s="4">
        <v>353.95</v>
      </c>
    </row>
    <row r="40" spans="1:3" x14ac:dyDescent="0.25">
      <c r="A40" s="3" t="s">
        <v>16</v>
      </c>
      <c r="B40" s="6">
        <v>1.2714E-2</v>
      </c>
      <c r="C40" s="4">
        <v>353.95</v>
      </c>
    </row>
    <row r="41" spans="1:3" x14ac:dyDescent="0.25">
      <c r="A41" s="3" t="s">
        <v>17</v>
      </c>
      <c r="B41" s="6">
        <v>1.2714E-2</v>
      </c>
      <c r="C41" s="4">
        <v>353.95</v>
      </c>
    </row>
    <row r="42" spans="1:3" x14ac:dyDescent="0.25">
      <c r="A42" s="3" t="s">
        <v>18</v>
      </c>
      <c r="B42" s="6">
        <v>1.2714E-2</v>
      </c>
      <c r="C42" s="4">
        <v>353.95</v>
      </c>
    </row>
    <row r="43" spans="1:3" x14ac:dyDescent="0.25">
      <c r="A43" s="3" t="s">
        <v>19</v>
      </c>
      <c r="B43" s="6">
        <v>1.2714E-2</v>
      </c>
      <c r="C43" s="4">
        <v>353.95</v>
      </c>
    </row>
    <row r="44" spans="1:3" x14ac:dyDescent="0.25">
      <c r="A44" s="3" t="s">
        <v>20</v>
      </c>
      <c r="B44" s="6">
        <v>1.2714E-2</v>
      </c>
      <c r="C44" s="4">
        <v>353.95</v>
      </c>
    </row>
    <row r="46" spans="1:3" ht="15.75" x14ac:dyDescent="0.25">
      <c r="A46" s="14" t="s">
        <v>22</v>
      </c>
      <c r="B46" s="14"/>
      <c r="C46" s="15"/>
    </row>
    <row r="47" spans="1:3" x14ac:dyDescent="0.25">
      <c r="A47" s="2" t="s">
        <v>5</v>
      </c>
      <c r="B47" s="2"/>
      <c r="C47" s="2" t="s">
        <v>6</v>
      </c>
    </row>
    <row r="48" spans="1:3" x14ac:dyDescent="0.25">
      <c r="A48" s="3" t="s">
        <v>10</v>
      </c>
      <c r="B48" s="7">
        <v>0.03</v>
      </c>
      <c r="C48" s="4">
        <v>835.17</v>
      </c>
    </row>
    <row r="49" spans="1:3" x14ac:dyDescent="0.25">
      <c r="A49" s="3" t="s">
        <v>11</v>
      </c>
      <c r="B49" s="7">
        <v>0.02</v>
      </c>
      <c r="C49" s="4">
        <v>556.78</v>
      </c>
    </row>
    <row r="50" spans="1:3" x14ac:dyDescent="0.25">
      <c r="A50" s="3" t="s">
        <v>13</v>
      </c>
      <c r="B50" s="7">
        <v>0.02</v>
      </c>
      <c r="C50" s="4">
        <v>556.78</v>
      </c>
    </row>
    <row r="51" spans="1:3" x14ac:dyDescent="0.25">
      <c r="A51" s="3" t="s">
        <v>14</v>
      </c>
      <c r="B51" s="7">
        <v>0.01</v>
      </c>
      <c r="C51" s="4">
        <v>278.39</v>
      </c>
    </row>
    <row r="52" spans="1:3" x14ac:dyDescent="0.25">
      <c r="A52" s="3" t="s">
        <v>15</v>
      </c>
      <c r="B52" s="7">
        <v>0.01</v>
      </c>
      <c r="C52" s="4">
        <v>278.39</v>
      </c>
    </row>
    <row r="53" spans="1:3" x14ac:dyDescent="0.25">
      <c r="A53" s="3" t="s">
        <v>16</v>
      </c>
      <c r="B53" s="7">
        <v>0.01</v>
      </c>
      <c r="C53" s="4">
        <v>278.39</v>
      </c>
    </row>
    <row r="54" spans="1:3" x14ac:dyDescent="0.25">
      <c r="A54" s="3" t="s">
        <v>17</v>
      </c>
      <c r="B54" s="7">
        <v>0.01</v>
      </c>
      <c r="C54" s="4">
        <v>278.39</v>
      </c>
    </row>
    <row r="55" spans="1:3" x14ac:dyDescent="0.25">
      <c r="A55" s="3" t="s">
        <v>18</v>
      </c>
      <c r="B55" s="7">
        <v>0.01</v>
      </c>
      <c r="C55" s="4">
        <v>278.39</v>
      </c>
    </row>
    <row r="56" spans="1:3" x14ac:dyDescent="0.25">
      <c r="A56" s="3" t="s">
        <v>19</v>
      </c>
      <c r="B56" s="7">
        <v>0.01</v>
      </c>
      <c r="C56" s="4">
        <v>278.39</v>
      </c>
    </row>
    <row r="57" spans="1:3" x14ac:dyDescent="0.25">
      <c r="A57" s="3" t="s">
        <v>20</v>
      </c>
      <c r="B57" s="7">
        <v>0.01</v>
      </c>
      <c r="C57" s="4">
        <v>278.39</v>
      </c>
    </row>
  </sheetData>
  <mergeCells count="35">
    <mergeCell ref="E21:F21"/>
    <mergeCell ref="G21:H21"/>
    <mergeCell ref="A6:B6"/>
    <mergeCell ref="A7:B7"/>
    <mergeCell ref="A8:B8"/>
    <mergeCell ref="E1:K1"/>
    <mergeCell ref="A1:C1"/>
    <mergeCell ref="A2:C2"/>
    <mergeCell ref="A3:B3"/>
    <mergeCell ref="A4:B4"/>
    <mergeCell ref="A5:B5"/>
    <mergeCell ref="A33:C33"/>
    <mergeCell ref="A10:C10"/>
    <mergeCell ref="A46:C46"/>
    <mergeCell ref="A20:C20"/>
    <mergeCell ref="A15:C15"/>
    <mergeCell ref="E18:F18"/>
    <mergeCell ref="E12:F12"/>
    <mergeCell ref="E13:F13"/>
    <mergeCell ref="E10:H10"/>
    <mergeCell ref="E19:F19"/>
    <mergeCell ref="E20:F20"/>
    <mergeCell ref="G12:H12"/>
    <mergeCell ref="G13:H13"/>
    <mergeCell ref="G14:H14"/>
    <mergeCell ref="G15:H15"/>
    <mergeCell ref="G16:H16"/>
    <mergeCell ref="G17:H17"/>
    <mergeCell ref="G18:H18"/>
    <mergeCell ref="G19:H19"/>
    <mergeCell ref="G20:H20"/>
    <mergeCell ref="E14:F14"/>
    <mergeCell ref="E15:F15"/>
    <mergeCell ref="E16:F16"/>
    <mergeCell ref="E17:F17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CTBR Payout Structure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george</cp:lastModifiedBy>
  <dcterms:created xsi:type="dcterms:W3CDTF">2026-03-14T12:28:38Z</dcterms:created>
  <dcterms:modified xsi:type="dcterms:W3CDTF">2026-03-15T23:38:26Z</dcterms:modified>
</cp:coreProperties>
</file>