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\Documents\"/>
    </mc:Choice>
  </mc:AlternateContent>
  <xr:revisionPtr revIDLastSave="0" documentId="8_{3A599703-14D4-4538-B117-71476F4F0E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  <c r="B25" i="1"/>
  <c r="B31" i="1"/>
  <c r="B36" i="1"/>
  <c r="B35" i="1"/>
  <c r="B37" i="1" s="1"/>
  <c r="B33" i="1"/>
  <c r="B32" i="1"/>
  <c r="B30" i="1"/>
  <c r="B29" i="1"/>
  <c r="B28" i="1"/>
  <c r="B27" i="1"/>
  <c r="B26" i="1"/>
  <c r="B23" i="1"/>
  <c r="B22" i="1"/>
  <c r="B20" i="1"/>
  <c r="B18" i="1"/>
  <c r="B17" i="1"/>
  <c r="B16" i="1"/>
  <c r="B15" i="1"/>
  <c r="B14" i="1"/>
  <c r="B9" i="1"/>
  <c r="B7" i="1"/>
  <c r="B11" i="1" l="1"/>
  <c r="B12" i="1" s="1"/>
  <c r="B39" i="1"/>
</calcChain>
</file>

<file path=xl/sharedStrings.xml><?xml version="1.0" encoding="utf-8"?>
<sst xmlns="http://schemas.openxmlformats.org/spreadsheetml/2006/main" count="39" uniqueCount="39">
  <si>
    <t>Total</t>
  </si>
  <si>
    <t>Income</t>
  </si>
  <si>
    <t xml:space="preserve">   2020-2021 Insurance</t>
  </si>
  <si>
    <t xml:space="preserve">   Assessments</t>
  </si>
  <si>
    <t xml:space="preserve">   Late Fee.</t>
  </si>
  <si>
    <t xml:space="preserve">   Prepaid Assessments</t>
  </si>
  <si>
    <t>Total Income</t>
  </si>
  <si>
    <t>Gross Profit</t>
  </si>
  <si>
    <t>Expenses</t>
  </si>
  <si>
    <t xml:space="preserve">   Cleaning Maintenance</t>
  </si>
  <si>
    <t xml:space="preserve">   Electrical wire replace</t>
  </si>
  <si>
    <t xml:space="preserve">   Fence Front</t>
  </si>
  <si>
    <t xml:space="preserve">   Gasoline</t>
  </si>
  <si>
    <t xml:space="preserve">   Lights fixings</t>
  </si>
  <si>
    <t xml:space="preserve">   Lights on parking lot</t>
  </si>
  <si>
    <t xml:space="preserve">   Maintenance Services</t>
  </si>
  <si>
    <t xml:space="preserve">   Manager Fees</t>
  </si>
  <si>
    <t xml:space="preserve">   Materials</t>
  </si>
  <si>
    <t xml:space="preserve">   Mowing /Cortar Sacate</t>
  </si>
  <si>
    <t xml:space="preserve">   Paint</t>
  </si>
  <si>
    <t xml:space="preserve">   QuickBooks Payments Fees</t>
  </si>
  <si>
    <t xml:space="preserve">   Roof</t>
  </si>
  <si>
    <t xml:space="preserve">   ROOF  Fixing</t>
  </si>
  <si>
    <t xml:space="preserve">   Security Services</t>
  </si>
  <si>
    <t xml:space="preserve">   Storage</t>
  </si>
  <si>
    <t xml:space="preserve">   Swimming Pool Labor</t>
  </si>
  <si>
    <t xml:space="preserve">   Tennis Court Paint</t>
  </si>
  <si>
    <t xml:space="preserve">   Utility</t>
  </si>
  <si>
    <t xml:space="preserve">      Electricity</t>
  </si>
  <si>
    <t xml:space="preserve">      Water</t>
  </si>
  <si>
    <t xml:space="preserve">   Total Utility</t>
  </si>
  <si>
    <t xml:space="preserve">   Valvue Water</t>
  </si>
  <si>
    <t>Total Expenses</t>
  </si>
  <si>
    <t>DUNLYN ACRES COUNCIL OF CO OWNERS INC</t>
  </si>
  <si>
    <t>Profit and Loss</t>
  </si>
  <si>
    <t>September 2020</t>
  </si>
  <si>
    <t xml:space="preserve">   ROOF REPLACEMENT inside </t>
  </si>
  <si>
    <t xml:space="preserve"> </t>
  </si>
  <si>
    <t xml:space="preserve">   Legal Fees 41-G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</si>
</sst>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workbookViewId="0">
      <selection activeCell="D9" sqref="D9"/>
    </sheetView>
  </sheetViews>
  <sheetFormatPr defaultRowHeight="15" x14ac:dyDescent="0.25"/>
  <cols>
    <col min="1" max="2" width="32.7109375" customWidth="1"/>
  </cols>
  <sheetData>
    <row r="1" spans="1:2" ht="18" x14ac:dyDescent="0.25">
      <c r="A1" s="9" t="s">
        <v>33</v>
      </c>
      <c r="B1" s="8"/>
    </row>
    <row r="2" spans="1:2" ht="18" x14ac:dyDescent="0.25">
      <c r="A2" s="9" t="s">
        <v>34</v>
      </c>
      <c r="B2" s="8"/>
    </row>
    <row r="3" spans="1:2" x14ac:dyDescent="0.25">
      <c r="A3" s="10" t="s">
        <v>35</v>
      </c>
      <c r="B3" s="8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5">
        <f>243.14</f>
        <v>243.14</v>
      </c>
    </row>
    <row r="8" spans="1:2" x14ac:dyDescent="0.25">
      <c r="A8" s="3" t="s">
        <v>3</v>
      </c>
      <c r="B8" s="5">
        <v>5003.67</v>
      </c>
    </row>
    <row r="9" spans="1:2" x14ac:dyDescent="0.25">
      <c r="A9" s="3" t="s">
        <v>4</v>
      </c>
      <c r="B9" s="5">
        <f>76.21</f>
        <v>76.209999999999994</v>
      </c>
    </row>
    <row r="10" spans="1:2" hidden="1" x14ac:dyDescent="0.25">
      <c r="A10" s="3" t="s">
        <v>5</v>
      </c>
      <c r="B10" s="5">
        <v>0</v>
      </c>
    </row>
    <row r="11" spans="1:2" x14ac:dyDescent="0.25">
      <c r="A11" s="3" t="s">
        <v>6</v>
      </c>
      <c r="B11" s="6">
        <f>(((B7)+(B8))+(B9))+(B10)</f>
        <v>5323.02</v>
      </c>
    </row>
    <row r="12" spans="1:2" x14ac:dyDescent="0.25">
      <c r="A12" s="3" t="s">
        <v>7</v>
      </c>
      <c r="B12" s="6">
        <f>(B11)-(0)</f>
        <v>5323.02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1200</f>
        <v>1200</v>
      </c>
    </row>
    <row r="15" spans="1:2" x14ac:dyDescent="0.25">
      <c r="A15" s="3" t="s">
        <v>10</v>
      </c>
      <c r="B15" s="5">
        <f>480</f>
        <v>480</v>
      </c>
    </row>
    <row r="16" spans="1:2" x14ac:dyDescent="0.25">
      <c r="A16" s="3" t="s">
        <v>11</v>
      </c>
      <c r="B16" s="5">
        <f>41.87</f>
        <v>41.87</v>
      </c>
    </row>
    <row r="17" spans="1:2" x14ac:dyDescent="0.25">
      <c r="A17" s="3" t="s">
        <v>12</v>
      </c>
      <c r="B17" s="5">
        <f>90</f>
        <v>90</v>
      </c>
    </row>
    <row r="18" spans="1:2" x14ac:dyDescent="0.25">
      <c r="A18" s="3" t="s">
        <v>38</v>
      </c>
      <c r="B18" s="5">
        <f>250</f>
        <v>250</v>
      </c>
    </row>
    <row r="19" spans="1:2" x14ac:dyDescent="0.25">
      <c r="A19" s="3" t="s">
        <v>13</v>
      </c>
      <c r="B19" s="5">
        <v>380.98</v>
      </c>
    </row>
    <row r="20" spans="1:2" x14ac:dyDescent="0.25">
      <c r="A20" s="3" t="s">
        <v>14</v>
      </c>
      <c r="B20" s="5">
        <f>183.09</f>
        <v>183.09</v>
      </c>
    </row>
    <row r="21" spans="1:2" x14ac:dyDescent="0.25">
      <c r="A21" s="3" t="s">
        <v>15</v>
      </c>
      <c r="B21" s="5">
        <v>1400</v>
      </c>
    </row>
    <row r="22" spans="1:2" x14ac:dyDescent="0.25">
      <c r="A22" s="3" t="s">
        <v>16</v>
      </c>
      <c r="B22" s="5">
        <f>2000</f>
        <v>2000</v>
      </c>
    </row>
    <row r="23" spans="1:2" x14ac:dyDescent="0.25">
      <c r="A23" s="3" t="s">
        <v>17</v>
      </c>
      <c r="B23" s="5">
        <f>315.57</f>
        <v>315.57</v>
      </c>
    </row>
    <row r="24" spans="1:2" x14ac:dyDescent="0.25">
      <c r="A24" s="3" t="s">
        <v>18</v>
      </c>
      <c r="B24" s="5">
        <v>63</v>
      </c>
    </row>
    <row r="25" spans="1:2" x14ac:dyDescent="0.25">
      <c r="A25" s="3" t="s">
        <v>19</v>
      </c>
      <c r="B25" s="5">
        <f>174.69</f>
        <v>174.69</v>
      </c>
    </row>
    <row r="26" spans="1:2" x14ac:dyDescent="0.25">
      <c r="A26" s="3" t="s">
        <v>20</v>
      </c>
      <c r="B26" s="5">
        <f>124.71</f>
        <v>124.71</v>
      </c>
    </row>
    <row r="27" spans="1:2" x14ac:dyDescent="0.25">
      <c r="A27" s="3" t="s">
        <v>21</v>
      </c>
      <c r="B27" s="5">
        <f>350</f>
        <v>350</v>
      </c>
    </row>
    <row r="28" spans="1:2" x14ac:dyDescent="0.25">
      <c r="A28" s="3" t="s">
        <v>22</v>
      </c>
      <c r="B28" s="5">
        <f>360</f>
        <v>360</v>
      </c>
    </row>
    <row r="29" spans="1:2" x14ac:dyDescent="0.25">
      <c r="A29" s="3" t="s">
        <v>36</v>
      </c>
      <c r="B29" s="5">
        <f>500</f>
        <v>500</v>
      </c>
    </row>
    <row r="30" spans="1:2" x14ac:dyDescent="0.25">
      <c r="A30" s="3" t="s">
        <v>23</v>
      </c>
      <c r="B30" s="5">
        <f>350</f>
        <v>350</v>
      </c>
    </row>
    <row r="31" spans="1:2" x14ac:dyDescent="0.25">
      <c r="A31" s="3" t="s">
        <v>24</v>
      </c>
      <c r="B31" s="5">
        <f>178.49</f>
        <v>178.49</v>
      </c>
    </row>
    <row r="32" spans="1:2" x14ac:dyDescent="0.25">
      <c r="A32" s="3" t="s">
        <v>25</v>
      </c>
      <c r="B32" s="5">
        <f>640</f>
        <v>640</v>
      </c>
    </row>
    <row r="33" spans="1:2" x14ac:dyDescent="0.25">
      <c r="A33" s="3" t="s">
        <v>26</v>
      </c>
      <c r="B33" s="5">
        <f>477.78</f>
        <v>477.78</v>
      </c>
    </row>
    <row r="34" spans="1:2" x14ac:dyDescent="0.25">
      <c r="A34" s="3" t="s">
        <v>27</v>
      </c>
      <c r="B34" s="4"/>
    </row>
    <row r="35" spans="1:2" x14ac:dyDescent="0.25">
      <c r="A35" s="3" t="s">
        <v>28</v>
      </c>
      <c r="B35" s="5">
        <f>1177.49</f>
        <v>1177.49</v>
      </c>
    </row>
    <row r="36" spans="1:2" x14ac:dyDescent="0.25">
      <c r="A36" s="3" t="s">
        <v>29</v>
      </c>
      <c r="B36" s="5">
        <f>452.05</f>
        <v>452.05</v>
      </c>
    </row>
    <row r="37" spans="1:2" x14ac:dyDescent="0.25">
      <c r="A37" s="3" t="s">
        <v>30</v>
      </c>
      <c r="B37" s="6">
        <f>((B34)+(B35))+(B36)</f>
        <v>1629.54</v>
      </c>
    </row>
    <row r="38" spans="1:2" x14ac:dyDescent="0.25">
      <c r="A38" s="3" t="s">
        <v>31</v>
      </c>
      <c r="B38" s="5">
        <f>386.04</f>
        <v>386.04</v>
      </c>
    </row>
    <row r="39" spans="1:2" x14ac:dyDescent="0.25">
      <c r="A39" s="3" t="s">
        <v>32</v>
      </c>
      <c r="B39" s="6">
        <f>(((((((((((((((((((((B14)+(B15))+(B16))+(B17))+(B18))+(B19))+(B20))+(B21))+(B22))+(B23))+(B24))+(B25))+(B26))+(B27))+(B28))+(B29))+(B30))+(B31))+(B32))+(B33))+(B37))+(B38)</f>
        <v>11575.760000000002</v>
      </c>
    </row>
    <row r="40" spans="1:2" x14ac:dyDescent="0.25">
      <c r="A40" s="3"/>
      <c r="B40" s="4"/>
    </row>
    <row r="43" spans="1:2" x14ac:dyDescent="0.25">
      <c r="A43" s="7" t="s">
        <v>37</v>
      </c>
      <c r="B43" s="8"/>
    </row>
  </sheetData>
  <mergeCells count="4">
    <mergeCell ref="A43:B43"/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espinosa</cp:lastModifiedBy>
  <dcterms:created xsi:type="dcterms:W3CDTF">2020-10-05T19:08:41Z</dcterms:created>
  <dcterms:modified xsi:type="dcterms:W3CDTF">2020-10-05T19:36:09Z</dcterms:modified>
</cp:coreProperties>
</file>