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dra\Documents\Deidra\PhillipsKennedy Consulting\"/>
    </mc:Choice>
  </mc:AlternateContent>
  <xr:revisionPtr revIDLastSave="0" documentId="13_ncr:1_{A4A9BCFF-FC64-4711-A782-CC66AD0863F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adMe" sheetId="2" r:id="rId1"/>
    <sheet name="Calculator" sheetId="1" r:id="rId2"/>
  </sheets>
  <definedNames>
    <definedName name="Actual_Adoption">Calculator!$B$9</definedName>
    <definedName name="Expected_Adoption">Calculator!$B$8</definedName>
    <definedName name="Project_Spend">Calculator!$B$7</definedName>
    <definedName name="Users">Calculator!$B$10</definedName>
  </definedNames>
  <calcPr calcId="191029"/>
</workbook>
</file>

<file path=xl/calcChain.xml><?xml version="1.0" encoding="utf-8"?>
<calcChain xmlns="http://schemas.openxmlformats.org/spreadsheetml/2006/main">
  <c r="B21" i="1" l="1"/>
  <c r="B22" i="1"/>
  <c r="C22" i="1"/>
  <c r="D22" i="1" s="1"/>
  <c r="C21" i="1"/>
  <c r="D21" i="1" s="1"/>
  <c r="C20" i="1"/>
  <c r="D20" i="1" s="1"/>
  <c r="B20" i="1"/>
  <c r="C19" i="1"/>
  <c r="D19" i="1" s="1"/>
  <c r="B19" i="1"/>
  <c r="C18" i="1"/>
  <c r="D18" i="1" s="1"/>
  <c r="B18" i="1"/>
  <c r="C17" i="1"/>
  <c r="D17" i="1" s="1"/>
  <c r="B17" i="1"/>
  <c r="C16" i="1"/>
  <c r="D16" i="1" s="1"/>
  <c r="B16" i="1"/>
  <c r="E8" i="1"/>
  <c r="E9" i="1" s="1"/>
  <c r="E7" i="1"/>
</calcChain>
</file>

<file path=xl/sharedStrings.xml><?xml version="1.0" encoding="utf-8"?>
<sst xmlns="http://schemas.openxmlformats.org/spreadsheetml/2006/main" count="39" uniqueCount="39">
  <si>
    <t>Adoption Leakage Calculator</t>
  </si>
  <si>
    <t>Enter the inputs in the green cells. Outputs update automatically.</t>
  </si>
  <si>
    <t>Inputs</t>
  </si>
  <si>
    <t>Project investment (total program spend)</t>
  </si>
  <si>
    <t>Expected adoption (from business case)</t>
  </si>
  <si>
    <t>Actual adoption (current measured)</t>
  </si>
  <si>
    <t>Number of impacted users</t>
  </si>
  <si>
    <t>Results</t>
  </si>
  <si>
    <t>Adoption gap</t>
  </si>
  <si>
    <t>Leakage (dollars at risk due to low adoption)</t>
  </si>
  <si>
    <t>Leakage per user</t>
  </si>
  <si>
    <t>Quick interpretation</t>
  </si>
  <si>
    <t>This estimates the value left on the table from the gap between expected and actual adoption.</t>
  </si>
  <si>
    <t>Scenarios (What-if actual adoption improves)</t>
  </si>
  <si>
    <t>Actual Adoption</t>
  </si>
  <si>
    <t>Leakage ($)</t>
  </si>
  <si>
    <t>Leakage per User ($)</t>
  </si>
  <si>
    <t>How to use this calculator</t>
  </si>
  <si>
    <t>1) On the Calculator sheet, edit the green input cells with your program figures.</t>
  </si>
  <si>
    <t xml:space="preserve">   - Project investment: total program spend for the transformation (capex + opex if applicable).</t>
  </si>
  <si>
    <t xml:space="preserve">   - Expected adoption: the level assumed in the business case (e.g., 90%).</t>
  </si>
  <si>
    <t xml:space="preserve">   - Actual adoption: your current measured adoption (e.g., through usage, compliance, or KPI proxies).</t>
  </si>
  <si>
    <t xml:space="preserve">   - Users: number of impacted users expected to adopt.</t>
  </si>
  <si>
    <t>2) Read the Results panel on the right:</t>
  </si>
  <si>
    <t xml:space="preserve">   - Adoption gap = Expected minus Actual.</t>
  </si>
  <si>
    <t xml:space="preserve">   - Leakage ($) = Adoption gap × Project investment.</t>
  </si>
  <si>
    <t xml:space="preserve">   - Leakage per user = Leakage ÷ Users.</t>
  </si>
  <si>
    <t>3) Use the scenarios to test how reducing the gap affects dollars at risk.</t>
  </si>
  <si>
    <t>Want a deeper view?</t>
  </si>
  <si>
    <t>About Phillips Kennedy Consulting</t>
  </si>
  <si>
    <t>We help tansformation leaders recover stalled adoption after go-life.
Our Adoption Recovery System increases adoption rates by as much as 50%
and helps plug millions in ROI leakage.</t>
  </si>
  <si>
    <t>Contact</t>
  </si>
  <si>
    <t>deidra@phillipskennedyconsulting.com</t>
  </si>
  <si>
    <t>Deidra Phillips</t>
  </si>
  <si>
    <r>
      <rPr>
        <b/>
        <sz val="11"/>
        <color theme="1"/>
        <rFont val="Calibri"/>
        <family val="2"/>
        <scheme val="minor"/>
      </rPr>
      <t>Tip:</t>
    </r>
    <r>
      <rPr>
        <i/>
        <sz val="11"/>
        <color rgb="FF555555"/>
        <rFont val="Calibri"/>
        <family val="2"/>
        <scheme val="minor"/>
      </rPr>
      <t xml:space="preserve">   Change the green input cells to match your program. The scenario table shows how leakage changes as actual adoption improves.</t>
    </r>
  </si>
  <si>
    <t>Adoption Gap*</t>
  </si>
  <si>
    <t>Note</t>
  </si>
  <si>
    <t>This is a directional model for decision support, not audited financials.</t>
  </si>
  <si>
    <t>Our team can translate leakage into KPI-specific dollar impacts and build a 90‑day Adoption Recovery plan tied to your metrics.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</si>
</sst>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dobe Garamond Pro"/>
      <family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F6E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9" fontId="5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0" fontId="6" fillId="0" borderId="0" xfId="0" applyFont="1"/>
    <xf numFmtId="0" fontId="4" fillId="3" borderId="1" xfId="0" applyFont="1" applyFill="1" applyBorder="1"/>
    <xf numFmtId="9" fontId="0" fillId="0" borderId="0" xfId="0" applyNumberFormat="1"/>
    <xf numFmtId="164" fontId="0" fillId="2" borderId="1" xfId="0" applyNumberForma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9" fontId="0" fillId="2" borderId="0" xfId="0" applyNumberFormat="1" applyFill="1" applyProtection="1">
      <protection locked="0"/>
    </xf>
    <xf numFmtId="0" fontId="0" fillId="5" borderId="0" xfId="0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10" fillId="0" borderId="0" xfId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99"/>
      <color rgb="FFE7F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91440</xdr:rowOff>
    </xdr:from>
    <xdr:to>
      <xdr:col>0</xdr:col>
      <xdr:colOff>1196340</xdr:colOff>
      <xdr:row>0</xdr:row>
      <xdr:rowOff>1126911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E851D9-337F-4A42-B244-7E21944A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1196340" cy="1041186"/>
        </a:xfrm>
        <a:prstGeom prst="rect">
          <a:avLst/>
        </a:prstGeom>
      </xdr:spPr>
    </xdr:pic>
    <xdr:clientData/>
  </xdr:twoCellAnchor>
  <xdr:twoCellAnchor editAs="absolute">
    <xdr:from>
      <xdr:col>0</xdr:col>
      <xdr:colOff>1125855</xdr:colOff>
      <xdr:row>0</xdr:row>
      <xdr:rowOff>398144</xdr:rowOff>
    </xdr:from>
    <xdr:to>
      <xdr:col>0</xdr:col>
      <xdr:colOff>4133348</xdr:colOff>
      <xdr:row>0</xdr:row>
      <xdr:rowOff>891581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CA3C3-63BB-4B81-B407-62BD38DD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" y="388619"/>
          <a:ext cx="3007493" cy="497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95251</xdr:rowOff>
    </xdr:from>
    <xdr:to>
      <xdr:col>0</xdr:col>
      <xdr:colOff>1196340</xdr:colOff>
      <xdr:row>0</xdr:row>
      <xdr:rowOff>1144057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E1CB04-5F8C-D72B-E3AD-513203B0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6"/>
          <a:ext cx="1200150" cy="1058331"/>
        </a:xfrm>
        <a:prstGeom prst="rect">
          <a:avLst/>
        </a:prstGeom>
      </xdr:spPr>
    </xdr:pic>
    <xdr:clientData/>
  </xdr:twoCellAnchor>
  <xdr:twoCellAnchor editAs="absolute">
    <xdr:from>
      <xdr:col>0</xdr:col>
      <xdr:colOff>1125855</xdr:colOff>
      <xdr:row>0</xdr:row>
      <xdr:rowOff>396240</xdr:rowOff>
    </xdr:from>
    <xdr:to>
      <xdr:col>2</xdr:col>
      <xdr:colOff>212858</xdr:colOff>
      <xdr:row>0</xdr:row>
      <xdr:rowOff>895392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58DD35-D5CB-8B25-EBCE-E85B12D8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00050"/>
          <a:ext cx="3009398" cy="485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eidra@phillipskennedyconsulting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activeCell="A5" sqref="A5"/>
    </sheetView>
  </sheetViews>
  <sheetFormatPr defaultRowHeight="14.4" x14ac:dyDescent="0.3"/>
  <cols>
    <col min="1" max="1" width="92.6640625" customWidth="1"/>
  </cols>
  <sheetData>
    <row r="1" spans="1:1" ht="97.2" customHeight="1" x14ac:dyDescent="0.3"/>
    <row r="2" spans="1:1" ht="21" x14ac:dyDescent="0.4">
      <c r="A2" s="1" t="s">
        <v>17</v>
      </c>
    </row>
    <row r="4" spans="1:1" x14ac:dyDescent="0.3">
      <c r="A4" s="3" t="s">
        <v>18</v>
      </c>
    </row>
    <row r="5" spans="1:1" x14ac:dyDescent="0.3">
      <c r="A5" s="7" t="s">
        <v>19</v>
      </c>
    </row>
    <row r="6" spans="1:1" x14ac:dyDescent="0.3">
      <c r="A6" s="7" t="s">
        <v>20</v>
      </c>
    </row>
    <row r="7" spans="1:1" x14ac:dyDescent="0.3">
      <c r="A7" s="7" t="s">
        <v>21</v>
      </c>
    </row>
    <row r="8" spans="1:1" x14ac:dyDescent="0.3">
      <c r="A8" s="7" t="s">
        <v>22</v>
      </c>
    </row>
    <row r="10" spans="1:1" x14ac:dyDescent="0.3">
      <c r="A10" s="3" t="s">
        <v>23</v>
      </c>
    </row>
    <row r="11" spans="1:1" x14ac:dyDescent="0.3">
      <c r="A11" s="7" t="s">
        <v>24</v>
      </c>
    </row>
    <row r="12" spans="1:1" x14ac:dyDescent="0.3">
      <c r="A12" s="7" t="s">
        <v>25</v>
      </c>
    </row>
    <row r="13" spans="1:1" x14ac:dyDescent="0.3">
      <c r="A13" s="7" t="s">
        <v>26</v>
      </c>
    </row>
    <row r="15" spans="1:1" x14ac:dyDescent="0.3">
      <c r="A15" s="3" t="s">
        <v>27</v>
      </c>
    </row>
    <row r="17" spans="1:1" ht="15.6" x14ac:dyDescent="0.3">
      <c r="A17" s="2" t="s">
        <v>36</v>
      </c>
    </row>
    <row r="18" spans="1:1" x14ac:dyDescent="0.3">
      <c r="A18" s="7" t="s">
        <v>37</v>
      </c>
    </row>
    <row r="20" spans="1:1" ht="15.6" x14ac:dyDescent="0.3">
      <c r="A20" s="2" t="s">
        <v>28</v>
      </c>
    </row>
    <row r="21" spans="1:1" x14ac:dyDescent="0.3">
      <c r="A21" s="7" t="s">
        <v>38</v>
      </c>
    </row>
    <row r="23" spans="1:1" ht="4.8" customHeight="1" x14ac:dyDescent="0.3">
      <c r="A23" s="14"/>
    </row>
    <row r="25" spans="1:1" s="16" customFormat="1" ht="19.2" x14ac:dyDescent="0.45">
      <c r="A25" s="15" t="s">
        <v>29</v>
      </c>
    </row>
    <row r="26" spans="1:1" ht="6.6" customHeight="1" x14ac:dyDescent="0.3"/>
    <row r="27" spans="1:1" ht="46.8" x14ac:dyDescent="0.3">
      <c r="A27" s="17" t="s">
        <v>30</v>
      </c>
    </row>
    <row r="28" spans="1:1" ht="14.4" customHeight="1" x14ac:dyDescent="0.3"/>
    <row r="29" spans="1:1" ht="19.2" x14ac:dyDescent="0.45">
      <c r="A29" s="15" t="s">
        <v>31</v>
      </c>
    </row>
    <row r="30" spans="1:1" ht="6.6" customHeight="1" x14ac:dyDescent="0.3"/>
    <row r="31" spans="1:1" ht="14.4" customHeight="1" x14ac:dyDescent="0.3">
      <c r="A31" t="s">
        <v>33</v>
      </c>
    </row>
    <row r="32" spans="1:1" x14ac:dyDescent="0.3">
      <c r="A32" s="18" t="s">
        <v>32</v>
      </c>
    </row>
  </sheetData>
  <sheetProtection algorithmName="SHA-512" hashValue="/jyBLZliVThBS4IUuoHo3tf+ca/z/MFihNRLGAvqz8wR7Snyi187ocbZhrBXaOrCECMhh+1qPOrXwbEplfR5SA==" saltValue="roAHJ3QjbBz9B1OPSMSUNg==" spinCount="100000" sheet="1" objects="1" scenarios="1"/>
  <hyperlinks>
    <hyperlink ref="A32" r:id="rId1" xr:uid="{CAC210F2-06DD-4652-8944-40EC652E2FC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workbookViewId="0">
      <selection activeCell="A21" sqref="A21 B7:B8"/>
    </sheetView>
  </sheetViews>
  <sheetFormatPr defaultRowHeight="14.4" x14ac:dyDescent="0.3"/>
  <cols>
    <col min="1" max="1" width="36.6640625" customWidth="1"/>
    <col min="2" max="2" width="20.6640625" customWidth="1"/>
    <col min="3" max="3" width="13.21875" customWidth="1"/>
    <col min="4" max="4" width="38.6640625" customWidth="1"/>
    <col min="5" max="5" width="24.6640625" customWidth="1"/>
    <col min="7" max="7" width="10.6640625" customWidth="1"/>
  </cols>
  <sheetData>
    <row r="1" spans="1:5" ht="99" customHeight="1" x14ac:dyDescent="0.3">
      <c r="A1" s="20"/>
      <c r="B1" s="20"/>
      <c r="C1" s="20"/>
    </row>
    <row r="2" spans="1:5" ht="28.05" customHeight="1" x14ac:dyDescent="0.4">
      <c r="A2" s="1" t="s">
        <v>0</v>
      </c>
    </row>
    <row r="3" spans="1:5" x14ac:dyDescent="0.3">
      <c r="A3" s="19" t="s">
        <v>1</v>
      </c>
      <c r="B3" s="19"/>
    </row>
    <row r="5" spans="1:5" ht="15.6" x14ac:dyDescent="0.3">
      <c r="A5" s="2" t="s">
        <v>2</v>
      </c>
      <c r="D5" s="2" t="s">
        <v>7</v>
      </c>
    </row>
    <row r="7" spans="1:5" ht="18" x14ac:dyDescent="0.35">
      <c r="A7" s="3" t="s">
        <v>3</v>
      </c>
      <c r="B7" s="10">
        <v>25000000</v>
      </c>
      <c r="D7" s="3" t="s">
        <v>8</v>
      </c>
      <c r="E7" s="4">
        <f>IFERROR(Expected_Adoption-Actual_Adoption,"")</f>
        <v>0.25</v>
      </c>
    </row>
    <row r="8" spans="1:5" ht="18" x14ac:dyDescent="0.35">
      <c r="A8" s="3" t="s">
        <v>4</v>
      </c>
      <c r="B8" s="11">
        <v>0.85</v>
      </c>
      <c r="D8" s="3" t="s">
        <v>9</v>
      </c>
      <c r="E8" s="5">
        <f>IFERROR((Expected_Adoption-Actual_Adoption)*Project_Spend,"")</f>
        <v>6250000</v>
      </c>
    </row>
    <row r="9" spans="1:5" x14ac:dyDescent="0.3">
      <c r="A9" s="3" t="s">
        <v>5</v>
      </c>
      <c r="B9" s="11">
        <v>0.6</v>
      </c>
      <c r="D9" s="3" t="s">
        <v>10</v>
      </c>
      <c r="E9" s="6">
        <f>IFERROR(E8/Users,"")</f>
        <v>2083.3333333333335</v>
      </c>
    </row>
    <row r="10" spans="1:5" x14ac:dyDescent="0.3">
      <c r="A10" s="3" t="s">
        <v>6</v>
      </c>
      <c r="B10" s="12">
        <v>3000</v>
      </c>
    </row>
    <row r="11" spans="1:5" x14ac:dyDescent="0.3">
      <c r="D11" s="3" t="s">
        <v>11</v>
      </c>
    </row>
    <row r="12" spans="1:5" x14ac:dyDescent="0.3">
      <c r="D12" s="7" t="s">
        <v>12</v>
      </c>
    </row>
    <row r="13" spans="1:5" ht="15.6" x14ac:dyDescent="0.3">
      <c r="A13" s="2" t="s">
        <v>13</v>
      </c>
    </row>
    <row r="15" spans="1:5" x14ac:dyDescent="0.3">
      <c r="A15" s="8" t="s">
        <v>14</v>
      </c>
      <c r="B15" s="8" t="s">
        <v>35</v>
      </c>
      <c r="C15" s="8" t="s">
        <v>15</v>
      </c>
      <c r="D15" s="8" t="s">
        <v>16</v>
      </c>
    </row>
    <row r="16" spans="1:5" x14ac:dyDescent="0.3">
      <c r="A16" s="13">
        <v>0.5</v>
      </c>
      <c r="B16" s="9">
        <f t="shared" ref="B16:B22" si="0">IFERROR(Expected_Adoption-A16,"")</f>
        <v>0.35</v>
      </c>
      <c r="C16" s="6">
        <f t="shared" ref="C16:C22" si="1">IFERROR((Expected_Adoption-A16)*Project_Spend,"")</f>
        <v>8750000</v>
      </c>
      <c r="D16" s="6">
        <f t="shared" ref="D16:D22" si="2">IFERROR(C16/Users,"")</f>
        <v>2916.6666666666665</v>
      </c>
    </row>
    <row r="17" spans="1:5" x14ac:dyDescent="0.3">
      <c r="A17" s="13">
        <v>0.6</v>
      </c>
      <c r="B17" s="9">
        <f t="shared" si="0"/>
        <v>0.25</v>
      </c>
      <c r="C17" s="6">
        <f t="shared" si="1"/>
        <v>6250000</v>
      </c>
      <c r="D17" s="6">
        <f t="shared" si="2"/>
        <v>2083.3333333333335</v>
      </c>
    </row>
    <row r="18" spans="1:5" x14ac:dyDescent="0.3">
      <c r="A18" s="13">
        <v>0.65</v>
      </c>
      <c r="B18" s="9">
        <f t="shared" si="0"/>
        <v>0.19999999999999996</v>
      </c>
      <c r="C18" s="6">
        <f t="shared" si="1"/>
        <v>4999999.9999999991</v>
      </c>
      <c r="D18" s="6">
        <f t="shared" si="2"/>
        <v>1666.6666666666663</v>
      </c>
    </row>
    <row r="19" spans="1:5" x14ac:dyDescent="0.3">
      <c r="A19" s="13">
        <v>0.7</v>
      </c>
      <c r="B19" s="9">
        <f t="shared" si="0"/>
        <v>0.15000000000000002</v>
      </c>
      <c r="C19" s="6">
        <f t="shared" si="1"/>
        <v>3750000.0000000005</v>
      </c>
      <c r="D19" s="6">
        <f t="shared" si="2"/>
        <v>1250.0000000000002</v>
      </c>
    </row>
    <row r="20" spans="1:5" x14ac:dyDescent="0.3">
      <c r="A20" s="13">
        <v>0.8</v>
      </c>
      <c r="B20" s="9">
        <f t="shared" si="0"/>
        <v>4.9999999999999933E-2</v>
      </c>
      <c r="C20" s="6">
        <f t="shared" si="1"/>
        <v>1249999.9999999984</v>
      </c>
      <c r="D20" s="6">
        <f t="shared" si="2"/>
        <v>416.66666666666612</v>
      </c>
    </row>
    <row r="21" spans="1:5" x14ac:dyDescent="0.3">
      <c r="A21" s="13">
        <v>0.85</v>
      </c>
      <c r="B21" s="9">
        <f>IFERROR(Expected_Adoption-A21,"")</f>
        <v>0</v>
      </c>
      <c r="C21" s="6">
        <f t="shared" si="1"/>
        <v>0</v>
      </c>
      <c r="D21" s="6">
        <f t="shared" si="2"/>
        <v>0</v>
      </c>
    </row>
    <row r="22" spans="1:5" x14ac:dyDescent="0.3">
      <c r="A22" s="13">
        <v>0.9</v>
      </c>
      <c r="B22" s="9">
        <f t="shared" si="0"/>
        <v>-5.0000000000000044E-2</v>
      </c>
      <c r="C22" s="6">
        <f t="shared" si="1"/>
        <v>-1250000.0000000012</v>
      </c>
      <c r="D22" s="6">
        <f t="shared" si="2"/>
        <v>-416.66666666666703</v>
      </c>
    </row>
    <row r="24" spans="1:5" x14ac:dyDescent="0.3">
      <c r="A24" s="21" t="s">
        <v>34</v>
      </c>
      <c r="B24" s="21"/>
      <c r="C24" s="21"/>
      <c r="D24" s="21"/>
      <c r="E24" s="21"/>
    </row>
  </sheetData>
  <sheetProtection algorithmName="SHA-512" hashValue="drqG0QPacYpx3AtDdPwk1tp37mC4QBkbWWBG7ntobz3r/TuS/3mvbBeV8Zx7J/IC/+rckcGbB199pbWNI1rvHw==" saltValue="CZcDxriIdm/gzBAul/oH/Q==" spinCount="100000" sheet="1" objects="1" scenarios="1"/>
  <mergeCells count="3">
    <mergeCell ref="A3:B3"/>
    <mergeCell ref="A1:C1"/>
    <mergeCell ref="A24:E24"/>
  </mergeCells>
  <conditionalFormatting sqref="A7:B10">
    <cfRule type="notContainsErrors" dxfId="2" priority="1">
      <formula>NOT(ISERROR(A7))</formula>
    </cfRule>
  </conditionalFormatting>
  <conditionalFormatting sqref="A15:D22">
    <cfRule type="notContainsErrors" dxfId="1" priority="3">
      <formula>NOT(ISERROR(A15))</formula>
    </cfRule>
  </conditionalFormatting>
  <conditionalFormatting sqref="D7:E9">
    <cfRule type="notContainsErrors" dxfId="0" priority="2">
      <formula>NOT(ISERROR(D7))</formula>
    </cfRule>
  </conditionalFormatting>
  <dataValidations count="2">
    <dataValidation type="decimal" operator="greaterThanOrEqual" allowBlank="1" showInputMessage="1" showErrorMessage="1" sqref="B8:B9" xr:uid="{00000000-0002-0000-0000-000000000000}">
      <formula1>0</formula1>
    </dataValidation>
    <dataValidation type="decimal" operator="lessThanOrEqual" allowBlank="1" showInputMessage="1" showErrorMessage="1" sqref="B8:B9" xr:uid="{00000000-0002-0000-0000-000001000000}">
      <formula1>1</formula1>
    </dataValidation>
  </dataValidation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ReadMe</vt:lpstr>
      <vt:lpstr>Calculator</vt:lpstr>
      <vt:lpstr>Actual_Adoption</vt:lpstr>
      <vt:lpstr>Expected_Adoption</vt:lpstr>
      <vt:lpstr>Project_Spend</vt:lpstr>
      <vt:lpstr>Users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Deidra</dc:creator>
  <cp:lastModifiedBy>Deidra Phillips</cp:lastModifiedBy>
  <dcterms:created xsi:type="dcterms:W3CDTF">2025-09-24T19:03:25Z</dcterms:created>
  <dcterms:modified xsi:type="dcterms:W3CDTF">2025-10-03T17:00:11Z</dcterms:modified>
</cp:coreProperties>
</file>