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ce820136aa8b285/Documents/Town of Roseboom/Town Clerk Folder/CHIPS 2024/"/>
    </mc:Choice>
  </mc:AlternateContent>
  <xr:revisionPtr revIDLastSave="0" documentId="8_{15A025BE-4B38-4536-B58F-9492D19BD84B}" xr6:coauthVersionLast="47" xr6:coauthVersionMax="47" xr10:uidLastSave="{00000000-0000-0000-0000-000000000000}"/>
  <bookViews>
    <workbookView xWindow="-108" yWindow="-108" windowWidth="23256" windowHeight="12456" xr2:uid="{E81BAA2A-37E9-4402-9882-03A739D30500}"/>
  </bookViews>
  <sheets>
    <sheet name="CHIPS  REPOR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2" i="1" l="1"/>
  <c r="U20" i="1"/>
  <c r="U16" i="1"/>
  <c r="U14" i="1"/>
  <c r="U12" i="1"/>
  <c r="U10" i="1"/>
  <c r="U8" i="1"/>
  <c r="U6" i="1"/>
  <c r="U4" i="1"/>
  <c r="S22" i="1"/>
  <c r="Q22" i="1"/>
  <c r="O22" i="1"/>
  <c r="J28" i="1" s="1"/>
  <c r="M8" i="1"/>
  <c r="M6" i="1"/>
  <c r="M4" i="1"/>
  <c r="N20" i="1"/>
  <c r="M20" i="1"/>
  <c r="M16" i="1"/>
  <c r="M18" i="1"/>
  <c r="U18" i="1"/>
  <c r="N18" i="1"/>
  <c r="N16" i="1"/>
  <c r="G32" i="1"/>
  <c r="N14" i="1"/>
  <c r="E30" i="1"/>
  <c r="I30" i="1" l="1"/>
  <c r="K30" i="1" s="1"/>
  <c r="D32" i="1"/>
  <c r="E29" i="1"/>
  <c r="E31" i="1"/>
  <c r="E28" i="1"/>
  <c r="C32" i="1"/>
  <c r="N10" i="1"/>
  <c r="N3" i="1"/>
  <c r="M12" i="1"/>
  <c r="M10" i="1"/>
  <c r="M3" i="1"/>
  <c r="I29" i="1" l="1"/>
  <c r="K29" i="1" s="1"/>
  <c r="I28" i="1"/>
  <c r="K28" i="1" s="1"/>
  <c r="I31" i="1"/>
  <c r="K31" i="1" s="1"/>
  <c r="J32" i="1"/>
  <c r="E32" i="1"/>
  <c r="I32" i="1" l="1"/>
  <c r="K32" i="1"/>
</calcChain>
</file>

<file path=xl/sharedStrings.xml><?xml version="1.0" encoding="utf-8"?>
<sst xmlns="http://schemas.openxmlformats.org/spreadsheetml/2006/main" count="135" uniqueCount="74">
  <si>
    <t>Date Paid</t>
  </si>
  <si>
    <t>Check No.</t>
  </si>
  <si>
    <t>Abstract No.</t>
  </si>
  <si>
    <t>Copy of Cancelled Check</t>
  </si>
  <si>
    <t>Invoice No.</t>
  </si>
  <si>
    <t>Vendor</t>
  </si>
  <si>
    <t>Description</t>
  </si>
  <si>
    <t>Item: Complete or Non Complete</t>
  </si>
  <si>
    <t>Project Type</t>
  </si>
  <si>
    <t>Sub-Project Type</t>
  </si>
  <si>
    <t>Total</t>
  </si>
  <si>
    <t>Amount Expensed</t>
  </si>
  <si>
    <t>CHIPS</t>
  </si>
  <si>
    <t>PAVE NY</t>
  </si>
  <si>
    <t>EWR</t>
  </si>
  <si>
    <t>MUNICIPAL CODE:  940723</t>
  </si>
  <si>
    <t>Program</t>
  </si>
  <si>
    <t>CP 73</t>
  </si>
  <si>
    <t>CP 74</t>
  </si>
  <si>
    <t>CP 75</t>
  </si>
  <si>
    <t>Total Avaialble</t>
  </si>
  <si>
    <t>POP</t>
  </si>
  <si>
    <t xml:space="preserve">Total Balance Available  </t>
  </si>
  <si>
    <t>SUMMARY REPORT</t>
  </si>
  <si>
    <t>Hoose Road</t>
  </si>
  <si>
    <t>Miles</t>
  </si>
  <si>
    <t>2024 CHIPS</t>
  </si>
  <si>
    <t>24-25 Apportionment Balance</t>
  </si>
  <si>
    <t>Reimbursement Claim               Requested for                August 2024 payment</t>
  </si>
  <si>
    <t>Kiser Sand &amp; Gravel</t>
  </si>
  <si>
    <t>Cumulative Rollover from 2023 Balance           To be used in 2024</t>
  </si>
  <si>
    <t>Highway Reconstruction</t>
  </si>
  <si>
    <t>Shoulder Improvement</t>
  </si>
  <si>
    <t>Stoney Squabble Road</t>
  </si>
  <si>
    <t>Cold Asphalt Overlay greater than 1 1/2 with Surfacing</t>
  </si>
  <si>
    <t>CP-73 CHIPS</t>
  </si>
  <si>
    <t>CP  75</t>
  </si>
  <si>
    <t>Inv# 11363, 11192, 11085, 11374, 11619, 11365, 11375, 11605, 11048, 11296</t>
  </si>
  <si>
    <t xml:space="preserve">Iem 4, Crusher Run </t>
  </si>
  <si>
    <t>All State Construction (Former: Gorman Bros)</t>
  </si>
  <si>
    <t>Submitted: Nov. 2024</t>
  </si>
  <si>
    <t>Reimbursement Claim               Requested for               November 2024 payment</t>
  </si>
  <si>
    <t>Balance Available</t>
  </si>
  <si>
    <t>Rollover Balance "Adjusted"        to be used in CY 2025</t>
  </si>
  <si>
    <t>Cobleskill Stone Products Inc</t>
  </si>
  <si>
    <t xml:space="preserve">Cold Mix Paving CMS-2, Escalation $461/ton, Paver w/Operator, Pugmill w/ Operator, Roller w/ Operator </t>
  </si>
  <si>
    <t>#1A Stone 15.560 ton, 21.82 ton, 216.43 ton</t>
  </si>
  <si>
    <t>46424, 46425,  46595</t>
  </si>
  <si>
    <t>#1A Stone  70.82 ton</t>
  </si>
  <si>
    <t>Chipseal MS-2ST, Escalation $461/ton, Chipper w/ Operator, Roller w/ Operator</t>
  </si>
  <si>
    <t>yes</t>
  </si>
  <si>
    <t>Suit Kote Corp</t>
  </si>
  <si>
    <t>TOTALS</t>
  </si>
  <si>
    <t>in 59072</t>
  </si>
  <si>
    <t>CP-73</t>
  </si>
  <si>
    <t>Chip Seal, Chipoer Rental, Roller Rental</t>
  </si>
  <si>
    <t>42+V1+A14:T14</t>
  </si>
  <si>
    <t>11001, 11002, 11004, 11027, 11054, 11056, 11067, 11062, 11063, 11081, 11071, 11075, 11021, 11066</t>
  </si>
  <si>
    <t>#1 &amp; 2S Round Stone Mix, Item #4</t>
  </si>
  <si>
    <t>11032, 11694, 11696, 11702, 11648, 11639, 11634, 11665, 11621</t>
  </si>
  <si>
    <t>S &amp; 2S Mixed Round Stone, Item #4</t>
  </si>
  <si>
    <t>Cobleskill Stone Prducts</t>
  </si>
  <si>
    <t>#1B Stone  1,01123 ton</t>
  </si>
  <si>
    <t>Cobleskill Stone Products</t>
  </si>
  <si>
    <t>proof</t>
  </si>
  <si>
    <t>Widening, Realignment, relocation of road</t>
  </si>
  <si>
    <t xml:space="preserve">Yes: _X__                                 No:  _____                                     Loc:                                                                                        </t>
  </si>
  <si>
    <t>7800 ft</t>
  </si>
  <si>
    <t>Highway Resurfacing</t>
  </si>
  <si>
    <t>One Course Surf Treatment -Chip Sea/oil &amp; Stone</t>
  </si>
  <si>
    <t>From: Intersection of Stoney Squabble &amp; Doc Ahlers Road            To: Town Line - Cherry Valley</t>
  </si>
  <si>
    <t>From: Intersection of Hoose Road &amp; NYS Rte 165     To: Intersection of Hoose Road &amp; Crounch Hill Road</t>
  </si>
  <si>
    <t>Sub-Project Tpe</t>
  </si>
  <si>
    <t>Location From / 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</si>
</sst>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;@"/>
    <numFmt numFmtId="165" formatCode="&quot;$&quot;#,##0.00"/>
    <numFmt numFmtId="166" formatCode="mm/dd/yy;@"/>
  </numFmts>
  <fonts count="10" x14ac:knownFonts="1">
    <font>
      <sz val="11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36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2" xfId="0" applyFont="1" applyBorder="1" applyAlignment="1">
      <alignment horizontal="left"/>
    </xf>
    <xf numFmtId="4" fontId="4" fillId="2" borderId="0" xfId="0" applyNumberFormat="1" applyFont="1" applyFill="1" applyAlignment="1">
      <alignment horizontal="left" wrapText="1"/>
    </xf>
    <xf numFmtId="0" fontId="5" fillId="0" borderId="2" xfId="0" applyFont="1" applyBorder="1" applyAlignment="1">
      <alignment horizontal="left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2" borderId="10" xfId="0" applyFont="1" applyFill="1" applyBorder="1" applyAlignment="1">
      <alignment horizontal="left" wrapText="1"/>
    </xf>
    <xf numFmtId="0" fontId="4" fillId="0" borderId="0" xfId="0" applyFont="1" applyAlignment="1">
      <alignment horizontal="left" wrapText="1"/>
    </xf>
    <xf numFmtId="4" fontId="4" fillId="0" borderId="0" xfId="0" applyNumberFormat="1" applyFont="1" applyAlignment="1">
      <alignment horizontal="center" wrapText="1"/>
    </xf>
    <xf numFmtId="4" fontId="4" fillId="0" borderId="0" xfId="0" applyNumberFormat="1" applyFont="1" applyAlignment="1">
      <alignment horizontal="left" wrapText="1"/>
    </xf>
    <xf numFmtId="0" fontId="3" fillId="0" borderId="0" xfId="0" applyFont="1" applyAlignment="1">
      <alignment horizontal="center"/>
    </xf>
    <xf numFmtId="0" fontId="4" fillId="0" borderId="4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4" fontId="3" fillId="0" borderId="0" xfId="0" applyNumberFormat="1" applyFont="1" applyAlignment="1">
      <alignment horizontal="center"/>
    </xf>
    <xf numFmtId="0" fontId="4" fillId="0" borderId="12" xfId="0" applyFont="1" applyBorder="1" applyAlignment="1">
      <alignment horizontal="left" wrapText="1"/>
    </xf>
    <xf numFmtId="0" fontId="4" fillId="0" borderId="12" xfId="0" applyFont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7" fillId="0" borderId="7" xfId="0" applyFont="1" applyBorder="1"/>
    <xf numFmtId="0" fontId="4" fillId="4" borderId="0" xfId="0" applyFont="1" applyFill="1" applyAlignment="1">
      <alignment horizontal="left" wrapText="1"/>
    </xf>
    <xf numFmtId="0" fontId="4" fillId="4" borderId="0" xfId="0" applyFont="1" applyFill="1" applyAlignment="1">
      <alignment horizontal="center" wrapText="1"/>
    </xf>
    <xf numFmtId="4" fontId="4" fillId="4" borderId="0" xfId="0" applyNumberFormat="1" applyFont="1" applyFill="1" applyAlignment="1">
      <alignment horizontal="left" wrapText="1"/>
    </xf>
    <xf numFmtId="4" fontId="4" fillId="4" borderId="0" xfId="0" applyNumberFormat="1" applyFont="1" applyFill="1" applyAlignment="1">
      <alignment horizontal="center" wrapText="1"/>
    </xf>
    <xf numFmtId="0" fontId="4" fillId="5" borderId="0" xfId="0" applyFont="1" applyFill="1" applyAlignment="1">
      <alignment horizontal="center" wrapText="1"/>
    </xf>
    <xf numFmtId="0" fontId="4" fillId="6" borderId="0" xfId="0" applyFont="1" applyFill="1" applyAlignment="1">
      <alignment horizontal="left" wrapText="1"/>
    </xf>
    <xf numFmtId="164" fontId="4" fillId="6" borderId="0" xfId="0" applyNumberFormat="1" applyFont="1" applyFill="1" applyAlignment="1">
      <alignment horizontal="left" wrapText="1"/>
    </xf>
    <xf numFmtId="0" fontId="4" fillId="6" borderId="0" xfId="0" applyFont="1" applyFill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0" xfId="0" applyFont="1" applyAlignment="1">
      <alignment horizontal="right" wrapText="1"/>
    </xf>
    <xf numFmtId="1" fontId="4" fillId="0" borderId="0" xfId="0" applyNumberFormat="1" applyFont="1" applyAlignment="1">
      <alignment horizontal="right" wrapText="1"/>
    </xf>
    <xf numFmtId="0" fontId="4" fillId="0" borderId="0" xfId="0" applyFont="1"/>
    <xf numFmtId="0" fontId="3" fillId="0" borderId="7" xfId="0" applyFont="1" applyBorder="1" applyAlignment="1">
      <alignment horizontal="left"/>
    </xf>
    <xf numFmtId="0" fontId="1" fillId="0" borderId="2" xfId="0" applyFont="1" applyBorder="1"/>
    <xf numFmtId="0" fontId="1" fillId="0" borderId="3" xfId="0" applyFont="1" applyBorder="1"/>
    <xf numFmtId="0" fontId="4" fillId="5" borderId="12" xfId="0" applyFont="1" applyFill="1" applyBorder="1" applyAlignment="1">
      <alignment horizontal="left" wrapText="1"/>
    </xf>
    <xf numFmtId="0" fontId="4" fillId="4" borderId="12" xfId="0" applyFont="1" applyFill="1" applyBorder="1" applyAlignment="1">
      <alignment horizontal="left" wrapText="1"/>
    </xf>
    <xf numFmtId="1" fontId="4" fillId="0" borderId="0" xfId="0" applyNumberFormat="1" applyFont="1" applyAlignment="1">
      <alignment horizontal="center" wrapText="1"/>
    </xf>
    <xf numFmtId="4" fontId="4" fillId="0" borderId="0" xfId="0" applyNumberFormat="1" applyFont="1" applyAlignment="1">
      <alignment wrapText="1"/>
    </xf>
    <xf numFmtId="4" fontId="4" fillId="0" borderId="0" xfId="0" applyNumberFormat="1" applyFont="1"/>
    <xf numFmtId="4" fontId="4" fillId="2" borderId="7" xfId="0" applyNumberFormat="1" applyFont="1" applyFill="1" applyBorder="1"/>
    <xf numFmtId="165" fontId="3" fillId="0" borderId="0" xfId="0" applyNumberFormat="1" applyFont="1" applyAlignment="1">
      <alignment horizontal="left"/>
    </xf>
    <xf numFmtId="166" fontId="4" fillId="0" borderId="0" xfId="0" applyNumberFormat="1" applyFont="1" applyAlignment="1">
      <alignment horizontal="left" wrapText="1"/>
    </xf>
    <xf numFmtId="166" fontId="4" fillId="4" borderId="0" xfId="0" applyNumberFormat="1" applyFont="1" applyFill="1" applyAlignment="1">
      <alignment horizontal="left" wrapText="1"/>
    </xf>
    <xf numFmtId="0" fontId="5" fillId="2" borderId="2" xfId="0" applyFont="1" applyFill="1" applyBorder="1"/>
    <xf numFmtId="0" fontId="5" fillId="0" borderId="2" xfId="0" applyFont="1" applyBorder="1"/>
    <xf numFmtId="4" fontId="6" fillId="2" borderId="0" xfId="0" applyNumberFormat="1" applyFont="1" applyFill="1" applyAlignment="1">
      <alignment horizontal="left"/>
    </xf>
    <xf numFmtId="0" fontId="4" fillId="7" borderId="0" xfId="0" applyFont="1" applyFill="1" applyAlignment="1">
      <alignment horizontal="left"/>
    </xf>
    <xf numFmtId="164" fontId="4" fillId="7" borderId="0" xfId="0" applyNumberFormat="1" applyFont="1" applyFill="1" applyAlignment="1">
      <alignment horizontal="left"/>
    </xf>
    <xf numFmtId="0" fontId="4" fillId="7" borderId="0" xfId="0" applyFont="1" applyFill="1" applyAlignment="1">
      <alignment horizontal="center"/>
    </xf>
    <xf numFmtId="0" fontId="4" fillId="7" borderId="0" xfId="0" applyFont="1" applyFill="1" applyAlignment="1">
      <alignment horizontal="left" wrapText="1"/>
    </xf>
    <xf numFmtId="1" fontId="4" fillId="7" borderId="0" xfId="0" applyNumberFormat="1" applyFont="1" applyFill="1" applyAlignment="1">
      <alignment horizontal="left" wrapText="1"/>
    </xf>
    <xf numFmtId="0" fontId="4" fillId="7" borderId="0" xfId="0" applyFont="1" applyFill="1" applyAlignment="1">
      <alignment wrapText="1"/>
    </xf>
    <xf numFmtId="4" fontId="4" fillId="7" borderId="0" xfId="0" applyNumberFormat="1" applyFont="1" applyFill="1" applyAlignment="1">
      <alignment wrapText="1"/>
    </xf>
    <xf numFmtId="4" fontId="6" fillId="7" borderId="0" xfId="0" applyNumberFormat="1" applyFont="1" applyFill="1" applyAlignment="1">
      <alignment wrapText="1"/>
    </xf>
    <xf numFmtId="4" fontId="6" fillId="7" borderId="0" xfId="0" applyNumberFormat="1" applyFont="1" applyFill="1" applyAlignment="1">
      <alignment horizontal="left"/>
    </xf>
    <xf numFmtId="0" fontId="3" fillId="7" borderId="0" xfId="0" applyFont="1" applyFill="1"/>
    <xf numFmtId="0" fontId="6" fillId="0" borderId="0" xfId="0" applyFont="1" applyAlignment="1">
      <alignment horizontal="right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wrapText="1"/>
    </xf>
    <xf numFmtId="0" fontId="6" fillId="0" borderId="5" xfId="0" applyFont="1" applyBorder="1" applyAlignment="1">
      <alignment horizontal="center" wrapText="1"/>
    </xf>
    <xf numFmtId="4" fontId="6" fillId="0" borderId="0" xfId="0" applyNumberFormat="1" applyFont="1"/>
    <xf numFmtId="0" fontId="6" fillId="0" borderId="0" xfId="0" applyFont="1"/>
    <xf numFmtId="4" fontId="6" fillId="0" borderId="5" xfId="0" applyNumberFormat="1" applyFont="1" applyBorder="1"/>
    <xf numFmtId="4" fontId="6" fillId="2" borderId="7" xfId="0" applyNumberFormat="1" applyFont="1" applyFill="1" applyBorder="1"/>
    <xf numFmtId="4" fontId="6" fillId="2" borderId="8" xfId="0" applyNumberFormat="1" applyFont="1" applyFill="1" applyBorder="1"/>
    <xf numFmtId="0" fontId="6" fillId="2" borderId="2" xfId="0" applyFont="1" applyFill="1" applyBorder="1" applyAlignment="1">
      <alignment horizontal="center" wrapText="1"/>
    </xf>
    <xf numFmtId="4" fontId="8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left"/>
    </xf>
    <xf numFmtId="0" fontId="4" fillId="0" borderId="0" xfId="0" applyFont="1" applyAlignment="1">
      <alignment horizontal="center"/>
    </xf>
    <xf numFmtId="1" fontId="4" fillId="0" borderId="0" xfId="0" applyNumberFormat="1" applyFont="1" applyAlignment="1">
      <alignment horizontal="left" wrapText="1"/>
    </xf>
    <xf numFmtId="0" fontId="4" fillId="0" borderId="0" xfId="0" applyFont="1" applyAlignment="1">
      <alignment wrapText="1"/>
    </xf>
    <xf numFmtId="4" fontId="6" fillId="0" borderId="0" xfId="0" applyNumberFormat="1" applyFont="1" applyAlignment="1">
      <alignment wrapText="1"/>
    </xf>
    <xf numFmtId="4" fontId="6" fillId="0" borderId="0" xfId="0" applyNumberFormat="1" applyFont="1" applyAlignment="1">
      <alignment horizontal="left"/>
    </xf>
    <xf numFmtId="4" fontId="4" fillId="7" borderId="7" xfId="0" applyNumberFormat="1" applyFont="1" applyFill="1" applyBorder="1" applyAlignment="1">
      <alignment wrapText="1"/>
    </xf>
    <xf numFmtId="4" fontId="6" fillId="2" borderId="0" xfId="0" applyNumberFormat="1" applyFont="1" applyFill="1" applyAlignment="1">
      <alignment horizontal="center" wrapText="1"/>
    </xf>
    <xf numFmtId="0" fontId="9" fillId="0" borderId="0" xfId="0" applyFont="1"/>
    <xf numFmtId="0" fontId="4" fillId="5" borderId="12" xfId="0" applyFont="1" applyFill="1" applyBorder="1" applyAlignment="1">
      <alignment horizontal="center" wrapText="1"/>
    </xf>
    <xf numFmtId="0" fontId="4" fillId="4" borderId="12" xfId="0" applyFont="1" applyFill="1" applyBorder="1" applyAlignment="1">
      <alignment horizontal="center" wrapText="1"/>
    </xf>
    <xf numFmtId="4" fontId="4" fillId="7" borderId="0" xfId="0" applyNumberFormat="1" applyFont="1" applyFill="1" applyAlignment="1">
      <alignment horizontal="center" wrapText="1"/>
    </xf>
    <xf numFmtId="0" fontId="4" fillId="5" borderId="0" xfId="0" applyFont="1" applyFill="1" applyAlignment="1">
      <alignment horizontal="left" wrapText="1"/>
    </xf>
    <xf numFmtId="0" fontId="4" fillId="4" borderId="14" xfId="0" applyFont="1" applyFill="1" applyBorder="1" applyAlignment="1">
      <alignment horizontal="left" wrapText="1"/>
    </xf>
    <xf numFmtId="0" fontId="4" fillId="4" borderId="15" xfId="0" applyFont="1" applyFill="1" applyBorder="1" applyAlignment="1">
      <alignment horizontal="left" wrapText="1"/>
    </xf>
    <xf numFmtId="0" fontId="4" fillId="0" borderId="10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1" fillId="3" borderId="9" xfId="0" applyFont="1" applyFill="1" applyBorder="1"/>
    <xf numFmtId="0" fontId="1" fillId="3" borderId="10" xfId="0" applyFont="1" applyFill="1" applyBorder="1"/>
    <xf numFmtId="0" fontId="4" fillId="5" borderId="16" xfId="0" applyFont="1" applyFill="1" applyBorder="1" applyAlignment="1">
      <alignment horizontal="center" wrapText="1"/>
    </xf>
    <xf numFmtId="0" fontId="4" fillId="5" borderId="8" xfId="0" applyFont="1" applyFill="1" applyBorder="1" applyAlignment="1">
      <alignment horizontal="center" wrapText="1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4" fillId="5" borderId="13" xfId="0" applyFont="1" applyFill="1" applyBorder="1" applyAlignment="1">
      <alignment horizontal="center" wrapText="1"/>
    </xf>
    <xf numFmtId="0" fontId="4" fillId="5" borderId="5" xfId="0" applyFont="1" applyFill="1" applyBorder="1" applyAlignment="1">
      <alignment horizontal="center" wrapText="1"/>
    </xf>
    <xf numFmtId="0" fontId="4" fillId="5" borderId="4" xfId="0" applyFont="1" applyFill="1" applyBorder="1" applyAlignment="1">
      <alignment horizontal="center" wrapText="1"/>
    </xf>
    <xf numFmtId="0" fontId="4" fillId="5" borderId="17" xfId="0" applyFont="1" applyFill="1" applyBorder="1" applyAlignment="1">
      <alignment horizontal="center" wrapText="1"/>
    </xf>
    <xf numFmtId="0" fontId="4" fillId="5" borderId="19" xfId="0" applyFont="1" applyFill="1" applyBorder="1" applyAlignment="1">
      <alignment horizontal="center" wrapText="1"/>
    </xf>
    <xf numFmtId="0" fontId="4" fillId="5" borderId="18" xfId="0" applyFont="1" applyFill="1" applyBorder="1" applyAlignment="1">
      <alignment horizontal="center" wrapText="1"/>
    </xf>
    <xf numFmtId="0" fontId="4" fillId="5" borderId="20" xfId="0" applyFont="1" applyFill="1" applyBorder="1" applyAlignment="1">
      <alignment horizontal="center" wrapText="1"/>
    </xf>
    <xf numFmtId="0" fontId="4" fillId="5" borderId="21" xfId="0" applyFont="1" applyFill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9" xfId="0" applyFont="1" applyBorder="1" applyAlignment="1">
      <alignment wrapText="1"/>
    </xf>
    <xf numFmtId="0" fontId="4" fillId="0" borderId="11" xfId="0" applyFont="1" applyBorder="1" applyAlignment="1">
      <alignment wrapText="1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  <color rgb="FF66FF99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16073-37A1-4939-A4DA-76E6E5049EF9}">
  <dimension ref="A1:V45"/>
  <sheetViews>
    <sheetView tabSelected="1" topLeftCell="E1" zoomScale="40" zoomScaleNormal="40" workbookViewId="0">
      <selection activeCell="V6" sqref="V6"/>
    </sheetView>
  </sheetViews>
  <sheetFormatPr defaultRowHeight="14.4" x14ac:dyDescent="0.3"/>
  <cols>
    <col min="1" max="1" width="11.33203125" style="6" customWidth="1"/>
    <col min="2" max="2" width="13.77734375" style="6" customWidth="1"/>
    <col min="3" max="3" width="18.5546875" style="6" customWidth="1"/>
    <col min="4" max="4" width="23.21875" style="6" customWidth="1"/>
    <col min="5" max="5" width="28.33203125" style="6" customWidth="1"/>
    <col min="6" max="6" width="32.33203125" style="6" customWidth="1"/>
    <col min="7" max="8" width="30" style="6" customWidth="1"/>
    <col min="9" max="9" width="26.6640625" style="6" customWidth="1"/>
    <col min="10" max="10" width="30.5546875" style="6" customWidth="1"/>
    <col min="11" max="11" width="32" style="6" customWidth="1"/>
    <col min="12" max="12" width="17.33203125" style="15" customWidth="1"/>
    <col min="13" max="13" width="11.44140625" style="15" customWidth="1"/>
    <col min="14" max="14" width="26.109375" style="15" customWidth="1"/>
    <col min="15" max="15" width="19.88671875" style="6" customWidth="1"/>
    <col min="16" max="16" width="15.6640625" style="15" customWidth="1"/>
    <col min="17" max="17" width="18.33203125" style="6" customWidth="1"/>
    <col min="18" max="18" width="14.109375" style="6" customWidth="1"/>
    <col min="19" max="19" width="18.77734375" style="6" customWidth="1"/>
    <col min="20" max="20" width="3.21875" style="6" customWidth="1"/>
    <col min="21" max="21" width="19.33203125" style="6" customWidth="1"/>
    <col min="22" max="22" width="19.33203125" style="7" customWidth="1"/>
    <col min="23" max="16384" width="8.88671875" style="7"/>
  </cols>
  <sheetData>
    <row r="1" spans="1:22" ht="45.6" customHeight="1" thickBot="1" x14ac:dyDescent="0.9">
      <c r="A1" s="104" t="s">
        <v>26</v>
      </c>
      <c r="B1" s="104"/>
      <c r="C1" s="104"/>
      <c r="D1" s="104"/>
      <c r="E1" s="105"/>
      <c r="F1" s="8"/>
      <c r="G1" s="118" t="s">
        <v>15</v>
      </c>
      <c r="H1" s="119"/>
      <c r="I1" s="119"/>
      <c r="J1" s="41"/>
      <c r="K1" s="42"/>
      <c r="L1" s="17"/>
      <c r="M1" s="17"/>
      <c r="N1" s="52" t="s">
        <v>26</v>
      </c>
      <c r="O1" s="52"/>
      <c r="P1" s="53"/>
      <c r="Q1" s="95" t="s">
        <v>15</v>
      </c>
      <c r="R1" s="96"/>
      <c r="S1" s="8"/>
      <c r="T1" s="8"/>
      <c r="U1" s="10"/>
    </row>
    <row r="2" spans="1:22" ht="12" customHeight="1" thickBot="1" x14ac:dyDescent="0.9">
      <c r="A2" s="3"/>
      <c r="B2" s="3"/>
      <c r="C2" s="3"/>
      <c r="D2" s="3"/>
      <c r="E2" s="3"/>
      <c r="F2" s="8"/>
      <c r="G2" s="1"/>
      <c r="H2" s="1"/>
      <c r="I2" s="1"/>
      <c r="J2" s="1"/>
      <c r="K2" s="1"/>
      <c r="L2" s="17"/>
      <c r="M2" s="17"/>
      <c r="N2" s="17"/>
      <c r="O2" s="8"/>
      <c r="P2" s="9"/>
      <c r="Q2" s="8"/>
      <c r="R2" s="8"/>
      <c r="S2" s="8"/>
      <c r="T2" s="8"/>
      <c r="U2" s="8"/>
    </row>
    <row r="3" spans="1:22" ht="85.8" customHeight="1" thickBot="1" x14ac:dyDescent="0.4">
      <c r="A3" s="19" t="s">
        <v>1</v>
      </c>
      <c r="B3" s="19" t="s">
        <v>0</v>
      </c>
      <c r="C3" s="19" t="s">
        <v>3</v>
      </c>
      <c r="D3" s="19" t="s">
        <v>2</v>
      </c>
      <c r="E3" s="19" t="s">
        <v>5</v>
      </c>
      <c r="F3" s="19" t="s">
        <v>4</v>
      </c>
      <c r="G3" s="19" t="s">
        <v>6</v>
      </c>
      <c r="H3" s="19" t="s">
        <v>73</v>
      </c>
      <c r="I3" s="19" t="s">
        <v>7</v>
      </c>
      <c r="J3" s="19" t="s">
        <v>8</v>
      </c>
      <c r="K3" s="19" t="s">
        <v>9</v>
      </c>
      <c r="L3" s="20" t="s">
        <v>25</v>
      </c>
      <c r="M3" s="20" t="str">
        <f>A3</f>
        <v>Check No.</v>
      </c>
      <c r="N3" s="20" t="str">
        <f>E3</f>
        <v>Vendor</v>
      </c>
      <c r="O3" s="11" t="s">
        <v>11</v>
      </c>
      <c r="P3" s="114" t="s">
        <v>24</v>
      </c>
      <c r="Q3" s="115"/>
      <c r="R3" s="116" t="s">
        <v>33</v>
      </c>
      <c r="S3" s="117"/>
      <c r="T3" s="91"/>
      <c r="U3" s="11" t="s">
        <v>10</v>
      </c>
    </row>
    <row r="4" spans="1:22" ht="90.6" customHeight="1" x14ac:dyDescent="0.35">
      <c r="A4" s="12">
        <v>4184</v>
      </c>
      <c r="B4" s="50">
        <v>45428</v>
      </c>
      <c r="C4" s="29" t="s">
        <v>50</v>
      </c>
      <c r="D4" s="4">
        <v>58</v>
      </c>
      <c r="E4" s="4" t="s">
        <v>29</v>
      </c>
      <c r="F4" s="12" t="s">
        <v>57</v>
      </c>
      <c r="G4" s="12" t="s">
        <v>58</v>
      </c>
      <c r="H4" s="88" t="s">
        <v>70</v>
      </c>
      <c r="I4" s="43" t="s">
        <v>66</v>
      </c>
      <c r="J4" s="43" t="s">
        <v>31</v>
      </c>
      <c r="K4" s="43" t="s">
        <v>65</v>
      </c>
      <c r="L4" s="85">
        <v>0.5</v>
      </c>
      <c r="M4" s="4">
        <f t="shared" ref="M4" si="0">A4</f>
        <v>4184</v>
      </c>
      <c r="N4" s="4" t="s">
        <v>29</v>
      </c>
      <c r="O4" s="2">
        <v>8565.2000000000007</v>
      </c>
      <c r="P4" s="13"/>
      <c r="Q4" s="14"/>
      <c r="R4" s="14" t="s">
        <v>54</v>
      </c>
      <c r="S4" s="14">
        <v>8565.2000000000007</v>
      </c>
      <c r="T4" s="14"/>
      <c r="U4" s="2">
        <f>SUM(Q4,S4)</f>
        <v>8565.2000000000007</v>
      </c>
    </row>
    <row r="5" spans="1:22" ht="16.8" customHeight="1" x14ac:dyDescent="0.3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6"/>
      <c r="M5" s="25"/>
      <c r="N5" s="25"/>
      <c r="O5" s="25"/>
      <c r="P5" s="25"/>
      <c r="Q5" s="25"/>
      <c r="R5" s="25"/>
      <c r="S5" s="25"/>
      <c r="T5" s="25"/>
      <c r="U5" s="25"/>
    </row>
    <row r="6" spans="1:22" ht="85.8" customHeight="1" x14ac:dyDescent="0.35">
      <c r="A6" s="12">
        <v>4203</v>
      </c>
      <c r="B6" s="50">
        <v>45461</v>
      </c>
      <c r="C6" s="29" t="s">
        <v>50</v>
      </c>
      <c r="D6" s="4">
        <v>78</v>
      </c>
      <c r="E6" s="4" t="s">
        <v>29</v>
      </c>
      <c r="F6" s="12" t="s">
        <v>59</v>
      </c>
      <c r="G6" s="50" t="s">
        <v>60</v>
      </c>
      <c r="H6" s="88" t="s">
        <v>70</v>
      </c>
      <c r="I6" s="43" t="s">
        <v>66</v>
      </c>
      <c r="J6" s="43" t="s">
        <v>31</v>
      </c>
      <c r="K6" s="43" t="s">
        <v>65</v>
      </c>
      <c r="L6" s="85">
        <v>0.5</v>
      </c>
      <c r="M6" s="4">
        <f t="shared" ref="M6" si="1">A6</f>
        <v>4203</v>
      </c>
      <c r="N6" s="4" t="s">
        <v>29</v>
      </c>
      <c r="O6" s="2">
        <v>3198.8</v>
      </c>
      <c r="P6" s="13"/>
      <c r="Q6" s="14"/>
      <c r="R6" s="14" t="s">
        <v>54</v>
      </c>
      <c r="S6" s="14">
        <v>3198.8</v>
      </c>
      <c r="T6" s="14"/>
      <c r="U6" s="2">
        <f>SUM(Q6,S6)</f>
        <v>3198.8</v>
      </c>
    </row>
    <row r="7" spans="1:22" ht="15" customHeight="1" x14ac:dyDescent="0.35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6"/>
      <c r="M7" s="25"/>
      <c r="N7" s="25"/>
      <c r="O7" s="25"/>
      <c r="P7" s="25"/>
      <c r="Q7" s="25"/>
      <c r="R7" s="25"/>
      <c r="S7" s="25"/>
      <c r="T7" s="25"/>
      <c r="U7" s="25"/>
    </row>
    <row r="8" spans="1:22" ht="106.8" customHeight="1" x14ac:dyDescent="0.35">
      <c r="A8" s="12">
        <v>4207</v>
      </c>
      <c r="B8" s="50">
        <v>45461</v>
      </c>
      <c r="C8" s="29" t="s">
        <v>50</v>
      </c>
      <c r="D8" s="4">
        <v>82</v>
      </c>
      <c r="E8" s="4" t="s">
        <v>61</v>
      </c>
      <c r="F8" s="12">
        <v>45326</v>
      </c>
      <c r="G8" s="12" t="s">
        <v>62</v>
      </c>
      <c r="H8" s="88" t="s">
        <v>71</v>
      </c>
      <c r="I8" s="43" t="s">
        <v>66</v>
      </c>
      <c r="J8" s="43" t="s">
        <v>31</v>
      </c>
      <c r="K8" s="43" t="s">
        <v>32</v>
      </c>
      <c r="L8" s="85" t="s">
        <v>67</v>
      </c>
      <c r="M8" s="4">
        <f t="shared" ref="M8" si="2">A8</f>
        <v>4207</v>
      </c>
      <c r="N8" s="4" t="s">
        <v>63</v>
      </c>
      <c r="O8" s="2">
        <v>20426.86</v>
      </c>
      <c r="P8" s="13" t="s">
        <v>54</v>
      </c>
      <c r="Q8" s="14">
        <v>20426.86</v>
      </c>
      <c r="R8" s="14"/>
      <c r="S8" s="14"/>
      <c r="T8" s="14"/>
      <c r="U8" s="2">
        <f>SUM(Q8,S8)</f>
        <v>20426.86</v>
      </c>
    </row>
    <row r="9" spans="1:22" ht="12" customHeight="1" x14ac:dyDescent="0.35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6"/>
      <c r="M9" s="25"/>
      <c r="N9" s="25"/>
      <c r="O9" s="25"/>
      <c r="P9" s="25"/>
      <c r="Q9" s="25"/>
      <c r="R9" s="25"/>
      <c r="S9" s="25"/>
      <c r="T9" s="25"/>
      <c r="U9" s="25"/>
    </row>
    <row r="10" spans="1:22" ht="108.6" customHeight="1" x14ac:dyDescent="0.35">
      <c r="A10" s="12">
        <v>4229</v>
      </c>
      <c r="B10" s="50">
        <v>45531</v>
      </c>
      <c r="C10" s="29" t="s">
        <v>50</v>
      </c>
      <c r="D10" s="45">
        <v>105</v>
      </c>
      <c r="E10" s="12" t="s">
        <v>29</v>
      </c>
      <c r="F10" s="12" t="s">
        <v>37</v>
      </c>
      <c r="G10" s="12" t="s">
        <v>38</v>
      </c>
      <c r="H10" s="88" t="s">
        <v>71</v>
      </c>
      <c r="I10" s="43" t="s">
        <v>66</v>
      </c>
      <c r="J10" s="43" t="s">
        <v>31</v>
      </c>
      <c r="K10" s="43" t="s">
        <v>32</v>
      </c>
      <c r="L10" s="85" t="s">
        <v>67</v>
      </c>
      <c r="M10" s="4">
        <f>A10</f>
        <v>4229</v>
      </c>
      <c r="N10" s="4" t="str">
        <f>E10</f>
        <v>Kiser Sand &amp; Gravel</v>
      </c>
      <c r="O10" s="2">
        <v>4232</v>
      </c>
      <c r="P10" s="13" t="s">
        <v>54</v>
      </c>
      <c r="Q10" s="14">
        <v>4232</v>
      </c>
      <c r="R10" s="14"/>
      <c r="S10" s="14"/>
      <c r="T10" s="14"/>
      <c r="U10" s="2">
        <f>SUM(Q10,S10)</f>
        <v>4232</v>
      </c>
    </row>
    <row r="11" spans="1:22" ht="10.8" customHeight="1" x14ac:dyDescent="0.35">
      <c r="A11" s="25"/>
      <c r="B11" s="51"/>
      <c r="C11" s="26"/>
      <c r="D11" s="26"/>
      <c r="E11" s="25"/>
      <c r="F11" s="25"/>
      <c r="G11" s="25"/>
      <c r="H11" s="25"/>
      <c r="I11" s="44"/>
      <c r="J11" s="44"/>
      <c r="K11" s="44"/>
      <c r="L11" s="86"/>
      <c r="M11" s="26"/>
      <c r="N11" s="26"/>
      <c r="O11" s="27"/>
      <c r="P11" s="28"/>
      <c r="Q11" s="27"/>
      <c r="R11" s="27"/>
      <c r="S11" s="27"/>
      <c r="T11" s="27"/>
      <c r="U11" s="27"/>
    </row>
    <row r="12" spans="1:22" ht="112.2" customHeight="1" x14ac:dyDescent="0.5">
      <c r="A12" s="12">
        <v>4232</v>
      </c>
      <c r="B12" s="50">
        <v>45531</v>
      </c>
      <c r="C12" s="29" t="s">
        <v>50</v>
      </c>
      <c r="D12" s="4">
        <v>108</v>
      </c>
      <c r="E12" s="4" t="s">
        <v>39</v>
      </c>
      <c r="F12" s="12">
        <v>1117049</v>
      </c>
      <c r="G12" s="12" t="s">
        <v>45</v>
      </c>
      <c r="H12" s="88" t="s">
        <v>70</v>
      </c>
      <c r="I12" s="43" t="s">
        <v>66</v>
      </c>
      <c r="J12" s="43" t="s">
        <v>31</v>
      </c>
      <c r="K12" s="43" t="s">
        <v>34</v>
      </c>
      <c r="L12" s="85">
        <v>0.5</v>
      </c>
      <c r="M12" s="4">
        <f t="shared" ref="M12" si="3">A12</f>
        <v>4232</v>
      </c>
      <c r="N12" s="4" t="s">
        <v>39</v>
      </c>
      <c r="O12" s="2">
        <v>27418.6</v>
      </c>
      <c r="P12" s="13"/>
      <c r="Q12" s="14"/>
      <c r="R12" s="14" t="s">
        <v>35</v>
      </c>
      <c r="S12" s="14">
        <v>27418.6</v>
      </c>
      <c r="T12" s="14"/>
      <c r="U12" s="2">
        <f>SUM(Q12,S12)</f>
        <v>27418.6</v>
      </c>
      <c r="V12" s="84"/>
    </row>
    <row r="13" spans="1:22" ht="20.399999999999999" customHeight="1" x14ac:dyDescent="0.35">
      <c r="A13" s="25"/>
      <c r="B13" s="51"/>
      <c r="C13" s="26"/>
      <c r="D13" s="26"/>
      <c r="E13" s="25"/>
      <c r="F13" s="25"/>
      <c r="G13" s="25"/>
      <c r="H13" s="25"/>
      <c r="I13" s="44"/>
      <c r="J13" s="44"/>
      <c r="K13" s="44"/>
      <c r="L13" s="86"/>
      <c r="M13" s="26"/>
      <c r="N13" s="26"/>
      <c r="O13" s="27"/>
      <c r="P13" s="28"/>
      <c r="Q13" s="27"/>
      <c r="R13" s="27"/>
      <c r="S13" s="27"/>
      <c r="T13" s="27"/>
      <c r="U13" s="27"/>
    </row>
    <row r="14" spans="1:22" ht="111.6" customHeight="1" x14ac:dyDescent="0.5">
      <c r="A14" s="12" t="s">
        <v>56</v>
      </c>
      <c r="B14" s="50">
        <v>45531</v>
      </c>
      <c r="C14" s="29" t="s">
        <v>50</v>
      </c>
      <c r="D14" s="4">
        <v>109</v>
      </c>
      <c r="E14" s="12" t="s">
        <v>44</v>
      </c>
      <c r="F14" s="12" t="s">
        <v>47</v>
      </c>
      <c r="G14" s="12" t="s">
        <v>46</v>
      </c>
      <c r="H14" s="88" t="s">
        <v>70</v>
      </c>
      <c r="I14" s="43" t="s">
        <v>66</v>
      </c>
      <c r="J14" s="43" t="s">
        <v>31</v>
      </c>
      <c r="K14" s="43" t="s">
        <v>34</v>
      </c>
      <c r="L14" s="85">
        <v>0.5</v>
      </c>
      <c r="M14" s="4">
        <v>4078</v>
      </c>
      <c r="N14" s="4" t="str">
        <f t="shared" ref="N14" si="4">E14</f>
        <v>Cobleskill Stone Products Inc</v>
      </c>
      <c r="O14" s="2">
        <v>17057.8</v>
      </c>
      <c r="P14" s="14"/>
      <c r="Q14" s="14"/>
      <c r="R14" s="14" t="s">
        <v>35</v>
      </c>
      <c r="S14" s="14">
        <v>17057.8</v>
      </c>
      <c r="T14" s="14"/>
      <c r="U14" s="2">
        <f>SUM(Q14,S14)</f>
        <v>17057.8</v>
      </c>
      <c r="V14" s="84"/>
    </row>
    <row r="15" spans="1:22" ht="19.2" customHeight="1" x14ac:dyDescent="0.35">
      <c r="A15" s="30"/>
      <c r="B15" s="31"/>
      <c r="C15" s="32"/>
      <c r="D15" s="32"/>
      <c r="E15" s="25"/>
      <c r="F15" s="25"/>
      <c r="G15" s="25"/>
      <c r="H15" s="25"/>
      <c r="I15" s="25"/>
      <c r="J15" s="25"/>
      <c r="K15" s="25"/>
      <c r="L15" s="26"/>
      <c r="M15" s="25"/>
      <c r="N15" s="25"/>
      <c r="O15" s="25"/>
      <c r="P15" s="25"/>
      <c r="Q15" s="25"/>
      <c r="R15" s="25"/>
      <c r="S15" s="25"/>
      <c r="T15" s="25"/>
      <c r="U15" s="25"/>
    </row>
    <row r="16" spans="1:22" ht="113.4" customHeight="1" x14ac:dyDescent="0.35">
      <c r="A16" s="12">
        <v>4258</v>
      </c>
      <c r="B16" s="50">
        <v>45558</v>
      </c>
      <c r="C16" s="29" t="s">
        <v>50</v>
      </c>
      <c r="D16" s="45">
        <v>137</v>
      </c>
      <c r="E16" s="4" t="s">
        <v>39</v>
      </c>
      <c r="F16" s="12">
        <v>1117518</v>
      </c>
      <c r="G16" s="12" t="s">
        <v>49</v>
      </c>
      <c r="H16" s="88" t="s">
        <v>70</v>
      </c>
      <c r="I16" s="43" t="s">
        <v>66</v>
      </c>
      <c r="J16" s="43" t="s">
        <v>68</v>
      </c>
      <c r="K16" s="43" t="s">
        <v>69</v>
      </c>
      <c r="L16" s="85">
        <v>0.5</v>
      </c>
      <c r="M16" s="4">
        <f>A16</f>
        <v>4258</v>
      </c>
      <c r="N16" s="4" t="str">
        <f>E16</f>
        <v>All State Construction (Former: Gorman Bros)</v>
      </c>
      <c r="O16" s="2">
        <v>8004.3</v>
      </c>
      <c r="P16" s="13"/>
      <c r="Q16" s="14"/>
      <c r="R16" s="14" t="s">
        <v>35</v>
      </c>
      <c r="S16" s="14">
        <v>8004.3</v>
      </c>
      <c r="T16" s="14"/>
      <c r="U16" s="2">
        <f>SUM(Q16,S16)</f>
        <v>8004.3</v>
      </c>
    </row>
    <row r="17" spans="1:21" ht="15.6" customHeight="1" x14ac:dyDescent="0.35">
      <c r="A17" s="25"/>
      <c r="B17" s="51"/>
      <c r="C17" s="26"/>
      <c r="D17" s="26"/>
      <c r="E17" s="25"/>
      <c r="F17" s="25"/>
      <c r="G17" s="25"/>
      <c r="H17" s="25"/>
      <c r="I17" s="44"/>
      <c r="J17" s="44"/>
      <c r="K17" s="44"/>
      <c r="L17" s="86"/>
      <c r="M17" s="26"/>
      <c r="N17" s="26"/>
      <c r="O17" s="27"/>
      <c r="P17" s="28"/>
      <c r="Q17" s="27"/>
      <c r="R17" s="27"/>
      <c r="S17" s="27"/>
      <c r="T17" s="27"/>
      <c r="U17" s="27"/>
    </row>
    <row r="18" spans="1:21" ht="99.6" customHeight="1" x14ac:dyDescent="0.35">
      <c r="A18" s="12">
        <v>4260</v>
      </c>
      <c r="B18" s="50">
        <v>45558</v>
      </c>
      <c r="C18" s="29" t="s">
        <v>50</v>
      </c>
      <c r="D18" s="45">
        <v>139</v>
      </c>
      <c r="E18" s="12" t="s">
        <v>44</v>
      </c>
      <c r="F18" s="12">
        <v>47142</v>
      </c>
      <c r="G18" s="12" t="s">
        <v>48</v>
      </c>
      <c r="H18" s="88" t="s">
        <v>70</v>
      </c>
      <c r="I18" s="43" t="s">
        <v>66</v>
      </c>
      <c r="J18" s="43" t="s">
        <v>68</v>
      </c>
      <c r="K18" s="43" t="s">
        <v>69</v>
      </c>
      <c r="L18" s="85">
        <v>0.5</v>
      </c>
      <c r="M18" s="4">
        <f>A18</f>
        <v>4260</v>
      </c>
      <c r="N18" s="4" t="str">
        <f>E18</f>
        <v>Cobleskill Stone Products Inc</v>
      </c>
      <c r="O18" s="2">
        <v>1830.69</v>
      </c>
      <c r="P18" s="13"/>
      <c r="Q18" s="14"/>
      <c r="R18" s="14" t="s">
        <v>35</v>
      </c>
      <c r="S18" s="5">
        <v>1830.69</v>
      </c>
      <c r="T18" s="14"/>
      <c r="U18" s="2">
        <f>SUM(Q18,S19,T18)</f>
        <v>0</v>
      </c>
    </row>
    <row r="19" spans="1:21" ht="7.8" customHeight="1" x14ac:dyDescent="0.35">
      <c r="A19" s="25"/>
      <c r="B19" s="51"/>
      <c r="C19" s="26"/>
      <c r="D19" s="26"/>
      <c r="E19" s="25"/>
      <c r="F19" s="25"/>
      <c r="G19" s="25"/>
      <c r="H19" s="25"/>
      <c r="I19" s="44"/>
      <c r="J19" s="44"/>
      <c r="K19" s="44"/>
      <c r="L19" s="86"/>
      <c r="M19" s="26"/>
      <c r="N19" s="26"/>
      <c r="O19" s="27"/>
      <c r="P19" s="28"/>
      <c r="Q19" s="27"/>
      <c r="R19" s="27"/>
      <c r="S19" s="27"/>
      <c r="T19" s="27"/>
      <c r="U19" s="27"/>
    </row>
    <row r="20" spans="1:21" ht="112.2" customHeight="1" x14ac:dyDescent="0.35">
      <c r="A20" s="12">
        <v>4282</v>
      </c>
      <c r="B20" s="50">
        <v>45583</v>
      </c>
      <c r="C20" s="29"/>
      <c r="D20" s="45">
        <v>162</v>
      </c>
      <c r="E20" s="12" t="s">
        <v>51</v>
      </c>
      <c r="F20" s="12" t="s">
        <v>53</v>
      </c>
      <c r="G20" s="12" t="s">
        <v>55</v>
      </c>
      <c r="H20" s="88" t="s">
        <v>71</v>
      </c>
      <c r="I20" s="43" t="s">
        <v>66</v>
      </c>
      <c r="J20" s="43" t="s">
        <v>68</v>
      </c>
      <c r="K20" s="43" t="s">
        <v>69</v>
      </c>
      <c r="L20" s="85" t="s">
        <v>67</v>
      </c>
      <c r="M20" s="4">
        <f>A20</f>
        <v>4282</v>
      </c>
      <c r="N20" s="4" t="str">
        <f>E20</f>
        <v>Suit Kote Corp</v>
      </c>
      <c r="O20" s="2">
        <v>23202.19</v>
      </c>
      <c r="P20" s="14" t="s">
        <v>35</v>
      </c>
      <c r="Q20" s="14">
        <v>23202.19</v>
      </c>
      <c r="R20" s="14"/>
      <c r="T20" s="14"/>
      <c r="U20" s="2">
        <f>SUM(Q20,S20)</f>
        <v>23202.19</v>
      </c>
    </row>
    <row r="21" spans="1:21" ht="13.8" customHeight="1" x14ac:dyDescent="0.35">
      <c r="A21" s="25"/>
      <c r="B21" s="51"/>
      <c r="C21" s="26"/>
      <c r="D21" s="26"/>
      <c r="E21" s="25"/>
      <c r="F21" s="25"/>
      <c r="G21" s="25"/>
      <c r="H21" s="25"/>
      <c r="I21" s="44"/>
      <c r="J21" s="44"/>
      <c r="K21" s="44"/>
      <c r="L21" s="86"/>
      <c r="M21" s="26"/>
      <c r="N21" s="26"/>
      <c r="O21" s="27"/>
      <c r="P21" s="28"/>
      <c r="Q21" s="27"/>
      <c r="R21" s="27"/>
      <c r="S21" s="27"/>
      <c r="T21" s="27"/>
      <c r="U21" s="27"/>
    </row>
    <row r="22" spans="1:21" ht="36.6" customHeight="1" x14ac:dyDescent="0.4">
      <c r="A22" s="5"/>
      <c r="B22" s="76"/>
      <c r="C22" s="77"/>
      <c r="D22" s="77"/>
      <c r="E22" s="12"/>
      <c r="F22" s="78"/>
      <c r="G22" s="79"/>
      <c r="H22" s="79"/>
      <c r="I22" s="12"/>
      <c r="J22" s="79"/>
      <c r="K22" s="46"/>
      <c r="L22" s="13"/>
      <c r="M22" s="46"/>
      <c r="N22" s="83" t="s">
        <v>52</v>
      </c>
      <c r="O22" s="54">
        <f>SUM(O4,O6,O8,O10,O12,O14,O16,O18,O20)</f>
        <v>113936.44</v>
      </c>
      <c r="P22" s="54"/>
      <c r="Q22" s="54">
        <f>SUM(Q4,Q6,Q8,Q10,Q12,Q14,Q16,Q18,Q20)</f>
        <v>47861.05</v>
      </c>
      <c r="R22" s="54"/>
      <c r="S22" s="54">
        <f>SUM(S4,S6,S8,S10,S12,S14,S16,S18,S20)</f>
        <v>66075.39</v>
      </c>
      <c r="T22" s="54"/>
      <c r="U22" s="2">
        <f>SUM(Q22,S22)</f>
        <v>113936.44</v>
      </c>
    </row>
    <row r="23" spans="1:21" ht="36.6" customHeight="1" x14ac:dyDescent="0.4">
      <c r="A23" s="5"/>
      <c r="B23" s="76"/>
      <c r="C23" s="77"/>
      <c r="D23" s="77"/>
      <c r="E23" s="12"/>
      <c r="F23" s="78"/>
      <c r="G23" s="79"/>
      <c r="H23" s="79"/>
      <c r="I23" s="12"/>
      <c r="J23" s="79"/>
      <c r="K23" s="46"/>
      <c r="L23" s="13"/>
      <c r="M23" s="46"/>
      <c r="N23" s="80"/>
      <c r="O23" s="81" t="s">
        <v>64</v>
      </c>
      <c r="P23" s="81"/>
      <c r="Q23" s="81"/>
      <c r="R23" s="81"/>
      <c r="S23" s="81"/>
      <c r="T23" s="81"/>
      <c r="U23" s="81"/>
    </row>
    <row r="24" spans="1:21" s="64" customFormat="1" ht="36.6" customHeight="1" thickBot="1" x14ac:dyDescent="0.45">
      <c r="A24" s="55"/>
      <c r="B24" s="56"/>
      <c r="C24" s="57"/>
      <c r="D24" s="57"/>
      <c r="E24" s="58"/>
      <c r="F24" s="59"/>
      <c r="G24" s="60"/>
      <c r="H24" s="60"/>
      <c r="I24" s="58"/>
      <c r="J24" s="60"/>
      <c r="K24" s="82"/>
      <c r="L24" s="87"/>
      <c r="M24" s="61"/>
      <c r="N24" s="62"/>
      <c r="O24" s="63"/>
      <c r="P24" s="63"/>
      <c r="Q24" s="63"/>
      <c r="R24" s="63"/>
      <c r="S24" s="63"/>
      <c r="T24" s="63"/>
      <c r="U24" s="63"/>
    </row>
    <row r="25" spans="1:21" ht="34.950000000000003" customHeight="1" thickBot="1" x14ac:dyDescent="0.45">
      <c r="A25" s="103" t="s">
        <v>23</v>
      </c>
      <c r="B25" s="99"/>
      <c r="C25" s="99"/>
      <c r="D25" s="99"/>
      <c r="E25" s="99"/>
      <c r="F25" s="99"/>
      <c r="G25" s="99"/>
      <c r="H25" s="99"/>
      <c r="I25" s="99"/>
      <c r="J25" s="99"/>
      <c r="K25" s="100"/>
      <c r="M25" s="6"/>
      <c r="N25" s="6"/>
      <c r="O25" s="92"/>
      <c r="P25" s="93"/>
      <c r="Q25" s="93"/>
      <c r="R25" s="94"/>
      <c r="S25" s="15"/>
      <c r="T25" s="7"/>
      <c r="U25" s="7"/>
    </row>
    <row r="26" spans="1:21" ht="54.6" customHeight="1" thickBot="1" x14ac:dyDescent="0.45">
      <c r="A26" s="33"/>
      <c r="B26" s="34"/>
      <c r="C26" s="34"/>
      <c r="D26" s="34"/>
      <c r="E26" s="34"/>
      <c r="F26" s="34"/>
      <c r="G26" s="34"/>
      <c r="H26" s="34"/>
      <c r="I26" s="35"/>
      <c r="J26" s="74" t="s">
        <v>40</v>
      </c>
      <c r="K26" s="36"/>
      <c r="M26" s="6"/>
      <c r="N26" s="6"/>
      <c r="O26" s="103" t="s">
        <v>8</v>
      </c>
      <c r="P26" s="99"/>
      <c r="Q26" s="99" t="s">
        <v>72</v>
      </c>
      <c r="R26" s="100"/>
      <c r="S26" s="15"/>
      <c r="T26" s="7"/>
      <c r="U26" s="7"/>
    </row>
    <row r="27" spans="1:21" ht="105.6" customHeight="1" x14ac:dyDescent="0.4">
      <c r="A27" s="120" t="s">
        <v>16</v>
      </c>
      <c r="B27" s="121"/>
      <c r="C27" s="37" t="s">
        <v>27</v>
      </c>
      <c r="D27" s="38" t="s">
        <v>30</v>
      </c>
      <c r="E27" s="65" t="s">
        <v>22</v>
      </c>
      <c r="F27" s="66"/>
      <c r="G27" s="67" t="s">
        <v>28</v>
      </c>
      <c r="H27" s="67"/>
      <c r="I27" s="68" t="s">
        <v>42</v>
      </c>
      <c r="J27" s="67" t="s">
        <v>41</v>
      </c>
      <c r="K27" s="68" t="s">
        <v>43</v>
      </c>
      <c r="L27" s="18"/>
      <c r="N27" s="6"/>
      <c r="O27" s="108" t="s">
        <v>31</v>
      </c>
      <c r="P27" s="109"/>
      <c r="Q27" s="106" t="s">
        <v>32</v>
      </c>
      <c r="R27" s="107"/>
      <c r="T27" s="7"/>
      <c r="U27" s="7"/>
    </row>
    <row r="28" spans="1:21" ht="34.950000000000003" customHeight="1" x14ac:dyDescent="0.4">
      <c r="A28" s="16" t="s">
        <v>12</v>
      </c>
      <c r="B28" s="39" t="s">
        <v>17</v>
      </c>
      <c r="C28" s="46">
        <v>125246.53</v>
      </c>
      <c r="D28" s="47">
        <v>42481.64</v>
      </c>
      <c r="E28" s="69">
        <f>SUM(C28,D28)</f>
        <v>167728.16999999998</v>
      </c>
      <c r="F28" s="70"/>
      <c r="G28" s="69">
        <v>47547.48</v>
      </c>
      <c r="H28" s="69"/>
      <c r="I28" s="71">
        <f>SUM(E28-G28)</f>
        <v>120180.68999999997</v>
      </c>
      <c r="J28" s="69">
        <f>O22</f>
        <v>113936.44</v>
      </c>
      <c r="K28" s="71">
        <f>SUM(I28-J28)</f>
        <v>6244.2499999999709</v>
      </c>
      <c r="L28" s="18"/>
      <c r="N28" s="49"/>
      <c r="O28" s="89"/>
      <c r="P28" s="44"/>
      <c r="Q28" s="44"/>
      <c r="R28" s="90"/>
      <c r="T28" s="7"/>
      <c r="U28" s="7"/>
    </row>
    <row r="29" spans="1:21" ht="34.950000000000003" customHeight="1" x14ac:dyDescent="0.4">
      <c r="A29" s="16" t="s">
        <v>14</v>
      </c>
      <c r="B29" s="39" t="s">
        <v>18</v>
      </c>
      <c r="C29" s="46">
        <v>25281.72</v>
      </c>
      <c r="D29" s="47">
        <v>0</v>
      </c>
      <c r="E29" s="69">
        <f t="shared" ref="E29:E31" si="5">SUM(C29,D29)</f>
        <v>25281.72</v>
      </c>
      <c r="F29" s="70"/>
      <c r="G29" s="69">
        <v>25281.72</v>
      </c>
      <c r="H29" s="69"/>
      <c r="I29" s="71">
        <f t="shared" ref="I29:I31" si="6">SUM(E29-G29)</f>
        <v>0</v>
      </c>
      <c r="J29" s="69">
        <v>0</v>
      </c>
      <c r="K29" s="71">
        <f t="shared" ref="K29:K31" si="7">SUM(I29-J29)</f>
        <v>0</v>
      </c>
      <c r="N29" s="49"/>
      <c r="O29" s="110" t="s">
        <v>31</v>
      </c>
      <c r="P29" s="111"/>
      <c r="Q29" s="106" t="s">
        <v>34</v>
      </c>
      <c r="R29" s="107"/>
      <c r="T29" s="7"/>
      <c r="U29" s="7"/>
    </row>
    <row r="30" spans="1:21" ht="34.950000000000003" customHeight="1" x14ac:dyDescent="0.4">
      <c r="A30" s="16" t="s">
        <v>13</v>
      </c>
      <c r="B30" s="39" t="s">
        <v>19</v>
      </c>
      <c r="C30" s="46">
        <v>29033.22</v>
      </c>
      <c r="D30" s="47">
        <v>0</v>
      </c>
      <c r="E30" s="69">
        <f t="shared" ref="E30" si="8">SUM(C30,D30)</f>
        <v>29033.22</v>
      </c>
      <c r="F30" s="70"/>
      <c r="G30" s="69">
        <v>29033.22</v>
      </c>
      <c r="H30" s="69"/>
      <c r="I30" s="71">
        <f t="shared" si="6"/>
        <v>0</v>
      </c>
      <c r="J30" s="69">
        <v>0</v>
      </c>
      <c r="K30" s="71">
        <f t="shared" si="7"/>
        <v>0</v>
      </c>
      <c r="N30" s="49"/>
      <c r="O30" s="89"/>
      <c r="P30" s="89"/>
      <c r="Q30" s="44"/>
      <c r="R30" s="90"/>
      <c r="T30" s="7"/>
      <c r="U30" s="7"/>
    </row>
    <row r="31" spans="1:21" ht="34.950000000000003" customHeight="1" x14ac:dyDescent="0.4">
      <c r="A31" s="16" t="s">
        <v>21</v>
      </c>
      <c r="B31" s="39" t="s">
        <v>36</v>
      </c>
      <c r="C31" s="46">
        <v>19355.48</v>
      </c>
      <c r="D31" s="47">
        <v>0</v>
      </c>
      <c r="E31" s="69">
        <f t="shared" si="5"/>
        <v>19355.48</v>
      </c>
      <c r="F31" s="70"/>
      <c r="G31" s="69">
        <v>19355.48</v>
      </c>
      <c r="H31" s="69"/>
      <c r="I31" s="71">
        <f t="shared" si="6"/>
        <v>0</v>
      </c>
      <c r="J31" s="69">
        <v>0</v>
      </c>
      <c r="K31" s="71">
        <f t="shared" si="7"/>
        <v>0</v>
      </c>
      <c r="M31" s="18"/>
      <c r="N31" s="49"/>
      <c r="O31" s="108" t="s">
        <v>31</v>
      </c>
      <c r="P31" s="109"/>
      <c r="Q31" s="106" t="s">
        <v>65</v>
      </c>
      <c r="R31" s="107"/>
      <c r="T31" s="7"/>
      <c r="U31" s="7"/>
    </row>
    <row r="32" spans="1:21" ht="34.950000000000003" customHeight="1" thickBot="1" x14ac:dyDescent="0.5">
      <c r="A32" s="101" t="s">
        <v>20</v>
      </c>
      <c r="B32" s="102"/>
      <c r="C32" s="48">
        <f>SUM(C28:C31)</f>
        <v>198916.95</v>
      </c>
      <c r="D32" s="48">
        <f t="shared" ref="D32:K32" si="9">SUM(D28:D31)</f>
        <v>42481.64</v>
      </c>
      <c r="E32" s="72">
        <f t="shared" si="9"/>
        <v>241398.59</v>
      </c>
      <c r="F32" s="72"/>
      <c r="G32" s="73">
        <f t="shared" ref="G32:I32" si="10">SUM(G28:G31)</f>
        <v>121217.90000000001</v>
      </c>
      <c r="H32" s="73"/>
      <c r="I32" s="73">
        <f t="shared" si="10"/>
        <v>120180.68999999997</v>
      </c>
      <c r="J32" s="73">
        <f t="shared" si="9"/>
        <v>113936.44</v>
      </c>
      <c r="K32" s="73">
        <f t="shared" si="9"/>
        <v>6244.2499999999709</v>
      </c>
      <c r="N32" s="75"/>
      <c r="O32" s="89"/>
      <c r="P32" s="89"/>
      <c r="Q32" s="44"/>
      <c r="R32" s="90"/>
      <c r="T32" s="7"/>
      <c r="U32" s="7"/>
    </row>
    <row r="33" spans="1:21" ht="34.950000000000003" customHeight="1" thickBot="1" x14ac:dyDescent="0.4">
      <c r="A33" s="23"/>
      <c r="B33" s="24"/>
      <c r="C33" s="24"/>
      <c r="D33" s="24"/>
      <c r="E33" s="24"/>
      <c r="F33" s="24"/>
      <c r="G33" s="21"/>
      <c r="H33" s="21"/>
      <c r="I33" s="22"/>
      <c r="J33" s="40"/>
      <c r="K33" s="22"/>
      <c r="M33" s="6"/>
      <c r="N33" s="6"/>
      <c r="O33" s="112" t="s">
        <v>68</v>
      </c>
      <c r="P33" s="113"/>
      <c r="Q33" s="97" t="s">
        <v>69</v>
      </c>
      <c r="R33" s="98"/>
      <c r="S33" s="15"/>
      <c r="T33" s="7"/>
      <c r="U33" s="7"/>
    </row>
    <row r="34" spans="1:21" ht="19.95" customHeight="1" x14ac:dyDescent="0.3">
      <c r="G34" s="15"/>
      <c r="H34" s="15"/>
      <c r="I34" s="15"/>
      <c r="K34" s="15"/>
      <c r="M34" s="6"/>
      <c r="N34" s="6"/>
      <c r="O34" s="15"/>
      <c r="P34" s="6"/>
      <c r="S34" s="15"/>
      <c r="T34" s="7"/>
      <c r="U34" s="7"/>
    </row>
    <row r="35" spans="1:21" ht="19.95" customHeight="1" x14ac:dyDescent="0.3">
      <c r="G35" s="15"/>
      <c r="H35" s="15"/>
      <c r="I35" s="15"/>
      <c r="K35" s="15"/>
      <c r="M35" s="6"/>
      <c r="N35" s="6"/>
      <c r="O35" s="15"/>
      <c r="P35" s="6"/>
      <c r="S35" s="15"/>
      <c r="T35" s="7"/>
      <c r="U35" s="7"/>
    </row>
    <row r="36" spans="1:21" ht="19.95" customHeight="1" x14ac:dyDescent="0.3">
      <c r="P36" s="6"/>
    </row>
    <row r="37" spans="1:21" ht="19.95" customHeight="1" x14ac:dyDescent="0.3"/>
    <row r="38" spans="1:21" ht="19.95" customHeight="1" x14ac:dyDescent="0.3"/>
    <row r="39" spans="1:21" ht="19.95" customHeight="1" x14ac:dyDescent="0.3"/>
    <row r="40" spans="1:21" ht="19.95" customHeight="1" x14ac:dyDescent="0.3"/>
    <row r="41" spans="1:21" ht="19.95" customHeight="1" x14ac:dyDescent="0.3"/>
    <row r="42" spans="1:21" ht="19.95" customHeight="1" x14ac:dyDescent="0.3"/>
    <row r="43" spans="1:21" ht="19.95" customHeight="1" x14ac:dyDescent="0.3"/>
    <row r="44" spans="1:21" ht="19.95" customHeight="1" x14ac:dyDescent="0.3"/>
    <row r="45" spans="1:21" ht="19.95" customHeight="1" x14ac:dyDescent="0.3"/>
  </sheetData>
  <mergeCells count="17">
    <mergeCell ref="Q27:R27"/>
    <mergeCell ref="Q33:R33"/>
    <mergeCell ref="Q26:R26"/>
    <mergeCell ref="A32:B32"/>
    <mergeCell ref="A25:K25"/>
    <mergeCell ref="A1:E1"/>
    <mergeCell ref="Q29:R29"/>
    <mergeCell ref="Q31:R31"/>
    <mergeCell ref="O26:P26"/>
    <mergeCell ref="O27:P27"/>
    <mergeCell ref="O29:P29"/>
    <mergeCell ref="O31:P31"/>
    <mergeCell ref="O33:P33"/>
    <mergeCell ref="P3:Q3"/>
    <mergeCell ref="R3:S3"/>
    <mergeCell ref="G1:I1"/>
    <mergeCell ref="A27:B27"/>
  </mergeCells>
  <phoneticPr fontId="2" type="noConversion"/>
  <printOptions headings="1" gridLines="1"/>
  <pageMargins left="0.5" right="0.5" top="0.75" bottom="0.75" header="0.3" footer="0.3"/>
  <pageSetup scale="55" orientation="landscape" r:id="rId1"/>
  <headerFooter>
    <oddHeader>&amp;CTOWN OF ROSEBOOM
CHIPS REIMBURSMENT REPORT
2024</oddHeader>
    <oddFooter>&amp;RPrepared by: Patti Gustafson
Town Supervisor
Dated: 11/01/2024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CHIPS 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2024-11-03T15:57:33Z</cp:lastPrinted>
  <dcterms:created xsi:type="dcterms:W3CDTF">2018-10-29T19:12:55Z</dcterms:created>
  <dcterms:modified xsi:type="dcterms:W3CDTF">2024-11-07T12:25:47Z</dcterms:modified>
</cp:coreProperties>
</file>