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2 Attachments\April 21, 2022\"/>
    </mc:Choice>
  </mc:AlternateContent>
  <bookViews>
    <workbookView xWindow="0" yWindow="0" windowWidth="20490" windowHeight="7755"/>
  </bookViews>
  <sheets>
    <sheet name="General Fund - Abstract" sheetId="1" r:id="rId1"/>
  </sheets>
  <definedNames>
    <definedName name="_xlnm.Print_Area" localSheetId="0">'General Fund - Abstract'!$A$1:$I$32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1" l="1"/>
  <c r="I14" i="1"/>
  <c r="I19" i="1" l="1"/>
  <c r="I6" i="1"/>
  <c r="I22" i="1" l="1"/>
  <c r="B32" i="1" l="1"/>
  <c r="B31" i="1" l="1"/>
</calcChain>
</file>

<file path=xl/comments1.xml><?xml version="1.0" encoding="utf-8"?>
<comments xmlns="http://schemas.openxmlformats.org/spreadsheetml/2006/main">
  <authors>
    <author>Patti Gustafson</author>
  </authors>
  <commentList>
    <comment ref="I4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CY 2022
CDPHP
Health Ins              815.70
Dental….............. </t>
        </r>
        <r>
          <rPr>
            <u/>
            <sz val="9"/>
            <color indexed="81"/>
            <rFont val="Tahoma"/>
            <family val="2"/>
          </rPr>
          <t xml:space="preserve">     26.79
</t>
        </r>
        <r>
          <rPr>
            <b/>
            <sz val="9"/>
            <color indexed="81"/>
            <rFont val="Tahoma"/>
            <family val="2"/>
          </rPr>
          <t xml:space="preserve">TOTAL…..........$842.49
</t>
        </r>
      </text>
    </comment>
  </commentList>
</comments>
</file>

<file path=xl/sharedStrings.xml><?xml version="1.0" encoding="utf-8"?>
<sst xmlns="http://schemas.openxmlformats.org/spreadsheetml/2006/main" count="156" uniqueCount="116">
  <si>
    <t>GENERAL FUND</t>
  </si>
  <si>
    <t>VOUCHER NO.</t>
  </si>
  <si>
    <t>APPROPRIATION ACCOUNT</t>
  </si>
  <si>
    <t>PAYMENT TYPE</t>
  </si>
  <si>
    <t>AMOUNT</t>
  </si>
  <si>
    <t>A.1640.4</t>
  </si>
  <si>
    <t xml:space="preserve"> </t>
  </si>
  <si>
    <t>A.9060.8</t>
  </si>
  <si>
    <t>A.8160.4</t>
  </si>
  <si>
    <t>Cherry Valley, NY 13320</t>
  </si>
  <si>
    <t>Check</t>
  </si>
  <si>
    <t>VENDOR  NAME</t>
  </si>
  <si>
    <t xml:space="preserve">ABSTRACT NO.    </t>
  </si>
  <si>
    <t>Title:</t>
  </si>
  <si>
    <t>Date:</t>
  </si>
  <si>
    <t>Supervisor</t>
  </si>
  <si>
    <t>Deputy-Supervisor</t>
  </si>
  <si>
    <t>Council Person</t>
  </si>
  <si>
    <t>Cobleskill, NY 12043</t>
  </si>
  <si>
    <t>Patti Gustafson</t>
  </si>
  <si>
    <t>Curtis VanDewerker</t>
  </si>
  <si>
    <t>Allegra Schecter</t>
  </si>
  <si>
    <t>Charles Dimaond</t>
  </si>
  <si>
    <t>Name:</t>
  </si>
  <si>
    <t>Signature: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</si>
  <si>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</si>
  <si>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</si>
  <si>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</si>
  <si>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</si>
  <si>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</si>
  <si>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</si>
  <si>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Patti Gustafson              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</si>
  <si>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</si>
  <si>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</si>
  <si>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Steve Gridley</t>
  </si>
  <si>
    <t xml:space="preserve">Amount Claimed: </t>
  </si>
  <si>
    <t xml:space="preserve">Amount Allowed: </t>
  </si>
  <si>
    <t>PO Box 15125</t>
  </si>
  <si>
    <t>Albany, NY 12212</t>
  </si>
  <si>
    <t>Filed by: Erin Seeley Town Clerk</t>
  </si>
  <si>
    <t xml:space="preserve">Signature: _______________________________________  </t>
  </si>
  <si>
    <t>PO Box 5525</t>
  </si>
  <si>
    <t xml:space="preserve">Dated:  </t>
  </si>
  <si>
    <t>Binghamton, NY 13902-5525</t>
  </si>
  <si>
    <t>Home Town Hauling &amp; Recycling</t>
  </si>
  <si>
    <t>1074 Co Hwy 36</t>
  </si>
  <si>
    <t>Worcester, NY 12197</t>
  </si>
  <si>
    <t>A.1620.4</t>
  </si>
  <si>
    <t>R. L. Parsons Inc</t>
  </si>
  <si>
    <t>PO Box 336</t>
  </si>
  <si>
    <t>Sharon Springs, NY 13459</t>
  </si>
  <si>
    <t>National Grid</t>
  </si>
  <si>
    <t>PO Box 371376</t>
  </si>
  <si>
    <t>Pittsburgh, PA 15250-7376</t>
  </si>
  <si>
    <t>A.5182.4</t>
  </si>
  <si>
    <t>NEXAMP</t>
  </si>
  <si>
    <t>Verizon</t>
  </si>
  <si>
    <t>Evening Star Bookkeeping</t>
  </si>
  <si>
    <t>PO Box 512</t>
  </si>
  <si>
    <t>Schoharie, NY 12157</t>
  </si>
  <si>
    <t>A.1220.47</t>
  </si>
  <si>
    <t>Jessica VanDewerker</t>
  </si>
  <si>
    <t>393 Doc Ahlers Road</t>
  </si>
  <si>
    <t>Admar Construction Equipment Rental</t>
  </si>
  <si>
    <t>1950 Brighton Henrietta Townline Rd</t>
  </si>
  <si>
    <t>Rochester, NY 14623</t>
  </si>
  <si>
    <t>Mainntenance Services for:  2 hrs</t>
  </si>
  <si>
    <t>101 Summer Street, 2 Floor</t>
  </si>
  <si>
    <t>Boston, MA 02110</t>
  </si>
  <si>
    <t>Insurance &amp; Dental Premium: April  2022</t>
  </si>
  <si>
    <t>ok</t>
  </si>
  <si>
    <t>Internet Service: March 2022</t>
  </si>
  <si>
    <t>Ritton's Custom Milling</t>
  </si>
  <si>
    <t>477 Strong Hill Road</t>
  </si>
  <si>
    <t>Schenevus, NY 12155</t>
  </si>
  <si>
    <t>Inv. Al 2002218   Another 4 Week Rental</t>
  </si>
  <si>
    <t>Street Lighting: No Amount Due!</t>
  </si>
  <si>
    <t>NYS Office State Comptroller</t>
  </si>
  <si>
    <t>Justice Court Fund  110 State Street</t>
  </si>
  <si>
    <t>Albany, NY 12236</t>
  </si>
  <si>
    <t>A.631</t>
  </si>
  <si>
    <t>7M Supply</t>
  </si>
  <si>
    <t>1130 Clinton Road</t>
  </si>
  <si>
    <t>Fort Plain, NY 13339</t>
  </si>
  <si>
    <t>TOWN OF ROSEBOOM   -  Nature: General</t>
  </si>
  <si>
    <t>APRIL  2022</t>
  </si>
  <si>
    <t>Auto Debit: 4/7</t>
  </si>
  <si>
    <t>Internet Service-Town Share:   03/01 - 04/01</t>
  </si>
  <si>
    <t>Refuse Collection: March2022</t>
  </si>
  <si>
    <t>Paid online: 04/20</t>
  </si>
  <si>
    <t>Town Building: 03/01 - 3/31</t>
  </si>
  <si>
    <t>Bldg = $ 62.34 - 6.23 = $56.11                     Street Light = $ 155.54 - 15.55 = $ 139.99</t>
  </si>
  <si>
    <t>A.1640.4 = $ 56.11 A.5182.4 = $ 139.99</t>
  </si>
  <si>
    <t>Telephone for:  4/4 - 4/27</t>
  </si>
  <si>
    <t>lp 510.00</t>
  </si>
  <si>
    <t>Bookkeeping/Accounting Service: Mar 2022</t>
  </si>
  <si>
    <t>Milling for salt shed: 3/17, 3/24, 4/06</t>
  </si>
  <si>
    <t>need inv 35535 $115.34</t>
  </si>
  <si>
    <t>need inv 35036$ 1150.27</t>
  </si>
  <si>
    <t xml:space="preserve">  INV# 161340 200.0 gals @  $4.749 = $949.80</t>
  </si>
  <si>
    <t>Steve Mosensen</t>
  </si>
  <si>
    <t>Reimbursement for Justice Court Postage</t>
  </si>
  <si>
    <t>A.1110.4</t>
  </si>
  <si>
    <t>Gates Cole Insurance</t>
  </si>
  <si>
    <t>Policy #STP-413056  General-Pollution Renewal Policy</t>
  </si>
  <si>
    <t>PO Box 768</t>
  </si>
  <si>
    <t>Richfield Springs, NY 13439</t>
  </si>
  <si>
    <t>A.1910.4</t>
  </si>
  <si>
    <t xml:space="preserve"> PRE-PAID On 4/6/22Check</t>
  </si>
  <si>
    <t>Cardiac Life Products Inc</t>
  </si>
  <si>
    <t>Inv# 135576  Adult Electrodes</t>
  </si>
  <si>
    <t>PO Box 25755</t>
  </si>
  <si>
    <t>Rochester, NY 14625</t>
  </si>
  <si>
    <t>Salt Shed Supplies: Inv 34764, 34888, 35036, 35535, 35674</t>
  </si>
  <si>
    <t xml:space="preserve"> Justice Court Fess                                               Feb 2022 fees $963.00  &amp;   Mar 2022 $185.00</t>
  </si>
  <si>
    <t>need invs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</si>
</sst>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7" fillId="0" borderId="0" xfId="0" applyFont="1"/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9" fillId="0" borderId="12" xfId="0" applyFont="1" applyBorder="1" applyAlignment="1"/>
    <xf numFmtId="0" fontId="9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/>
    <xf numFmtId="14" fontId="3" fillId="0" borderId="12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4" fontId="3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/>
    </xf>
    <xf numFmtId="0" fontId="2" fillId="0" borderId="12" xfId="0" applyFont="1" applyBorder="1"/>
    <xf numFmtId="44" fontId="2" fillId="0" borderId="3" xfId="0" applyNumberFormat="1" applyFont="1" applyBorder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4" fontId="2" fillId="0" borderId="13" xfId="0" applyNumberFormat="1" applyFont="1" applyBorder="1" applyAlignment="1">
      <alignment horizontal="right"/>
    </xf>
    <xf numFmtId="0" fontId="7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 applyFill="1" applyBorder="1"/>
    <xf numFmtId="44" fontId="7" fillId="0" borderId="0" xfId="0" applyNumberFormat="1" applyFont="1" applyFill="1" applyBorder="1"/>
    <xf numFmtId="1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44" fontId="2" fillId="0" borderId="2" xfId="0" applyNumberFormat="1" applyFont="1" applyBorder="1" applyAlignment="1">
      <alignment horizontal="left"/>
    </xf>
    <xf numFmtId="0" fontId="2" fillId="0" borderId="3" xfId="0" applyFont="1" applyBorder="1" applyAlignment="1"/>
    <xf numFmtId="0" fontId="2" fillId="0" borderId="8" xfId="0" applyFont="1" applyBorder="1" applyAlignment="1">
      <alignment horizontal="left" wrapText="1"/>
    </xf>
    <xf numFmtId="44" fontId="2" fillId="0" borderId="9" xfId="0" applyNumberFormat="1" applyFont="1" applyBorder="1" applyAlignment="1">
      <alignment horizontal="left"/>
    </xf>
    <xf numFmtId="44" fontId="2" fillId="0" borderId="4" xfId="0" applyNumberFormat="1" applyFont="1" applyBorder="1" applyAlignment="1">
      <alignment horizontal="left"/>
    </xf>
    <xf numFmtId="0" fontId="2" fillId="0" borderId="4" xfId="0" applyFont="1" applyBorder="1" applyAlignment="1"/>
    <xf numFmtId="44" fontId="2" fillId="0" borderId="13" xfId="0" applyNumberFormat="1" applyFont="1" applyFill="1" applyBorder="1" applyAlignment="1">
      <alignment horizontal="right"/>
    </xf>
    <xf numFmtId="44" fontId="4" fillId="0" borderId="13" xfId="0" applyNumberFormat="1" applyFont="1" applyBorder="1"/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right"/>
    </xf>
    <xf numFmtId="0" fontId="2" fillId="0" borderId="12" xfId="0" applyFont="1" applyFill="1" applyBorder="1" applyAlignment="1">
      <alignment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5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5" xfId="0" applyFont="1" applyBorder="1" applyAlignment="1">
      <alignment wrapText="1"/>
    </xf>
    <xf numFmtId="0" fontId="13" fillId="0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14" fontId="3" fillId="3" borderId="1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right"/>
    </xf>
    <xf numFmtId="44" fontId="2" fillId="3" borderId="13" xfId="0" applyNumberFormat="1" applyFont="1" applyFill="1" applyBorder="1" applyAlignment="1">
      <alignment horizontal="righ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left"/>
    </xf>
    <xf numFmtId="44" fontId="2" fillId="0" borderId="7" xfId="0" applyNumberFormat="1" applyFont="1" applyBorder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6" fillId="2" borderId="4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42"/>
  <sheetViews>
    <sheetView tabSelected="1" zoomScale="70" zoomScaleNormal="70" workbookViewId="0">
      <selection activeCell="I13" sqref="I13"/>
    </sheetView>
  </sheetViews>
  <sheetFormatPr defaultColWidth="9.140625" defaultRowHeight="18.75" x14ac:dyDescent="0.3"/>
  <cols>
    <col min="1" max="1" width="11.7109375" style="2" customWidth="1"/>
    <col min="2" max="2" width="38.5703125" style="5" customWidth="1"/>
    <col min="3" max="3" width="51.140625" style="5" customWidth="1"/>
    <col min="4" max="4" width="23" style="4" customWidth="1"/>
    <col min="5" max="5" width="31.28515625" style="4" customWidth="1"/>
    <col min="6" max="6" width="22.7109375" style="2" customWidth="1"/>
    <col min="7" max="7" width="1.42578125" style="2" customWidth="1"/>
    <col min="8" max="8" width="20.28515625" style="1" customWidth="1"/>
    <col min="9" max="9" width="16.28515625" style="1" customWidth="1"/>
    <col min="10" max="10" width="10" style="7" bestFit="1" customWidth="1"/>
    <col min="11" max="11" width="9.7109375" style="1" bestFit="1" customWidth="1"/>
    <col min="12" max="16384" width="9.140625" style="1"/>
  </cols>
  <sheetData>
    <row r="1" spans="1:14" ht="31.15" customHeight="1" thickBot="1" x14ac:dyDescent="0.4">
      <c r="A1" s="26" t="s">
        <v>0</v>
      </c>
      <c r="B1" s="40"/>
      <c r="C1" s="82" t="s">
        <v>85</v>
      </c>
      <c r="D1" s="82"/>
      <c r="E1" s="82"/>
      <c r="F1" s="41"/>
      <c r="G1" s="41"/>
      <c r="H1" s="40" t="s">
        <v>12</v>
      </c>
      <c r="I1" s="27">
        <v>34</v>
      </c>
      <c r="J1" s="31"/>
    </row>
    <row r="2" spans="1:14" ht="33" customHeight="1" x14ac:dyDescent="0.3">
      <c r="A2" s="9" t="s">
        <v>1</v>
      </c>
      <c r="B2" s="10" t="s">
        <v>11</v>
      </c>
      <c r="C2" s="10" t="s">
        <v>28</v>
      </c>
      <c r="D2" s="83" t="s">
        <v>6</v>
      </c>
      <c r="E2" s="83"/>
      <c r="F2" s="10" t="s">
        <v>2</v>
      </c>
      <c r="G2" s="10"/>
      <c r="H2" s="10" t="s">
        <v>3</v>
      </c>
      <c r="I2" s="11" t="s">
        <v>4</v>
      </c>
      <c r="J2" s="31"/>
    </row>
    <row r="3" spans="1:14" ht="33" customHeight="1" x14ac:dyDescent="0.3">
      <c r="A3" s="51">
        <v>53</v>
      </c>
      <c r="B3" s="52" t="s">
        <v>103</v>
      </c>
      <c r="C3" s="52" t="s">
        <v>104</v>
      </c>
      <c r="D3" s="72" t="s">
        <v>105</v>
      </c>
      <c r="E3" s="72" t="s">
        <v>106</v>
      </c>
      <c r="F3" s="52" t="s">
        <v>107</v>
      </c>
      <c r="G3" s="52"/>
      <c r="H3" s="79" t="s">
        <v>108</v>
      </c>
      <c r="I3" s="78">
        <v>813.09</v>
      </c>
      <c r="J3" s="31" t="s">
        <v>70</v>
      </c>
    </row>
    <row r="4" spans="1:14" ht="25.15" customHeight="1" x14ac:dyDescent="0.3">
      <c r="A4" s="51">
        <v>54</v>
      </c>
      <c r="B4" s="13" t="s">
        <v>29</v>
      </c>
      <c r="C4" s="18" t="s">
        <v>69</v>
      </c>
      <c r="D4" s="13" t="s">
        <v>41</v>
      </c>
      <c r="E4" s="13" t="s">
        <v>43</v>
      </c>
      <c r="F4" s="15" t="s">
        <v>7</v>
      </c>
      <c r="G4" s="16"/>
      <c r="H4" s="17" t="s">
        <v>32</v>
      </c>
      <c r="I4" s="30">
        <v>842.49</v>
      </c>
      <c r="J4" s="33" t="s">
        <v>70</v>
      </c>
    </row>
    <row r="5" spans="1:14" ht="22.15" customHeight="1" x14ac:dyDescent="0.3">
      <c r="A5" s="51">
        <v>55</v>
      </c>
      <c r="B5" s="18" t="s">
        <v>30</v>
      </c>
      <c r="C5" s="14" t="s">
        <v>71</v>
      </c>
      <c r="D5" s="14" t="s">
        <v>26</v>
      </c>
      <c r="E5" s="14" t="s">
        <v>27</v>
      </c>
      <c r="F5" s="12" t="s">
        <v>25</v>
      </c>
      <c r="G5" s="12"/>
      <c r="H5" s="64" t="s">
        <v>86</v>
      </c>
      <c r="I5" s="49">
        <v>115.55</v>
      </c>
      <c r="J5" s="31" t="s">
        <v>70</v>
      </c>
    </row>
    <row r="6" spans="1:14" ht="25.15" customHeight="1" x14ac:dyDescent="0.3">
      <c r="A6" s="51">
        <v>56</v>
      </c>
      <c r="B6" s="19" t="s">
        <v>31</v>
      </c>
      <c r="C6" s="24" t="s">
        <v>87</v>
      </c>
      <c r="D6" s="13" t="s">
        <v>33</v>
      </c>
      <c r="E6" s="13" t="s">
        <v>18</v>
      </c>
      <c r="F6" s="15" t="s">
        <v>5</v>
      </c>
      <c r="G6" s="20"/>
      <c r="H6" s="15" t="s">
        <v>10</v>
      </c>
      <c r="I6" s="30">
        <f>SUM(123.44*65%)</f>
        <v>80.236000000000004</v>
      </c>
      <c r="J6" s="31" t="s">
        <v>70</v>
      </c>
    </row>
    <row r="7" spans="1:14" ht="25.15" customHeight="1" x14ac:dyDescent="0.3">
      <c r="A7" s="51">
        <v>57</v>
      </c>
      <c r="B7" s="13" t="s">
        <v>44</v>
      </c>
      <c r="C7" s="19" t="s">
        <v>88</v>
      </c>
      <c r="D7" s="13" t="s">
        <v>45</v>
      </c>
      <c r="E7" s="13" t="s">
        <v>46</v>
      </c>
      <c r="F7" s="15" t="s">
        <v>8</v>
      </c>
      <c r="G7" s="20"/>
      <c r="H7" s="15" t="s">
        <v>10</v>
      </c>
      <c r="I7" s="50">
        <v>33.5</v>
      </c>
      <c r="J7" s="31" t="s">
        <v>70</v>
      </c>
    </row>
    <row r="8" spans="1:14" ht="20.45" customHeight="1" x14ac:dyDescent="0.3">
      <c r="A8" s="51">
        <v>58</v>
      </c>
      <c r="B8" s="13" t="s">
        <v>51</v>
      </c>
      <c r="C8" s="18" t="s">
        <v>90</v>
      </c>
      <c r="D8" s="13" t="s">
        <v>52</v>
      </c>
      <c r="E8" s="15" t="s">
        <v>53</v>
      </c>
      <c r="F8" s="20" t="s">
        <v>5</v>
      </c>
      <c r="G8" s="15"/>
      <c r="H8" s="64" t="s">
        <v>89</v>
      </c>
      <c r="I8" s="30">
        <v>71.12</v>
      </c>
      <c r="J8" s="31" t="s">
        <v>70</v>
      </c>
    </row>
    <row r="9" spans="1:14" ht="16.899999999999999" customHeight="1" x14ac:dyDescent="0.3">
      <c r="A9" s="51">
        <v>59</v>
      </c>
      <c r="B9" s="13" t="s">
        <v>51</v>
      </c>
      <c r="C9" s="18" t="s">
        <v>76</v>
      </c>
      <c r="D9" s="13" t="s">
        <v>52</v>
      </c>
      <c r="E9" s="13" t="s">
        <v>53</v>
      </c>
      <c r="F9" s="12" t="s">
        <v>54</v>
      </c>
      <c r="G9" s="15"/>
      <c r="H9" s="64" t="s">
        <v>89</v>
      </c>
      <c r="I9" s="30">
        <v>0</v>
      </c>
      <c r="J9" s="31" t="s">
        <v>70</v>
      </c>
    </row>
    <row r="10" spans="1:14" ht="32.450000000000003" customHeight="1" x14ac:dyDescent="0.3">
      <c r="A10" s="51">
        <v>60</v>
      </c>
      <c r="B10" s="13" t="s">
        <v>55</v>
      </c>
      <c r="C10" s="55" t="s">
        <v>91</v>
      </c>
      <c r="D10" s="13" t="s">
        <v>67</v>
      </c>
      <c r="E10" s="13" t="s">
        <v>68</v>
      </c>
      <c r="F10" s="12" t="s">
        <v>92</v>
      </c>
      <c r="G10" s="22"/>
      <c r="H10" s="64" t="s">
        <v>89</v>
      </c>
      <c r="I10" s="49">
        <v>196.1</v>
      </c>
      <c r="J10" s="31" t="s">
        <v>70</v>
      </c>
    </row>
    <row r="11" spans="1:14" ht="25.15" customHeight="1" x14ac:dyDescent="0.3">
      <c r="A11" s="51">
        <v>61</v>
      </c>
      <c r="B11" s="57" t="s">
        <v>56</v>
      </c>
      <c r="C11" s="14" t="s">
        <v>93</v>
      </c>
      <c r="D11" s="18" t="s">
        <v>37</v>
      </c>
      <c r="E11" s="57" t="s">
        <v>38</v>
      </c>
      <c r="F11" s="56" t="s">
        <v>5</v>
      </c>
      <c r="G11" s="22"/>
      <c r="H11" s="64" t="s">
        <v>89</v>
      </c>
      <c r="I11" s="49">
        <v>161.4</v>
      </c>
      <c r="J11" s="31" t="s">
        <v>70</v>
      </c>
    </row>
    <row r="12" spans="1:14" ht="21" customHeight="1" x14ac:dyDescent="0.3">
      <c r="A12" s="51">
        <v>62</v>
      </c>
      <c r="B12" s="62" t="s">
        <v>57</v>
      </c>
      <c r="C12" s="63" t="s">
        <v>95</v>
      </c>
      <c r="D12" s="53" t="s">
        <v>58</v>
      </c>
      <c r="E12" s="62" t="s">
        <v>59</v>
      </c>
      <c r="F12" s="61" t="s">
        <v>60</v>
      </c>
      <c r="G12" s="22"/>
      <c r="H12" s="21" t="s">
        <v>10</v>
      </c>
      <c r="I12" s="49">
        <f>SUM(11.05+500.15)</f>
        <v>511.2</v>
      </c>
      <c r="J12" s="34" t="s">
        <v>94</v>
      </c>
    </row>
    <row r="13" spans="1:14" ht="21" customHeight="1" x14ac:dyDescent="0.3">
      <c r="A13" s="51">
        <v>63</v>
      </c>
      <c r="B13" s="62" t="s">
        <v>61</v>
      </c>
      <c r="C13" s="63" t="s">
        <v>66</v>
      </c>
      <c r="D13" s="53" t="s">
        <v>62</v>
      </c>
      <c r="E13" s="62" t="s">
        <v>9</v>
      </c>
      <c r="F13" s="61" t="s">
        <v>5</v>
      </c>
      <c r="G13" s="22"/>
      <c r="H13" s="21" t="s">
        <v>10</v>
      </c>
      <c r="I13" s="49">
        <v>30</v>
      </c>
      <c r="J13" s="34" t="s">
        <v>70</v>
      </c>
    </row>
    <row r="14" spans="1:14" ht="19.149999999999999" customHeight="1" x14ac:dyDescent="0.3">
      <c r="A14" s="51">
        <v>64</v>
      </c>
      <c r="B14" s="62" t="s">
        <v>72</v>
      </c>
      <c r="C14" s="63" t="s">
        <v>96</v>
      </c>
      <c r="D14" s="53" t="s">
        <v>73</v>
      </c>
      <c r="E14" s="62" t="s">
        <v>74</v>
      </c>
      <c r="F14" s="61" t="s">
        <v>47</v>
      </c>
      <c r="G14" s="22"/>
      <c r="H14" s="21" t="s">
        <v>10</v>
      </c>
      <c r="I14" s="49">
        <f>SUM(99.6+499.2+218.4)</f>
        <v>817.19999999999993</v>
      </c>
      <c r="J14" s="34" t="s">
        <v>70</v>
      </c>
    </row>
    <row r="15" spans="1:14" ht="36.6" customHeight="1" x14ac:dyDescent="0.3">
      <c r="A15" s="51">
        <v>65</v>
      </c>
      <c r="B15" s="74" t="s">
        <v>81</v>
      </c>
      <c r="C15" s="59" t="s">
        <v>113</v>
      </c>
      <c r="D15" s="75" t="s">
        <v>82</v>
      </c>
      <c r="E15" s="74" t="s">
        <v>83</v>
      </c>
      <c r="F15" s="76" t="s">
        <v>47</v>
      </c>
      <c r="G15" s="20"/>
      <c r="H15" s="73" t="s">
        <v>10</v>
      </c>
      <c r="I15" s="49">
        <v>2066.54</v>
      </c>
      <c r="J15" s="34" t="s">
        <v>70</v>
      </c>
      <c r="K15" s="1" t="s">
        <v>98</v>
      </c>
      <c r="N15" s="1" t="s">
        <v>97</v>
      </c>
    </row>
    <row r="16" spans="1:14" ht="23.45" customHeight="1" x14ac:dyDescent="0.3">
      <c r="A16" s="51">
        <v>66</v>
      </c>
      <c r="B16" s="58" t="s">
        <v>48</v>
      </c>
      <c r="C16" s="59" t="s">
        <v>99</v>
      </c>
      <c r="D16" s="53" t="s">
        <v>49</v>
      </c>
      <c r="E16" s="58" t="s">
        <v>50</v>
      </c>
      <c r="F16" s="52" t="s">
        <v>5</v>
      </c>
      <c r="G16" s="22"/>
      <c r="H16" s="21" t="s">
        <v>10</v>
      </c>
      <c r="I16" s="49">
        <v>949.8</v>
      </c>
      <c r="J16" s="34" t="s">
        <v>70</v>
      </c>
    </row>
    <row r="17" spans="1:14" ht="30.6" customHeight="1" x14ac:dyDescent="0.3">
      <c r="A17" s="51">
        <v>67</v>
      </c>
      <c r="B17" s="60" t="s">
        <v>100</v>
      </c>
      <c r="C17" s="18" t="s">
        <v>101</v>
      </c>
      <c r="D17" s="53"/>
      <c r="E17" s="60"/>
      <c r="F17" s="52" t="s">
        <v>102</v>
      </c>
      <c r="G17" s="22"/>
      <c r="H17" s="21" t="s">
        <v>10</v>
      </c>
      <c r="I17" s="49">
        <v>58</v>
      </c>
      <c r="J17" s="34" t="s">
        <v>70</v>
      </c>
    </row>
    <row r="18" spans="1:14" ht="25.9" customHeight="1" x14ac:dyDescent="0.3">
      <c r="A18" s="51">
        <v>68</v>
      </c>
      <c r="B18" s="62" t="s">
        <v>109</v>
      </c>
      <c r="C18" s="59" t="s">
        <v>110</v>
      </c>
      <c r="D18" s="53" t="s">
        <v>111</v>
      </c>
      <c r="E18" s="62" t="s">
        <v>112</v>
      </c>
      <c r="F18" s="52" t="s">
        <v>5</v>
      </c>
      <c r="G18" s="22"/>
      <c r="H18" s="21" t="s">
        <v>10</v>
      </c>
      <c r="I18" s="49">
        <v>82.12</v>
      </c>
      <c r="J18" s="34" t="s">
        <v>70</v>
      </c>
    </row>
    <row r="19" spans="1:14" ht="56.25" x14ac:dyDescent="0.3">
      <c r="A19" s="51">
        <v>69</v>
      </c>
      <c r="B19" s="71" t="s">
        <v>77</v>
      </c>
      <c r="C19" s="59" t="s">
        <v>114</v>
      </c>
      <c r="D19" s="53" t="s">
        <v>78</v>
      </c>
      <c r="E19" s="71" t="s">
        <v>79</v>
      </c>
      <c r="F19" s="52" t="s">
        <v>80</v>
      </c>
      <c r="G19" s="22"/>
      <c r="H19" s="21" t="s">
        <v>10</v>
      </c>
      <c r="I19" s="49">
        <f>SUM(963+185)</f>
        <v>1148</v>
      </c>
      <c r="J19" s="34" t="s">
        <v>70</v>
      </c>
    </row>
    <row r="20" spans="1:14" ht="20.45" customHeight="1" x14ac:dyDescent="0.3">
      <c r="A20" s="52">
        <v>70</v>
      </c>
      <c r="B20" s="77" t="s">
        <v>63</v>
      </c>
      <c r="C20" s="59" t="s">
        <v>75</v>
      </c>
      <c r="D20" s="53" t="s">
        <v>64</v>
      </c>
      <c r="E20" s="77" t="s">
        <v>65</v>
      </c>
      <c r="F20" s="52" t="s">
        <v>47</v>
      </c>
      <c r="G20" s="22"/>
      <c r="H20" s="21" t="s">
        <v>10</v>
      </c>
      <c r="I20" s="49">
        <v>3271</v>
      </c>
      <c r="J20" s="34" t="s">
        <v>115</v>
      </c>
    </row>
    <row r="21" spans="1:14" ht="20.45" customHeight="1" x14ac:dyDescent="0.3">
      <c r="A21" s="52"/>
      <c r="B21" s="71"/>
      <c r="C21" s="59"/>
      <c r="D21" s="53"/>
      <c r="E21" s="71"/>
      <c r="F21" s="52"/>
      <c r="G21" s="22"/>
      <c r="H21" s="21"/>
      <c r="I21" s="49"/>
      <c r="J21" s="34"/>
    </row>
    <row r="22" spans="1:14" ht="25.15" customHeight="1" x14ac:dyDescent="0.3">
      <c r="A22" s="65"/>
      <c r="B22" s="66"/>
      <c r="C22" s="66"/>
      <c r="D22" s="66"/>
      <c r="E22" s="66"/>
      <c r="F22" s="67"/>
      <c r="G22" s="68"/>
      <c r="H22" s="69"/>
      <c r="I22" s="70">
        <f>SUM(I4:I20)</f>
        <v>10434.256000000001</v>
      </c>
      <c r="J22" s="31"/>
      <c r="N22" s="1">
        <v>45.39</v>
      </c>
    </row>
    <row r="23" spans="1:14" ht="21" customHeight="1" x14ac:dyDescent="0.3">
      <c r="A23" s="80" t="s">
        <v>23</v>
      </c>
      <c r="B23" s="81"/>
      <c r="C23" s="8" t="s">
        <v>13</v>
      </c>
      <c r="D23" s="32" t="s">
        <v>14</v>
      </c>
      <c r="E23" s="32"/>
      <c r="F23" s="84" t="s">
        <v>24</v>
      </c>
      <c r="G23" s="84"/>
      <c r="H23" s="84"/>
      <c r="I23" s="85"/>
      <c r="J23" s="31"/>
    </row>
    <row r="24" spans="1:14" ht="30" customHeight="1" x14ac:dyDescent="0.3">
      <c r="A24" s="92" t="s">
        <v>19</v>
      </c>
      <c r="B24" s="93"/>
      <c r="C24" s="13" t="s">
        <v>15</v>
      </c>
      <c r="D24" s="23">
        <v>44672</v>
      </c>
      <c r="E24" s="23"/>
      <c r="F24" s="86"/>
      <c r="G24" s="86"/>
      <c r="H24" s="86"/>
      <c r="I24" s="87"/>
      <c r="J24" s="31"/>
    </row>
    <row r="25" spans="1:14" ht="30" customHeight="1" x14ac:dyDescent="0.3">
      <c r="A25" s="92" t="s">
        <v>20</v>
      </c>
      <c r="B25" s="93"/>
      <c r="C25" s="13" t="s">
        <v>16</v>
      </c>
      <c r="D25" s="23">
        <v>44672</v>
      </c>
      <c r="E25" s="23"/>
      <c r="F25" s="88"/>
      <c r="G25" s="88"/>
      <c r="H25" s="88"/>
      <c r="I25" s="89"/>
      <c r="J25" s="31"/>
    </row>
    <row r="26" spans="1:14" ht="30" customHeight="1" x14ac:dyDescent="0.55000000000000004">
      <c r="A26" s="92" t="s">
        <v>21</v>
      </c>
      <c r="B26" s="93"/>
      <c r="C26" s="13" t="s">
        <v>17</v>
      </c>
      <c r="D26" s="23">
        <v>44672</v>
      </c>
      <c r="E26" s="23"/>
      <c r="F26" s="90"/>
      <c r="G26" s="90"/>
      <c r="H26" s="90"/>
      <c r="I26" s="91"/>
      <c r="J26" s="31"/>
    </row>
    <row r="27" spans="1:14" ht="30" customHeight="1" x14ac:dyDescent="0.3">
      <c r="A27" s="92" t="s">
        <v>22</v>
      </c>
      <c r="B27" s="93"/>
      <c r="C27" s="13" t="s">
        <v>17</v>
      </c>
      <c r="D27" s="23">
        <v>44672</v>
      </c>
      <c r="E27" s="23"/>
      <c r="F27" s="88"/>
      <c r="G27" s="86"/>
      <c r="H27" s="86"/>
      <c r="I27" s="87"/>
      <c r="J27" s="31"/>
    </row>
    <row r="28" spans="1:14" ht="30" customHeight="1" x14ac:dyDescent="0.3">
      <c r="A28" s="92" t="s">
        <v>34</v>
      </c>
      <c r="B28" s="93"/>
      <c r="C28" s="13" t="s">
        <v>17</v>
      </c>
      <c r="D28" s="23">
        <v>44672</v>
      </c>
      <c r="E28" s="23"/>
      <c r="F28" s="86"/>
      <c r="G28" s="86"/>
      <c r="H28" s="86"/>
      <c r="I28" s="87"/>
      <c r="J28" s="31"/>
    </row>
    <row r="29" spans="1:14" ht="10.9" customHeight="1" thickBot="1" x14ac:dyDescent="0.35">
      <c r="A29" s="28"/>
      <c r="B29" s="8"/>
      <c r="C29" s="8"/>
      <c r="D29" s="8"/>
      <c r="E29" s="35"/>
      <c r="F29" s="32"/>
      <c r="G29" s="32"/>
      <c r="H29" s="32"/>
      <c r="I29" s="3"/>
      <c r="J29" s="31"/>
    </row>
    <row r="30" spans="1:14" ht="18.600000000000001" customHeight="1" thickBot="1" x14ac:dyDescent="0.35">
      <c r="A30" s="80" t="s">
        <v>84</v>
      </c>
      <c r="B30" s="81"/>
      <c r="C30" s="8"/>
      <c r="D30" s="95"/>
      <c r="E30" s="95"/>
      <c r="F30" s="48"/>
      <c r="G30" s="48"/>
      <c r="H30" s="48"/>
      <c r="I30" s="29"/>
      <c r="J30" s="31"/>
    </row>
    <row r="31" spans="1:14" ht="34.9" customHeight="1" thickBot="1" x14ac:dyDescent="0.35">
      <c r="A31" s="42" t="s">
        <v>35</v>
      </c>
      <c r="B31" s="43">
        <f>I22</f>
        <v>10434.256000000001</v>
      </c>
      <c r="C31" s="47"/>
      <c r="D31" s="95" t="s">
        <v>39</v>
      </c>
      <c r="E31" s="95"/>
      <c r="F31" s="48"/>
      <c r="G31" s="48"/>
      <c r="H31" s="48"/>
      <c r="I31" s="29"/>
      <c r="J31" s="31"/>
    </row>
    <row r="32" spans="1:14" ht="36.6" customHeight="1" thickBot="1" x14ac:dyDescent="0.35">
      <c r="A32" s="45" t="s">
        <v>36</v>
      </c>
      <c r="B32" s="46">
        <f>I22</f>
        <v>10434.256000000001</v>
      </c>
      <c r="C32" s="25"/>
      <c r="D32" s="94" t="s">
        <v>40</v>
      </c>
      <c r="E32" s="94"/>
      <c r="F32" s="94"/>
      <c r="G32" s="44"/>
      <c r="H32" s="54" t="s">
        <v>42</v>
      </c>
      <c r="I32" s="23">
        <v>44672</v>
      </c>
      <c r="J32" s="31"/>
    </row>
    <row r="33" spans="1:10" x14ac:dyDescent="0.3">
      <c r="A33" s="36"/>
      <c r="B33" s="37"/>
      <c r="C33" s="37"/>
      <c r="D33" s="38"/>
      <c r="E33" s="38"/>
      <c r="F33" s="36"/>
      <c r="G33" s="36"/>
      <c r="H33" s="39"/>
      <c r="I33" s="39"/>
      <c r="J33" s="31"/>
    </row>
    <row r="42" spans="1:10" x14ac:dyDescent="0.3">
      <c r="F42" s="6"/>
    </row>
  </sheetData>
  <mergeCells count="18">
    <mergeCell ref="D32:F32"/>
    <mergeCell ref="D31:E31"/>
    <mergeCell ref="A25:B25"/>
    <mergeCell ref="A26:B26"/>
    <mergeCell ref="A27:B27"/>
    <mergeCell ref="A28:B28"/>
    <mergeCell ref="D30:E30"/>
    <mergeCell ref="A23:B23"/>
    <mergeCell ref="C1:E1"/>
    <mergeCell ref="D2:E2"/>
    <mergeCell ref="A30:B30"/>
    <mergeCell ref="F23:I23"/>
    <mergeCell ref="F24:I24"/>
    <mergeCell ref="F25:I25"/>
    <mergeCell ref="F26:I26"/>
    <mergeCell ref="F27:I27"/>
    <mergeCell ref="F28:I28"/>
    <mergeCell ref="A24:B24"/>
  </mergeCells>
  <printOptions headings="1"/>
  <pageMargins left="0" right="0" top="0" bottom="0" header="0.3" footer="0.3"/>
  <pageSetup scale="60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2022-04-21T19:05:52Z</cp:lastPrinted>
  <dcterms:created xsi:type="dcterms:W3CDTF">2015-03-11T20:47:27Z</dcterms:created>
  <dcterms:modified xsi:type="dcterms:W3CDTF">2022-05-11T12:46:49Z</dcterms:modified>
</cp:coreProperties>
</file>