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DEC project\Corona project\Submission material\data sets\"/>
    </mc:Choice>
  </mc:AlternateContent>
  <xr:revisionPtr revIDLastSave="0" documentId="8_{EE74A006-FF20-4914-B1EE-A92ADBDD2C2F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annual 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20" i="2" l="1"/>
  <c r="AK220" i="2" s="1"/>
  <c r="AJ219" i="2"/>
  <c r="AK219" i="2" s="1"/>
  <c r="AJ218" i="2"/>
  <c r="AK218" i="2" s="1"/>
  <c r="AJ217" i="2"/>
  <c r="AK217" i="2" s="1"/>
  <c r="AJ216" i="2"/>
  <c r="AK216" i="2" s="1"/>
  <c r="AJ215" i="2"/>
  <c r="AK215" i="2" s="1"/>
  <c r="AJ214" i="2"/>
  <c r="AK214" i="2" s="1"/>
  <c r="AJ213" i="2"/>
  <c r="AK213" i="2" s="1"/>
  <c r="AJ212" i="2"/>
  <c r="AK212" i="2" s="1"/>
  <c r="AJ211" i="2"/>
  <c r="AK211" i="2" s="1"/>
  <c r="AJ210" i="2"/>
  <c r="AK210" i="2" s="1"/>
  <c r="AJ209" i="2"/>
  <c r="AK209" i="2" s="1"/>
  <c r="AJ208" i="2"/>
  <c r="AK208" i="2" s="1"/>
  <c r="AJ207" i="2"/>
  <c r="AK207" i="2" s="1"/>
  <c r="AJ206" i="2"/>
  <c r="AK206" i="2" s="1"/>
  <c r="AJ205" i="2"/>
  <c r="AK205" i="2" s="1"/>
  <c r="AJ204" i="2"/>
  <c r="AK204" i="2" s="1"/>
  <c r="AJ203" i="2"/>
  <c r="AK203" i="2" s="1"/>
  <c r="AJ202" i="2"/>
  <c r="AK202" i="2" s="1"/>
  <c r="AJ201" i="2"/>
  <c r="AK201" i="2" s="1"/>
  <c r="AJ200" i="2"/>
  <c r="AK200" i="2" s="1"/>
  <c r="AJ199" i="2"/>
  <c r="AK199" i="2" s="1"/>
  <c r="AJ198" i="2"/>
  <c r="AK198" i="2" s="1"/>
  <c r="AJ197" i="2"/>
  <c r="AK197" i="2" s="1"/>
  <c r="AJ196" i="2"/>
  <c r="AK196" i="2" s="1"/>
  <c r="AJ195" i="2"/>
  <c r="AK195" i="2" s="1"/>
  <c r="AJ194" i="2"/>
  <c r="AK194" i="2" s="1"/>
  <c r="AJ193" i="2"/>
  <c r="AK193" i="2" s="1"/>
  <c r="AJ192" i="2"/>
  <c r="AK192" i="2" s="1"/>
  <c r="AJ191" i="2"/>
  <c r="AK191" i="2" s="1"/>
  <c r="AJ190" i="2"/>
  <c r="AK190" i="2" s="1"/>
  <c r="AJ189" i="2"/>
  <c r="AK189" i="2" s="1"/>
  <c r="AJ188" i="2"/>
  <c r="AK188" i="2" s="1"/>
  <c r="AJ187" i="2"/>
  <c r="AK187" i="2" s="1"/>
  <c r="AJ186" i="2"/>
  <c r="AK186" i="2" s="1"/>
  <c r="AJ185" i="2"/>
  <c r="AK185" i="2" s="1"/>
  <c r="AJ184" i="2"/>
  <c r="AK184" i="2" s="1"/>
  <c r="AJ183" i="2"/>
  <c r="AK183" i="2" s="1"/>
  <c r="AJ182" i="2"/>
  <c r="AK182" i="2" s="1"/>
  <c r="AJ181" i="2"/>
  <c r="AK181" i="2" s="1"/>
  <c r="AJ180" i="2"/>
  <c r="AK180" i="2" s="1"/>
  <c r="AJ179" i="2"/>
  <c r="AK179" i="2" s="1"/>
  <c r="AJ178" i="2"/>
  <c r="AK178" i="2" s="1"/>
  <c r="AJ177" i="2"/>
  <c r="AK177" i="2" s="1"/>
  <c r="AJ176" i="2"/>
  <c r="AK176" i="2" s="1"/>
  <c r="AJ175" i="2"/>
  <c r="AK175" i="2" s="1"/>
  <c r="AJ174" i="2"/>
  <c r="AK174" i="2" s="1"/>
  <c r="AJ173" i="2"/>
  <c r="AK173" i="2" s="1"/>
  <c r="AJ172" i="2"/>
  <c r="AK172" i="2" s="1"/>
  <c r="AJ171" i="2"/>
  <c r="AK171" i="2" s="1"/>
  <c r="AJ170" i="2"/>
  <c r="AK170" i="2" s="1"/>
  <c r="AJ169" i="2"/>
  <c r="AK169" i="2" s="1"/>
  <c r="AJ168" i="2"/>
  <c r="AK168" i="2" s="1"/>
  <c r="AJ167" i="2"/>
  <c r="AK167" i="2" s="1"/>
  <c r="AJ166" i="2"/>
  <c r="AK166" i="2" s="1"/>
  <c r="AJ165" i="2"/>
  <c r="AK165" i="2" s="1"/>
  <c r="AJ164" i="2"/>
  <c r="AK164" i="2" s="1"/>
  <c r="AJ163" i="2"/>
  <c r="AK163" i="2" s="1"/>
  <c r="AJ162" i="2"/>
  <c r="AK162" i="2" s="1"/>
  <c r="AJ161" i="2"/>
  <c r="AK161" i="2" s="1"/>
  <c r="AJ160" i="2"/>
  <c r="AK160" i="2" s="1"/>
  <c r="AJ159" i="2"/>
  <c r="AK159" i="2" s="1"/>
  <c r="AJ158" i="2"/>
  <c r="AK158" i="2" s="1"/>
  <c r="AJ157" i="2"/>
  <c r="AK157" i="2" s="1"/>
  <c r="AJ156" i="2"/>
  <c r="AK156" i="2" s="1"/>
  <c r="AJ155" i="2"/>
  <c r="AK155" i="2" s="1"/>
  <c r="AJ154" i="2"/>
  <c r="AK154" i="2" s="1"/>
  <c r="AJ153" i="2"/>
  <c r="AK153" i="2" s="1"/>
  <c r="AJ152" i="2"/>
  <c r="AK152" i="2" s="1"/>
  <c r="AJ151" i="2"/>
  <c r="AK151" i="2" s="1"/>
  <c r="AJ150" i="2"/>
  <c r="AK150" i="2" s="1"/>
  <c r="AJ149" i="2"/>
  <c r="AK149" i="2" s="1"/>
  <c r="AJ148" i="2"/>
  <c r="AK148" i="2" s="1"/>
  <c r="AJ147" i="2"/>
  <c r="AK147" i="2" s="1"/>
  <c r="AJ146" i="2"/>
  <c r="AK146" i="2" s="1"/>
  <c r="AJ145" i="2"/>
  <c r="AK145" i="2" s="1"/>
  <c r="AJ144" i="2"/>
  <c r="AK144" i="2" s="1"/>
  <c r="AJ143" i="2"/>
  <c r="AK143" i="2" s="1"/>
  <c r="AJ142" i="2"/>
  <c r="AK142" i="2" s="1"/>
  <c r="AJ141" i="2"/>
  <c r="AK141" i="2" s="1"/>
  <c r="AJ140" i="2"/>
  <c r="AK140" i="2" s="1"/>
  <c r="AJ139" i="2"/>
  <c r="AK139" i="2" s="1"/>
  <c r="AJ138" i="2"/>
  <c r="AK138" i="2" s="1"/>
  <c r="AJ137" i="2"/>
  <c r="AK137" i="2" s="1"/>
  <c r="AJ136" i="2"/>
  <c r="AK136" i="2" s="1"/>
  <c r="AJ135" i="2"/>
  <c r="AK135" i="2" s="1"/>
  <c r="AJ134" i="2"/>
  <c r="AK134" i="2" s="1"/>
  <c r="AJ133" i="2"/>
  <c r="AK133" i="2" s="1"/>
  <c r="AJ132" i="2"/>
  <c r="AK132" i="2" s="1"/>
  <c r="AJ131" i="2"/>
  <c r="AK131" i="2" s="1"/>
  <c r="AJ130" i="2"/>
  <c r="AK130" i="2" s="1"/>
  <c r="AJ129" i="2"/>
  <c r="AK129" i="2" s="1"/>
  <c r="AJ128" i="2"/>
  <c r="AK128" i="2" s="1"/>
  <c r="AJ127" i="2"/>
  <c r="AK127" i="2" s="1"/>
  <c r="AJ126" i="2"/>
  <c r="AK126" i="2" s="1"/>
  <c r="AJ125" i="2"/>
  <c r="AK125" i="2" s="1"/>
  <c r="AJ124" i="2"/>
  <c r="AK124" i="2" s="1"/>
  <c r="AJ123" i="2"/>
  <c r="AK123" i="2" s="1"/>
  <c r="AJ122" i="2"/>
  <c r="AK122" i="2" s="1"/>
  <c r="AJ121" i="2"/>
  <c r="AK121" i="2" s="1"/>
  <c r="AJ120" i="2"/>
  <c r="AK120" i="2" s="1"/>
  <c r="AJ119" i="2"/>
  <c r="AK119" i="2" s="1"/>
  <c r="AJ118" i="2"/>
  <c r="AK118" i="2" s="1"/>
  <c r="AJ117" i="2"/>
  <c r="AK117" i="2" s="1"/>
  <c r="AJ116" i="2"/>
  <c r="AK116" i="2" s="1"/>
  <c r="AJ115" i="2"/>
  <c r="AK115" i="2" s="1"/>
  <c r="AJ114" i="2"/>
  <c r="AK114" i="2" s="1"/>
  <c r="AJ113" i="2"/>
  <c r="AK113" i="2" s="1"/>
  <c r="AJ112" i="2"/>
  <c r="AK112" i="2" s="1"/>
  <c r="AJ111" i="2"/>
  <c r="AK111" i="2" s="1"/>
  <c r="AJ110" i="2"/>
  <c r="AK110" i="2" s="1"/>
  <c r="AJ109" i="2"/>
  <c r="AK109" i="2" s="1"/>
  <c r="AJ108" i="2"/>
  <c r="AK108" i="2" s="1"/>
  <c r="AJ107" i="2"/>
  <c r="AK107" i="2" s="1"/>
  <c r="AJ106" i="2"/>
  <c r="AK106" i="2" s="1"/>
  <c r="AJ105" i="2"/>
  <c r="AK105" i="2" s="1"/>
  <c r="AJ104" i="2"/>
  <c r="AK104" i="2" s="1"/>
  <c r="AJ103" i="2"/>
  <c r="AK103" i="2" s="1"/>
  <c r="AJ102" i="2"/>
  <c r="AK102" i="2" s="1"/>
  <c r="AJ101" i="2"/>
  <c r="AK101" i="2" s="1"/>
  <c r="AJ100" i="2"/>
  <c r="AK100" i="2" s="1"/>
  <c r="AJ99" i="2"/>
  <c r="AK99" i="2" s="1"/>
  <c r="AJ98" i="2"/>
  <c r="AK98" i="2" s="1"/>
  <c r="AJ97" i="2"/>
  <c r="AK97" i="2" s="1"/>
  <c r="AJ96" i="2"/>
  <c r="AK96" i="2" s="1"/>
  <c r="AJ95" i="2"/>
  <c r="AK95" i="2" s="1"/>
  <c r="AJ94" i="2"/>
  <c r="AK94" i="2" s="1"/>
  <c r="AJ93" i="2"/>
  <c r="AK93" i="2" s="1"/>
  <c r="AJ92" i="2"/>
  <c r="AK92" i="2" s="1"/>
  <c r="AJ91" i="2"/>
  <c r="AK91" i="2" s="1"/>
  <c r="AJ90" i="2"/>
  <c r="AK90" i="2" s="1"/>
  <c r="AJ89" i="2"/>
  <c r="AK89" i="2" s="1"/>
  <c r="AJ88" i="2"/>
  <c r="AK88" i="2" s="1"/>
  <c r="AJ87" i="2"/>
  <c r="AK87" i="2" s="1"/>
  <c r="AJ86" i="2"/>
  <c r="AK86" i="2" s="1"/>
  <c r="AJ85" i="2"/>
  <c r="AK85" i="2" s="1"/>
  <c r="AJ84" i="2"/>
  <c r="AK84" i="2" s="1"/>
  <c r="AJ83" i="2"/>
  <c r="AK83" i="2" s="1"/>
  <c r="AJ82" i="2"/>
  <c r="AK82" i="2" s="1"/>
  <c r="AJ81" i="2"/>
  <c r="AK81" i="2" s="1"/>
  <c r="AJ80" i="2"/>
  <c r="AK80" i="2" s="1"/>
  <c r="AJ79" i="2"/>
  <c r="AK79" i="2" s="1"/>
  <c r="AJ78" i="2"/>
  <c r="AK78" i="2" s="1"/>
  <c r="AJ77" i="2"/>
  <c r="AK77" i="2" s="1"/>
  <c r="AJ76" i="2"/>
  <c r="AK76" i="2" s="1"/>
  <c r="AJ75" i="2"/>
  <c r="AK75" i="2" s="1"/>
  <c r="AJ74" i="2"/>
  <c r="AK74" i="2" s="1"/>
  <c r="AJ73" i="2"/>
  <c r="AK73" i="2" s="1"/>
  <c r="AJ72" i="2"/>
  <c r="AK72" i="2" s="1"/>
  <c r="AJ71" i="2"/>
  <c r="AK71" i="2" s="1"/>
  <c r="AJ70" i="2"/>
  <c r="AK70" i="2" s="1"/>
  <c r="AJ69" i="2"/>
  <c r="AK69" i="2" s="1"/>
  <c r="AJ68" i="2"/>
  <c r="AK68" i="2" s="1"/>
  <c r="AJ67" i="2"/>
  <c r="AK67" i="2" s="1"/>
  <c r="AJ66" i="2"/>
  <c r="AK66" i="2" s="1"/>
  <c r="AJ65" i="2"/>
  <c r="AK65" i="2" s="1"/>
  <c r="AJ64" i="2"/>
  <c r="AK64" i="2" s="1"/>
  <c r="AJ63" i="2"/>
  <c r="AK63" i="2" s="1"/>
  <c r="AJ62" i="2"/>
  <c r="AK62" i="2" s="1"/>
  <c r="AJ61" i="2"/>
  <c r="AK61" i="2" s="1"/>
  <c r="AJ60" i="2"/>
  <c r="AK60" i="2" s="1"/>
  <c r="AJ59" i="2"/>
  <c r="AK59" i="2" s="1"/>
  <c r="AJ58" i="2"/>
  <c r="AK58" i="2" s="1"/>
  <c r="AJ57" i="2"/>
  <c r="AK57" i="2" s="1"/>
  <c r="AJ56" i="2"/>
  <c r="AK56" i="2" s="1"/>
  <c r="AJ55" i="2"/>
  <c r="AK55" i="2" s="1"/>
  <c r="AJ54" i="2"/>
  <c r="AK54" i="2" s="1"/>
  <c r="AJ53" i="2"/>
  <c r="AK53" i="2" s="1"/>
  <c r="AJ52" i="2"/>
  <c r="AK52" i="2" s="1"/>
  <c r="AJ51" i="2"/>
  <c r="AK51" i="2" s="1"/>
  <c r="AJ50" i="2"/>
  <c r="AK50" i="2" s="1"/>
  <c r="AJ49" i="2"/>
  <c r="AK49" i="2" s="1"/>
  <c r="AJ48" i="2"/>
  <c r="AK48" i="2" s="1"/>
  <c r="AJ47" i="2"/>
  <c r="AK47" i="2" s="1"/>
  <c r="AJ46" i="2"/>
  <c r="AK46" i="2" s="1"/>
  <c r="AJ45" i="2"/>
  <c r="AK45" i="2" s="1"/>
  <c r="AJ44" i="2"/>
  <c r="AK44" i="2" s="1"/>
  <c r="AJ43" i="2"/>
  <c r="AK43" i="2" s="1"/>
  <c r="AJ42" i="2"/>
  <c r="AK42" i="2" s="1"/>
  <c r="AJ41" i="2"/>
  <c r="AK41" i="2" s="1"/>
  <c r="AJ40" i="2"/>
  <c r="AK40" i="2" s="1"/>
  <c r="AJ39" i="2"/>
  <c r="AK39" i="2" s="1"/>
  <c r="AJ38" i="2"/>
  <c r="AK38" i="2" s="1"/>
  <c r="AJ37" i="2"/>
  <c r="AK37" i="2" s="1"/>
  <c r="AJ36" i="2"/>
  <c r="AK36" i="2" s="1"/>
  <c r="AJ35" i="2"/>
  <c r="AK35" i="2" s="1"/>
  <c r="AJ34" i="2"/>
  <c r="AK34" i="2" s="1"/>
  <c r="AJ33" i="2"/>
  <c r="AK33" i="2" s="1"/>
  <c r="AJ32" i="2"/>
  <c r="AK32" i="2" s="1"/>
  <c r="AJ31" i="2"/>
  <c r="AK31" i="2" s="1"/>
  <c r="AJ30" i="2"/>
  <c r="AK30" i="2" s="1"/>
  <c r="AJ29" i="2"/>
  <c r="AK29" i="2" s="1"/>
  <c r="AH28" i="2"/>
  <c r="AJ28" i="2" s="1"/>
  <c r="AK28" i="2" s="1"/>
  <c r="AH27" i="2"/>
  <c r="AJ27" i="2" s="1"/>
  <c r="AK27" i="2" s="1"/>
  <c r="AH26" i="2"/>
  <c r="AJ26" i="2" s="1"/>
  <c r="AK26" i="2" s="1"/>
  <c r="AH25" i="2"/>
  <c r="AJ25" i="2" s="1"/>
  <c r="AK25" i="2" s="1"/>
  <c r="AH24" i="2"/>
  <c r="AJ24" i="2" s="1"/>
  <c r="AK24" i="2" s="1"/>
  <c r="AH23" i="2"/>
  <c r="AJ23" i="2" s="1"/>
  <c r="AK23" i="2" s="1"/>
  <c r="AH22" i="2"/>
  <c r="AJ22" i="2" s="1"/>
  <c r="AK22" i="2" s="1"/>
  <c r="AH21" i="2"/>
  <c r="AJ21" i="2" s="1"/>
  <c r="AK21" i="2" s="1"/>
  <c r="AH20" i="2"/>
  <c r="AJ20" i="2" s="1"/>
  <c r="AK20" i="2" s="1"/>
  <c r="AH19" i="2"/>
  <c r="AJ19" i="2" s="1"/>
  <c r="AK19" i="2" s="1"/>
  <c r="AH18" i="2"/>
  <c r="AJ18" i="2" s="1"/>
  <c r="AK18" i="2" s="1"/>
  <c r="AH17" i="2"/>
  <c r="AJ17" i="2" s="1"/>
  <c r="AK17" i="2" s="1"/>
  <c r="AH16" i="2"/>
  <c r="AJ16" i="2" s="1"/>
  <c r="AK16" i="2" s="1"/>
  <c r="AH15" i="2"/>
  <c r="AJ15" i="2" s="1"/>
  <c r="AK15" i="2" s="1"/>
  <c r="AH14" i="2"/>
  <c r="AJ14" i="2" s="1"/>
  <c r="AK14" i="2" s="1"/>
  <c r="AH13" i="2"/>
  <c r="AJ13" i="2" s="1"/>
  <c r="AK13" i="2" s="1"/>
  <c r="AH12" i="2"/>
  <c r="AJ12" i="2" s="1"/>
  <c r="AK12" i="2" s="1"/>
  <c r="AH11" i="2"/>
  <c r="AJ11" i="2" s="1"/>
  <c r="AK11" i="2" s="1"/>
  <c r="AH10" i="2"/>
  <c r="AJ10" i="2" s="1"/>
  <c r="AK10" i="2" s="1"/>
  <c r="AH9" i="2"/>
  <c r="AJ9" i="2" s="1"/>
  <c r="AK9" i="2" s="1"/>
  <c r="AJ8" i="2"/>
  <c r="AK8" i="2" s="1"/>
  <c r="AJ7" i="2"/>
  <c r="AK7" i="2" s="1"/>
  <c r="AJ6" i="2"/>
  <c r="AK6" i="2" s="1"/>
  <c r="AH5" i="2"/>
  <c r="AJ5" i="2" s="1"/>
  <c r="AK5" i="2" s="1"/>
  <c r="AJ4" i="2"/>
  <c r="AK4" i="2" s="1"/>
  <c r="AJ3" i="2"/>
  <c r="AK3" i="2" s="1"/>
  <c r="I230" i="2" l="1"/>
  <c r="G8" i="2"/>
  <c r="H8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G280" i="2"/>
  <c r="H280" i="2" s="1"/>
  <c r="G279" i="2"/>
  <c r="H279" i="2" s="1"/>
  <c r="G278" i="2"/>
  <c r="H278" i="2" s="1"/>
  <c r="G277" i="2"/>
  <c r="H277" i="2" s="1"/>
  <c r="G276" i="2"/>
  <c r="H276" i="2" s="1"/>
  <c r="G275" i="2"/>
  <c r="H275" i="2" s="1"/>
  <c r="G274" i="2"/>
  <c r="H274" i="2" s="1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G256" i="2"/>
  <c r="H256" i="2" s="1"/>
  <c r="G255" i="2"/>
  <c r="H255" i="2" s="1"/>
  <c r="G254" i="2"/>
  <c r="H254" i="2" s="1"/>
  <c r="G253" i="2"/>
  <c r="H253" i="2" s="1"/>
  <c r="G252" i="2"/>
  <c r="H252" i="2" s="1"/>
  <c r="G251" i="2"/>
  <c r="H251" i="2" s="1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G242" i="2"/>
  <c r="H242" i="2" s="1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G224" i="2"/>
  <c r="H224" i="2" s="1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H203" i="2" s="1"/>
  <c r="G202" i="2"/>
  <c r="H202" i="2" s="1"/>
  <c r="G201" i="2"/>
  <c r="H201" i="2" s="1"/>
  <c r="G200" i="2"/>
  <c r="H200" i="2" s="1"/>
  <c r="G199" i="2"/>
  <c r="H199" i="2" s="1"/>
  <c r="G198" i="2"/>
  <c r="H198" i="2" s="1"/>
  <c r="G197" i="2"/>
  <c r="H197" i="2" s="1"/>
  <c r="G196" i="2"/>
  <c r="H196" i="2" s="1"/>
  <c r="G195" i="2"/>
  <c r="H195" i="2" s="1"/>
  <c r="G194" i="2"/>
  <c r="H194" i="2" s="1"/>
  <c r="G193" i="2"/>
  <c r="H193" i="2" s="1"/>
  <c r="G192" i="2"/>
  <c r="H192" i="2" s="1"/>
  <c r="G191" i="2"/>
  <c r="H191" i="2" s="1"/>
  <c r="G190" i="2"/>
  <c r="H190" i="2" s="1"/>
  <c r="G189" i="2"/>
  <c r="H189" i="2" s="1"/>
  <c r="G188" i="2"/>
  <c r="H188" i="2" s="1"/>
  <c r="G187" i="2"/>
  <c r="H187" i="2" s="1"/>
  <c r="G186" i="2"/>
  <c r="H186" i="2" s="1"/>
  <c r="G185" i="2"/>
  <c r="H185" i="2" s="1"/>
  <c r="G184" i="2"/>
  <c r="H184" i="2" s="1"/>
  <c r="G183" i="2"/>
  <c r="H183" i="2" s="1"/>
  <c r="G182" i="2"/>
  <c r="H182" i="2" s="1"/>
  <c r="G181" i="2"/>
  <c r="H181" i="2" s="1"/>
  <c r="G180" i="2"/>
  <c r="H180" i="2" s="1"/>
  <c r="G179" i="2"/>
  <c r="H179" i="2" s="1"/>
  <c r="G178" i="2"/>
  <c r="H178" i="2" s="1"/>
  <c r="G177" i="2"/>
  <c r="H177" i="2" s="1"/>
  <c r="G176" i="2"/>
  <c r="H176" i="2" s="1"/>
  <c r="G175" i="2"/>
  <c r="H175" i="2" s="1"/>
  <c r="G174" i="2"/>
  <c r="H174" i="2" s="1"/>
  <c r="G173" i="2"/>
  <c r="H173" i="2" s="1"/>
  <c r="G172" i="2"/>
  <c r="H172" i="2" s="1"/>
  <c r="G171" i="2"/>
  <c r="H171" i="2" s="1"/>
  <c r="G170" i="2"/>
  <c r="H170" i="2" s="1"/>
  <c r="G169" i="2"/>
  <c r="H169" i="2" s="1"/>
  <c r="G168" i="2"/>
  <c r="H168" i="2" s="1"/>
  <c r="G167" i="2"/>
  <c r="H167" i="2" s="1"/>
  <c r="G166" i="2"/>
  <c r="H166" i="2" s="1"/>
  <c r="G165" i="2"/>
  <c r="H165" i="2" s="1"/>
  <c r="G164" i="2"/>
  <c r="H164" i="2" s="1"/>
  <c r="G163" i="2"/>
  <c r="H163" i="2" s="1"/>
  <c r="G162" i="2"/>
  <c r="H162" i="2" s="1"/>
  <c r="G161" i="2"/>
  <c r="H161" i="2" s="1"/>
  <c r="G160" i="2"/>
  <c r="H160" i="2" s="1"/>
  <c r="G159" i="2"/>
  <c r="H159" i="2" s="1"/>
  <c r="G158" i="2"/>
  <c r="H158" i="2" s="1"/>
  <c r="G157" i="2"/>
  <c r="H157" i="2" s="1"/>
  <c r="G156" i="2"/>
  <c r="H156" i="2" s="1"/>
  <c r="G155" i="2"/>
  <c r="H155" i="2" s="1"/>
  <c r="G154" i="2"/>
  <c r="H154" i="2" s="1"/>
  <c r="G153" i="2"/>
  <c r="H153" i="2" s="1"/>
  <c r="G152" i="2"/>
  <c r="H152" i="2" s="1"/>
  <c r="G151" i="2"/>
  <c r="H151" i="2" s="1"/>
  <c r="G150" i="2"/>
  <c r="H150" i="2" s="1"/>
  <c r="G149" i="2"/>
  <c r="H149" i="2" s="1"/>
  <c r="G148" i="2"/>
  <c r="H148" i="2" s="1"/>
  <c r="G147" i="2"/>
  <c r="H147" i="2" s="1"/>
  <c r="G146" i="2"/>
  <c r="H146" i="2" s="1"/>
  <c r="G145" i="2"/>
  <c r="H145" i="2" s="1"/>
  <c r="G144" i="2"/>
  <c r="H144" i="2" s="1"/>
  <c r="G143" i="2"/>
  <c r="H143" i="2" s="1"/>
  <c r="G142" i="2"/>
  <c r="H142" i="2" s="1"/>
  <c r="G141" i="2"/>
  <c r="H141" i="2" s="1"/>
  <c r="G140" i="2"/>
  <c r="H140" i="2" s="1"/>
  <c r="G139" i="2"/>
  <c r="H139" i="2" s="1"/>
  <c r="G138" i="2"/>
  <c r="H138" i="2" s="1"/>
  <c r="G137" i="2"/>
  <c r="H137" i="2" s="1"/>
  <c r="G136" i="2"/>
  <c r="H136" i="2" s="1"/>
  <c r="G135" i="2"/>
  <c r="H135" i="2" s="1"/>
  <c r="G134" i="2"/>
  <c r="H134" i="2" s="1"/>
  <c r="G133" i="2"/>
  <c r="H133" i="2" s="1"/>
  <c r="G132" i="2"/>
  <c r="H132" i="2" s="1"/>
  <c r="G131" i="2"/>
  <c r="H131" i="2" s="1"/>
  <c r="G130" i="2"/>
  <c r="H130" i="2" s="1"/>
  <c r="G129" i="2"/>
  <c r="H129" i="2" s="1"/>
  <c r="G128" i="2"/>
  <c r="H128" i="2" s="1"/>
  <c r="G127" i="2"/>
  <c r="H127" i="2" s="1"/>
  <c r="G126" i="2"/>
  <c r="H126" i="2" s="1"/>
  <c r="G125" i="2"/>
  <c r="H125" i="2" s="1"/>
  <c r="G124" i="2"/>
  <c r="H124" i="2" s="1"/>
  <c r="G123" i="2"/>
  <c r="H123" i="2" s="1"/>
  <c r="G122" i="2"/>
  <c r="H122" i="2" s="1"/>
  <c r="G121" i="2"/>
  <c r="H121" i="2" s="1"/>
  <c r="G120" i="2"/>
  <c r="H120" i="2" s="1"/>
  <c r="G119" i="2"/>
  <c r="H119" i="2" s="1"/>
  <c r="G118" i="2"/>
  <c r="H118" i="2" s="1"/>
  <c r="G117" i="2"/>
  <c r="H117" i="2" s="1"/>
  <c r="G116" i="2"/>
  <c r="H116" i="2" s="1"/>
  <c r="G115" i="2"/>
  <c r="H115" i="2" s="1"/>
  <c r="G114" i="2"/>
  <c r="H114" i="2" s="1"/>
  <c r="G113" i="2"/>
  <c r="H113" i="2" s="1"/>
  <c r="G112" i="2"/>
  <c r="H112" i="2" s="1"/>
  <c r="G111" i="2"/>
  <c r="H111" i="2" s="1"/>
  <c r="G110" i="2"/>
  <c r="H110" i="2" s="1"/>
  <c r="G109" i="2"/>
  <c r="H109" i="2" s="1"/>
  <c r="G108" i="2"/>
  <c r="H108" i="2" s="1"/>
  <c r="G107" i="2"/>
  <c r="H107" i="2" s="1"/>
  <c r="G106" i="2"/>
  <c r="H106" i="2" s="1"/>
  <c r="G105" i="2"/>
  <c r="H105" i="2" s="1"/>
  <c r="G104" i="2"/>
  <c r="H104" i="2" s="1"/>
  <c r="G103" i="2"/>
  <c r="H103" i="2" s="1"/>
  <c r="G102" i="2"/>
  <c r="H102" i="2" s="1"/>
  <c r="G101" i="2"/>
  <c r="H101" i="2" s="1"/>
  <c r="G100" i="2"/>
  <c r="H100" i="2" s="1"/>
  <c r="G99" i="2"/>
  <c r="H99" i="2" s="1"/>
  <c r="G98" i="2"/>
  <c r="H98" i="2" s="1"/>
  <c r="G32" i="2"/>
  <c r="H32" i="2" s="1"/>
  <c r="G24" i="2"/>
  <c r="H24" i="2" s="1"/>
  <c r="G21" i="2"/>
  <c r="H21" i="2" s="1"/>
  <c r="G15" i="2"/>
  <c r="H15" i="2" s="1"/>
  <c r="J230" i="2" l="1"/>
  <c r="E96" i="2"/>
  <c r="G96" i="2" s="1"/>
  <c r="H96" i="2" s="1"/>
  <c r="E93" i="2"/>
  <c r="G93" i="2" s="1"/>
  <c r="H93" i="2" s="1"/>
  <c r="E90" i="2"/>
  <c r="G90" i="2" s="1"/>
  <c r="H90" i="2" s="1"/>
  <c r="E87" i="2"/>
  <c r="G87" i="2" s="1"/>
  <c r="H87" i="2" s="1"/>
  <c r="E84" i="2"/>
  <c r="G84" i="2" s="1"/>
  <c r="H84" i="2" s="1"/>
  <c r="E81" i="2"/>
  <c r="G81" i="2" s="1"/>
  <c r="H81" i="2" s="1"/>
  <c r="E78" i="2"/>
  <c r="G78" i="2" s="1"/>
  <c r="H78" i="2" s="1"/>
  <c r="E75" i="2"/>
  <c r="E72" i="2"/>
  <c r="G72" i="2" s="1"/>
  <c r="H72" i="2" s="1"/>
  <c r="E69" i="2"/>
  <c r="G69" i="2" s="1"/>
  <c r="H69" i="2" s="1"/>
  <c r="E66" i="2"/>
  <c r="G66" i="2" s="1"/>
  <c r="H66" i="2" s="1"/>
  <c r="E63" i="2"/>
  <c r="G63" i="2" s="1"/>
  <c r="H63" i="2" s="1"/>
  <c r="E60" i="2"/>
  <c r="G60" i="2" s="1"/>
  <c r="H60" i="2" s="1"/>
  <c r="E57" i="2"/>
  <c r="G57" i="2" s="1"/>
  <c r="H57" i="2" s="1"/>
  <c r="E54" i="2"/>
  <c r="G54" i="2" s="1"/>
  <c r="H54" i="2" s="1"/>
  <c r="E51" i="2"/>
  <c r="G51" i="2" s="1"/>
  <c r="H51" i="2" s="1"/>
  <c r="E48" i="2"/>
  <c r="G48" i="2" s="1"/>
  <c r="H48" i="2" s="1"/>
  <c r="E45" i="2"/>
  <c r="G45" i="2" s="1"/>
  <c r="H45" i="2" s="1"/>
  <c r="E42" i="2"/>
  <c r="G42" i="2" s="1"/>
  <c r="H42" i="2" s="1"/>
  <c r="E39" i="2"/>
  <c r="G39" i="2" s="1"/>
  <c r="H39" i="2" s="1"/>
  <c r="E18" i="2"/>
  <c r="G18" i="2" s="1"/>
  <c r="H18" i="2" s="1"/>
  <c r="G75" i="2" l="1"/>
  <c r="H75" i="2" s="1"/>
  <c r="I74" i="2"/>
  <c r="J74" i="2" l="1"/>
  <c r="J75" i="2" s="1"/>
  <c r="I75" i="2"/>
</calcChain>
</file>

<file path=xl/sharedStrings.xml><?xml version="1.0" encoding="utf-8"?>
<sst xmlns="http://schemas.openxmlformats.org/spreadsheetml/2006/main" count="325" uniqueCount="43">
  <si>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</si>
  <si>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</si>
  <si>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</si>
  <si>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</si>
  <si>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</si>
  <si>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</si>
  <si>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</si>
  <si>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</si>
  <si>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</si>
  <si>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</si>
  <si>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</si>
  <si>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</si>
  <si>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days</t>
  </si>
  <si>
    <t>tons</t>
  </si>
  <si>
    <t>HH</t>
  </si>
  <si>
    <t>lbs/HH/d</t>
  </si>
  <si>
    <t>g/HH/d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</si>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</sst>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'annual data'!$C$2:$C$289</c:f>
              <c:numCache>
                <c:formatCode>General</c:formatCode>
                <c:ptCount val="288"/>
                <c:pt idx="0">
                  <c:v>1998.041095890411</c:v>
                </c:pt>
                <c:pt idx="1">
                  <c:v>1998.1260273972603</c:v>
                </c:pt>
                <c:pt idx="2">
                  <c:v>1998.2027397260274</c:v>
                </c:pt>
                <c:pt idx="3">
                  <c:v>1998.2876712328766</c:v>
                </c:pt>
                <c:pt idx="4">
                  <c:v>1998.3698630136987</c:v>
                </c:pt>
                <c:pt idx="5">
                  <c:v>1998.4547945205479</c:v>
                </c:pt>
                <c:pt idx="6">
                  <c:v>1998.5369863013698</c:v>
                </c:pt>
                <c:pt idx="7">
                  <c:v>1998.6219178082192</c:v>
                </c:pt>
                <c:pt idx="8">
                  <c:v>1998.7068493150684</c:v>
                </c:pt>
                <c:pt idx="9">
                  <c:v>1998.7890410958903</c:v>
                </c:pt>
                <c:pt idx="10">
                  <c:v>1998.8739726027397</c:v>
                </c:pt>
                <c:pt idx="11">
                  <c:v>1998.9561643835616</c:v>
                </c:pt>
                <c:pt idx="12">
                  <c:v>1999.041095890411</c:v>
                </c:pt>
                <c:pt idx="13">
                  <c:v>1999.1260273972603</c:v>
                </c:pt>
                <c:pt idx="14">
                  <c:v>1999.2027397260274</c:v>
                </c:pt>
                <c:pt idx="15">
                  <c:v>1999.2876712328766</c:v>
                </c:pt>
                <c:pt idx="16">
                  <c:v>1999.3698630136987</c:v>
                </c:pt>
                <c:pt idx="17">
                  <c:v>1999.4547945205479</c:v>
                </c:pt>
                <c:pt idx="18">
                  <c:v>1999.5369863013698</c:v>
                </c:pt>
                <c:pt idx="19">
                  <c:v>1999.6219178082192</c:v>
                </c:pt>
                <c:pt idx="20">
                  <c:v>1999.7068493150684</c:v>
                </c:pt>
                <c:pt idx="21">
                  <c:v>1999.7890410958903</c:v>
                </c:pt>
                <c:pt idx="22">
                  <c:v>1999.8739726027397</c:v>
                </c:pt>
                <c:pt idx="23">
                  <c:v>1999.9561643835616</c:v>
                </c:pt>
                <c:pt idx="24">
                  <c:v>2000.041095890411</c:v>
                </c:pt>
                <c:pt idx="25">
                  <c:v>2000.1260273972603</c:v>
                </c:pt>
                <c:pt idx="26">
                  <c:v>2000.2027397260274</c:v>
                </c:pt>
                <c:pt idx="27">
                  <c:v>2000.2876712328766</c:v>
                </c:pt>
                <c:pt idx="28">
                  <c:v>2000.3698630136987</c:v>
                </c:pt>
                <c:pt idx="29">
                  <c:v>2000.4547945205479</c:v>
                </c:pt>
                <c:pt idx="30">
                  <c:v>2000.5369863013698</c:v>
                </c:pt>
                <c:pt idx="31">
                  <c:v>2000.6219178082192</c:v>
                </c:pt>
                <c:pt idx="32">
                  <c:v>2000.7068493150684</c:v>
                </c:pt>
                <c:pt idx="33">
                  <c:v>2000.7890410958903</c:v>
                </c:pt>
                <c:pt idx="34">
                  <c:v>2000.8739726027397</c:v>
                </c:pt>
                <c:pt idx="35">
                  <c:v>2000.9561643835616</c:v>
                </c:pt>
                <c:pt idx="36">
                  <c:v>2001.041095890411</c:v>
                </c:pt>
                <c:pt idx="37">
                  <c:v>2001.1260273972603</c:v>
                </c:pt>
                <c:pt idx="38">
                  <c:v>2001.2027397260274</c:v>
                </c:pt>
                <c:pt idx="39">
                  <c:v>2001.2876712328766</c:v>
                </c:pt>
                <c:pt idx="40">
                  <c:v>2001.3698630136987</c:v>
                </c:pt>
                <c:pt idx="41">
                  <c:v>2001.4547945205479</c:v>
                </c:pt>
                <c:pt idx="42">
                  <c:v>2001.5369863013698</c:v>
                </c:pt>
                <c:pt idx="43">
                  <c:v>2001.6219178082192</c:v>
                </c:pt>
                <c:pt idx="44">
                  <c:v>2001.7068493150684</c:v>
                </c:pt>
                <c:pt idx="45">
                  <c:v>2001.7890410958903</c:v>
                </c:pt>
                <c:pt idx="46">
                  <c:v>2001.8739726027397</c:v>
                </c:pt>
                <c:pt idx="47">
                  <c:v>2001.9561643835616</c:v>
                </c:pt>
                <c:pt idx="48">
                  <c:v>2002.041095890411</c:v>
                </c:pt>
                <c:pt idx="49">
                  <c:v>2002.1260273972603</c:v>
                </c:pt>
                <c:pt idx="50">
                  <c:v>2002.2027397260274</c:v>
                </c:pt>
                <c:pt idx="51">
                  <c:v>2002.2876712328766</c:v>
                </c:pt>
                <c:pt idx="52">
                  <c:v>2002.3698630136987</c:v>
                </c:pt>
                <c:pt idx="53">
                  <c:v>2002.4547945205479</c:v>
                </c:pt>
                <c:pt idx="54">
                  <c:v>2002.5369863013698</c:v>
                </c:pt>
                <c:pt idx="55">
                  <c:v>2002.6219178082192</c:v>
                </c:pt>
                <c:pt idx="56">
                  <c:v>2002.7068493150684</c:v>
                </c:pt>
                <c:pt idx="57">
                  <c:v>2002.7890410958903</c:v>
                </c:pt>
                <c:pt idx="58">
                  <c:v>2002.8739726027397</c:v>
                </c:pt>
                <c:pt idx="59">
                  <c:v>2002.9561643835616</c:v>
                </c:pt>
                <c:pt idx="60">
                  <c:v>2003.041095890411</c:v>
                </c:pt>
                <c:pt idx="61">
                  <c:v>2003.1260273972603</c:v>
                </c:pt>
                <c:pt idx="62">
                  <c:v>2003.2027397260274</c:v>
                </c:pt>
                <c:pt idx="63">
                  <c:v>2003.2876712328766</c:v>
                </c:pt>
                <c:pt idx="64">
                  <c:v>2003.3698630136987</c:v>
                </c:pt>
                <c:pt idx="65">
                  <c:v>2003.4547945205479</c:v>
                </c:pt>
                <c:pt idx="66">
                  <c:v>2003.5369863013698</c:v>
                </c:pt>
                <c:pt idx="67">
                  <c:v>2003.6219178082192</c:v>
                </c:pt>
                <c:pt idx="68">
                  <c:v>2003.7068493150684</c:v>
                </c:pt>
                <c:pt idx="69">
                  <c:v>2003.7890410958903</c:v>
                </c:pt>
                <c:pt idx="70">
                  <c:v>2003.8739726027397</c:v>
                </c:pt>
                <c:pt idx="71">
                  <c:v>2003.9561643835616</c:v>
                </c:pt>
                <c:pt idx="72">
                  <c:v>2004.041095890411</c:v>
                </c:pt>
                <c:pt idx="73">
                  <c:v>2004.1260273972603</c:v>
                </c:pt>
                <c:pt idx="74">
                  <c:v>2004.2027397260274</c:v>
                </c:pt>
                <c:pt idx="75">
                  <c:v>2004.2876712328766</c:v>
                </c:pt>
                <c:pt idx="76">
                  <c:v>2004.3698630136987</c:v>
                </c:pt>
                <c:pt idx="77">
                  <c:v>2004.4547945205479</c:v>
                </c:pt>
                <c:pt idx="78">
                  <c:v>2004.5369863013698</c:v>
                </c:pt>
                <c:pt idx="79">
                  <c:v>2004.6219178082192</c:v>
                </c:pt>
                <c:pt idx="80">
                  <c:v>2004.7068493150684</c:v>
                </c:pt>
                <c:pt idx="81">
                  <c:v>2004.7890410958903</c:v>
                </c:pt>
                <c:pt idx="82">
                  <c:v>2004.8739726027397</c:v>
                </c:pt>
                <c:pt idx="83">
                  <c:v>2004.9561643835616</c:v>
                </c:pt>
                <c:pt idx="84">
                  <c:v>2005.041095890411</c:v>
                </c:pt>
                <c:pt idx="85">
                  <c:v>2005.1260273972603</c:v>
                </c:pt>
                <c:pt idx="86">
                  <c:v>2005.2027397260274</c:v>
                </c:pt>
                <c:pt idx="87">
                  <c:v>2005.2876712328766</c:v>
                </c:pt>
                <c:pt idx="88">
                  <c:v>2005.3698630136987</c:v>
                </c:pt>
                <c:pt idx="89">
                  <c:v>2005.4547945205479</c:v>
                </c:pt>
                <c:pt idx="90">
                  <c:v>2005.5369863013698</c:v>
                </c:pt>
                <c:pt idx="91">
                  <c:v>2005.6219178082192</c:v>
                </c:pt>
                <c:pt idx="92">
                  <c:v>2005.7068493150684</c:v>
                </c:pt>
                <c:pt idx="93">
                  <c:v>2005.7890410958903</c:v>
                </c:pt>
                <c:pt idx="94">
                  <c:v>2005.8739726027397</c:v>
                </c:pt>
                <c:pt idx="95">
                  <c:v>2005.9561643835616</c:v>
                </c:pt>
                <c:pt idx="96">
                  <c:v>2006.041095890411</c:v>
                </c:pt>
                <c:pt idx="97">
                  <c:v>2006.1260273972603</c:v>
                </c:pt>
                <c:pt idx="98">
                  <c:v>2006.2027397260274</c:v>
                </c:pt>
                <c:pt idx="99">
                  <c:v>2006.2876712328766</c:v>
                </c:pt>
                <c:pt idx="100">
                  <c:v>2006.3698630136987</c:v>
                </c:pt>
                <c:pt idx="101">
                  <c:v>2006.4547945205479</c:v>
                </c:pt>
                <c:pt idx="102">
                  <c:v>2006.5369863013698</c:v>
                </c:pt>
                <c:pt idx="103">
                  <c:v>2006.6219178082192</c:v>
                </c:pt>
                <c:pt idx="104">
                  <c:v>2006.7068493150684</c:v>
                </c:pt>
                <c:pt idx="105">
                  <c:v>2006.7890410958903</c:v>
                </c:pt>
                <c:pt idx="106">
                  <c:v>2006.8739726027397</c:v>
                </c:pt>
                <c:pt idx="107">
                  <c:v>2006.9561643835616</c:v>
                </c:pt>
                <c:pt idx="108">
                  <c:v>2007.041095890411</c:v>
                </c:pt>
                <c:pt idx="109">
                  <c:v>2007.1260273972603</c:v>
                </c:pt>
                <c:pt idx="110">
                  <c:v>2007.2027397260274</c:v>
                </c:pt>
                <c:pt idx="111">
                  <c:v>2007.2876712328766</c:v>
                </c:pt>
                <c:pt idx="112">
                  <c:v>2007.3698630136987</c:v>
                </c:pt>
                <c:pt idx="113">
                  <c:v>2007.4547945205479</c:v>
                </c:pt>
                <c:pt idx="114">
                  <c:v>2007.5369863013698</c:v>
                </c:pt>
                <c:pt idx="115">
                  <c:v>2007.6219178082192</c:v>
                </c:pt>
                <c:pt idx="116">
                  <c:v>2007.7068493150684</c:v>
                </c:pt>
                <c:pt idx="117">
                  <c:v>2007.7890410958903</c:v>
                </c:pt>
                <c:pt idx="118">
                  <c:v>2007.8739726027397</c:v>
                </c:pt>
                <c:pt idx="119">
                  <c:v>2007.9561643835616</c:v>
                </c:pt>
                <c:pt idx="120">
                  <c:v>2008.041095890411</c:v>
                </c:pt>
                <c:pt idx="121">
                  <c:v>2008.1260273972603</c:v>
                </c:pt>
                <c:pt idx="122">
                  <c:v>2008.2027397260274</c:v>
                </c:pt>
                <c:pt idx="123">
                  <c:v>2008.2876712328766</c:v>
                </c:pt>
                <c:pt idx="124">
                  <c:v>2008.3698630136987</c:v>
                </c:pt>
                <c:pt idx="125">
                  <c:v>2008.4547945205479</c:v>
                </c:pt>
                <c:pt idx="126">
                  <c:v>2008.5369863013698</c:v>
                </c:pt>
                <c:pt idx="127">
                  <c:v>2008.6219178082192</c:v>
                </c:pt>
                <c:pt idx="128">
                  <c:v>2008.7068493150684</c:v>
                </c:pt>
                <c:pt idx="129">
                  <c:v>2008.7890410958903</c:v>
                </c:pt>
                <c:pt idx="130">
                  <c:v>2008.8739726027397</c:v>
                </c:pt>
                <c:pt idx="131">
                  <c:v>2008.9561643835616</c:v>
                </c:pt>
                <c:pt idx="132">
                  <c:v>2009.041095890411</c:v>
                </c:pt>
                <c:pt idx="133">
                  <c:v>2009.1260273972603</c:v>
                </c:pt>
                <c:pt idx="134">
                  <c:v>2009.2027397260274</c:v>
                </c:pt>
                <c:pt idx="135">
                  <c:v>2009.2876712328766</c:v>
                </c:pt>
                <c:pt idx="136">
                  <c:v>2009.3698630136987</c:v>
                </c:pt>
                <c:pt idx="137">
                  <c:v>2009.4547945205479</c:v>
                </c:pt>
                <c:pt idx="138">
                  <c:v>2009.5369863013698</c:v>
                </c:pt>
                <c:pt idx="139">
                  <c:v>2009.6219178082192</c:v>
                </c:pt>
                <c:pt idx="140">
                  <c:v>2009.7068493150684</c:v>
                </c:pt>
                <c:pt idx="141">
                  <c:v>2009.7890410958903</c:v>
                </c:pt>
                <c:pt idx="142">
                  <c:v>2009.8739726027397</c:v>
                </c:pt>
                <c:pt idx="143">
                  <c:v>2009.9561643835616</c:v>
                </c:pt>
                <c:pt idx="144">
                  <c:v>2010.041095890411</c:v>
                </c:pt>
                <c:pt idx="145">
                  <c:v>2010.1260273972603</c:v>
                </c:pt>
                <c:pt idx="146">
                  <c:v>2010.2027397260274</c:v>
                </c:pt>
                <c:pt idx="147">
                  <c:v>2010.2876712328766</c:v>
                </c:pt>
                <c:pt idx="148">
                  <c:v>2010.3698630136987</c:v>
                </c:pt>
                <c:pt idx="149">
                  <c:v>2010.4547945205479</c:v>
                </c:pt>
                <c:pt idx="150">
                  <c:v>2010.5369863013698</c:v>
                </c:pt>
                <c:pt idx="151">
                  <c:v>2010.6219178082192</c:v>
                </c:pt>
                <c:pt idx="152">
                  <c:v>2010.7068493150684</c:v>
                </c:pt>
                <c:pt idx="153">
                  <c:v>2010.7890410958903</c:v>
                </c:pt>
                <c:pt idx="154">
                  <c:v>2010.8739726027397</c:v>
                </c:pt>
                <c:pt idx="155">
                  <c:v>2010.9561643835616</c:v>
                </c:pt>
                <c:pt idx="156">
                  <c:v>2011.041095890411</c:v>
                </c:pt>
                <c:pt idx="157">
                  <c:v>2011.1260273972603</c:v>
                </c:pt>
                <c:pt idx="158">
                  <c:v>2011.2027397260274</c:v>
                </c:pt>
                <c:pt idx="159">
                  <c:v>2011.2876712328766</c:v>
                </c:pt>
                <c:pt idx="160">
                  <c:v>2011.3698630136987</c:v>
                </c:pt>
                <c:pt idx="161">
                  <c:v>2011.4547945205479</c:v>
                </c:pt>
                <c:pt idx="162">
                  <c:v>2011.5369863013698</c:v>
                </c:pt>
                <c:pt idx="163">
                  <c:v>2011.6219178082192</c:v>
                </c:pt>
                <c:pt idx="164">
                  <c:v>2011.7068493150684</c:v>
                </c:pt>
                <c:pt idx="165">
                  <c:v>2011.7890410958903</c:v>
                </c:pt>
                <c:pt idx="166">
                  <c:v>2011.8739726027397</c:v>
                </c:pt>
                <c:pt idx="167">
                  <c:v>2011.9561643835616</c:v>
                </c:pt>
                <c:pt idx="168">
                  <c:v>2012.041095890411</c:v>
                </c:pt>
                <c:pt idx="169">
                  <c:v>2012.1260273972603</c:v>
                </c:pt>
                <c:pt idx="170">
                  <c:v>2012.2027397260274</c:v>
                </c:pt>
                <c:pt idx="171">
                  <c:v>2012.2876712328766</c:v>
                </c:pt>
                <c:pt idx="172">
                  <c:v>2012.3698630136987</c:v>
                </c:pt>
                <c:pt idx="173">
                  <c:v>2012.4547945205479</c:v>
                </c:pt>
                <c:pt idx="174">
                  <c:v>2012.5369863013698</c:v>
                </c:pt>
                <c:pt idx="175">
                  <c:v>2012.6219178082192</c:v>
                </c:pt>
                <c:pt idx="176">
                  <c:v>2012.7068493150684</c:v>
                </c:pt>
                <c:pt idx="177">
                  <c:v>2012.7890410958903</c:v>
                </c:pt>
                <c:pt idx="178">
                  <c:v>2012.8739726027397</c:v>
                </c:pt>
                <c:pt idx="179">
                  <c:v>2012.9561643835616</c:v>
                </c:pt>
                <c:pt idx="180">
                  <c:v>2013.041095890411</c:v>
                </c:pt>
                <c:pt idx="181">
                  <c:v>2013.1260273972603</c:v>
                </c:pt>
                <c:pt idx="182">
                  <c:v>2013.2027397260274</c:v>
                </c:pt>
                <c:pt idx="183">
                  <c:v>2013.2876712328766</c:v>
                </c:pt>
                <c:pt idx="184">
                  <c:v>2013.3698630136987</c:v>
                </c:pt>
                <c:pt idx="185">
                  <c:v>2013.4547945205479</c:v>
                </c:pt>
                <c:pt idx="186">
                  <c:v>2013.5369863013698</c:v>
                </c:pt>
                <c:pt idx="187">
                  <c:v>2013.6219178082192</c:v>
                </c:pt>
                <c:pt idx="188">
                  <c:v>2013.7068493150684</c:v>
                </c:pt>
                <c:pt idx="189">
                  <c:v>2013.7890410958903</c:v>
                </c:pt>
                <c:pt idx="190">
                  <c:v>2013.8739726027397</c:v>
                </c:pt>
                <c:pt idx="191">
                  <c:v>2013.9561643835616</c:v>
                </c:pt>
                <c:pt idx="192">
                  <c:v>2014.041095890411</c:v>
                </c:pt>
                <c:pt idx="193">
                  <c:v>2014.1260273972603</c:v>
                </c:pt>
                <c:pt idx="194">
                  <c:v>2014.2027397260274</c:v>
                </c:pt>
                <c:pt idx="195">
                  <c:v>2014.2876712328766</c:v>
                </c:pt>
                <c:pt idx="196">
                  <c:v>2014.3698630136987</c:v>
                </c:pt>
                <c:pt idx="197">
                  <c:v>2014.4547945205479</c:v>
                </c:pt>
                <c:pt idx="198">
                  <c:v>2014.5369863013698</c:v>
                </c:pt>
                <c:pt idx="199">
                  <c:v>2014.6219178082192</c:v>
                </c:pt>
                <c:pt idx="200">
                  <c:v>2014.7068493150684</c:v>
                </c:pt>
                <c:pt idx="201">
                  <c:v>2014.7890410958903</c:v>
                </c:pt>
                <c:pt idx="202">
                  <c:v>2014.8739726027397</c:v>
                </c:pt>
                <c:pt idx="203">
                  <c:v>2014.9561643835616</c:v>
                </c:pt>
                <c:pt idx="204">
                  <c:v>2015.041095890411</c:v>
                </c:pt>
                <c:pt idx="205">
                  <c:v>2015.1260273972603</c:v>
                </c:pt>
                <c:pt idx="206">
                  <c:v>2015.2027397260274</c:v>
                </c:pt>
                <c:pt idx="207">
                  <c:v>2015.2876712328766</c:v>
                </c:pt>
                <c:pt idx="208">
                  <c:v>2015.3698630136987</c:v>
                </c:pt>
                <c:pt idx="209">
                  <c:v>2015.4547945205479</c:v>
                </c:pt>
                <c:pt idx="210">
                  <c:v>2015.5369863013698</c:v>
                </c:pt>
                <c:pt idx="211">
                  <c:v>2015.6219178082192</c:v>
                </c:pt>
                <c:pt idx="212">
                  <c:v>2015.7068493150684</c:v>
                </c:pt>
                <c:pt idx="213">
                  <c:v>2015.7890410958903</c:v>
                </c:pt>
                <c:pt idx="214">
                  <c:v>2015.8739726027397</c:v>
                </c:pt>
                <c:pt idx="215">
                  <c:v>2015.9561643835616</c:v>
                </c:pt>
                <c:pt idx="216">
                  <c:v>2016.041095890411</c:v>
                </c:pt>
                <c:pt idx="217">
                  <c:v>2016.1260273972603</c:v>
                </c:pt>
                <c:pt idx="218">
                  <c:v>2016.2027397260274</c:v>
                </c:pt>
                <c:pt idx="219">
                  <c:v>2016.2876712328766</c:v>
                </c:pt>
                <c:pt idx="220">
                  <c:v>2016.3698630136987</c:v>
                </c:pt>
                <c:pt idx="221">
                  <c:v>2016.4547945205479</c:v>
                </c:pt>
                <c:pt idx="222">
                  <c:v>2016.5369863013698</c:v>
                </c:pt>
                <c:pt idx="223">
                  <c:v>2016.6219178082192</c:v>
                </c:pt>
                <c:pt idx="224">
                  <c:v>2016.7068493150684</c:v>
                </c:pt>
                <c:pt idx="225">
                  <c:v>2016.7890410958903</c:v>
                </c:pt>
                <c:pt idx="226">
                  <c:v>2016.8739726027397</c:v>
                </c:pt>
                <c:pt idx="227">
                  <c:v>2016.9561643835616</c:v>
                </c:pt>
                <c:pt idx="228">
                  <c:v>2017.041095890411</c:v>
                </c:pt>
                <c:pt idx="229">
                  <c:v>2017.1260273972603</c:v>
                </c:pt>
                <c:pt idx="230">
                  <c:v>2017.2027397260274</c:v>
                </c:pt>
                <c:pt idx="231">
                  <c:v>2017.2876712328766</c:v>
                </c:pt>
                <c:pt idx="232">
                  <c:v>2017.3698630136987</c:v>
                </c:pt>
                <c:pt idx="233">
                  <c:v>2017.4547945205479</c:v>
                </c:pt>
                <c:pt idx="234">
                  <c:v>2017.5369863013698</c:v>
                </c:pt>
                <c:pt idx="235">
                  <c:v>2017.6219178082192</c:v>
                </c:pt>
                <c:pt idx="236">
                  <c:v>2017.7068493150684</c:v>
                </c:pt>
                <c:pt idx="237">
                  <c:v>2017.7890410958903</c:v>
                </c:pt>
                <c:pt idx="238">
                  <c:v>2017.8739726027397</c:v>
                </c:pt>
                <c:pt idx="239">
                  <c:v>2017.9561643835616</c:v>
                </c:pt>
                <c:pt idx="240">
                  <c:v>2018.041095890411</c:v>
                </c:pt>
                <c:pt idx="241">
                  <c:v>2018.1260273972603</c:v>
                </c:pt>
                <c:pt idx="242">
                  <c:v>2018.2027397260274</c:v>
                </c:pt>
                <c:pt idx="243">
                  <c:v>2018.2876712328766</c:v>
                </c:pt>
                <c:pt idx="244">
                  <c:v>2018.3698630136987</c:v>
                </c:pt>
                <c:pt idx="245">
                  <c:v>2018.4547945205479</c:v>
                </c:pt>
                <c:pt idx="246">
                  <c:v>2018.5369863013698</c:v>
                </c:pt>
                <c:pt idx="247">
                  <c:v>2018.6219178082192</c:v>
                </c:pt>
                <c:pt idx="248">
                  <c:v>2018.7068493150684</c:v>
                </c:pt>
                <c:pt idx="249">
                  <c:v>2018.7890410958903</c:v>
                </c:pt>
                <c:pt idx="250">
                  <c:v>2018.8739726027397</c:v>
                </c:pt>
                <c:pt idx="251">
                  <c:v>2018.9561643835616</c:v>
                </c:pt>
                <c:pt idx="252">
                  <c:v>2019.041095890411</c:v>
                </c:pt>
                <c:pt idx="253">
                  <c:v>2019.1260273972603</c:v>
                </c:pt>
                <c:pt idx="254">
                  <c:v>2019.2027397260274</c:v>
                </c:pt>
                <c:pt idx="255">
                  <c:v>2019.2876712328766</c:v>
                </c:pt>
                <c:pt idx="256">
                  <c:v>2019.3698630136987</c:v>
                </c:pt>
                <c:pt idx="257">
                  <c:v>2019.4547945205479</c:v>
                </c:pt>
                <c:pt idx="258">
                  <c:v>2019.5369863013698</c:v>
                </c:pt>
                <c:pt idx="259">
                  <c:v>2019.6219178082192</c:v>
                </c:pt>
                <c:pt idx="260">
                  <c:v>2019.7068493150684</c:v>
                </c:pt>
                <c:pt idx="261">
                  <c:v>2019.7890410958903</c:v>
                </c:pt>
                <c:pt idx="262">
                  <c:v>2019.8739726027397</c:v>
                </c:pt>
                <c:pt idx="263">
                  <c:v>2019.9561643835616</c:v>
                </c:pt>
                <c:pt idx="264">
                  <c:v>2020.041095890411</c:v>
                </c:pt>
                <c:pt idx="265">
                  <c:v>2020.1260273972603</c:v>
                </c:pt>
                <c:pt idx="266">
                  <c:v>2020.2027397260274</c:v>
                </c:pt>
                <c:pt idx="267">
                  <c:v>2020.2876712328766</c:v>
                </c:pt>
                <c:pt idx="268">
                  <c:v>2020.3698630136987</c:v>
                </c:pt>
                <c:pt idx="269">
                  <c:v>2020.4547945205479</c:v>
                </c:pt>
                <c:pt idx="270">
                  <c:v>2020.5369863013698</c:v>
                </c:pt>
                <c:pt idx="271">
                  <c:v>2020.6219178082192</c:v>
                </c:pt>
                <c:pt idx="272">
                  <c:v>2020.7068493150684</c:v>
                </c:pt>
                <c:pt idx="273">
                  <c:v>2020.7890410958903</c:v>
                </c:pt>
                <c:pt idx="274">
                  <c:v>2020.8739726027397</c:v>
                </c:pt>
                <c:pt idx="275">
                  <c:v>2020.9561643835616</c:v>
                </c:pt>
                <c:pt idx="276">
                  <c:v>2021.041095890411</c:v>
                </c:pt>
                <c:pt idx="277">
                  <c:v>2021.1260273972603</c:v>
                </c:pt>
                <c:pt idx="278">
                  <c:v>2021.2027397260274</c:v>
                </c:pt>
                <c:pt idx="279">
                  <c:v>2021.2876712328766</c:v>
                </c:pt>
                <c:pt idx="280">
                  <c:v>2021.3698630136987</c:v>
                </c:pt>
                <c:pt idx="281">
                  <c:v>2021.4547945205479</c:v>
                </c:pt>
                <c:pt idx="282">
                  <c:v>2021.5369863013698</c:v>
                </c:pt>
                <c:pt idx="283">
                  <c:v>2021.6219178082192</c:v>
                </c:pt>
                <c:pt idx="284">
                  <c:v>2021.7068493150684</c:v>
                </c:pt>
                <c:pt idx="285">
                  <c:v>2021.7890410958903</c:v>
                </c:pt>
                <c:pt idx="286">
                  <c:v>2021.8739726027397</c:v>
                </c:pt>
                <c:pt idx="287">
                  <c:v>2021.9561643835616</c:v>
                </c:pt>
              </c:numCache>
            </c:numRef>
          </c:xVal>
          <c:yVal>
            <c:numRef>
              <c:f>'annual data'!$H$2:$H$289</c:f>
              <c:numCache>
                <c:formatCode>General</c:formatCode>
                <c:ptCount val="288"/>
                <c:pt idx="6">
                  <c:v>4281.148910142595</c:v>
                </c:pt>
                <c:pt idx="13">
                  <c:v>3564.2375594877822</c:v>
                </c:pt>
                <c:pt idx="16">
                  <c:v>4659.036768408364</c:v>
                </c:pt>
                <c:pt idx="19">
                  <c:v>4406.6781165973425</c:v>
                </c:pt>
                <c:pt idx="22">
                  <c:v>4429.6811576143073</c:v>
                </c:pt>
                <c:pt idx="30">
                  <c:v>4691.7845760634027</c:v>
                </c:pt>
                <c:pt idx="37">
                  <c:v>4026.1299723179413</c:v>
                </c:pt>
                <c:pt idx="40">
                  <c:v>5633.9158985406875</c:v>
                </c:pt>
                <c:pt idx="43">
                  <c:v>4893.2053691765668</c:v>
                </c:pt>
                <c:pt idx="46">
                  <c:v>5134.7053243342434</c:v>
                </c:pt>
                <c:pt idx="49">
                  <c:v>4135.3037174780802</c:v>
                </c:pt>
                <c:pt idx="52">
                  <c:v>4762.54660968401</c:v>
                </c:pt>
                <c:pt idx="55">
                  <c:v>4935.7446627692225</c:v>
                </c:pt>
                <c:pt idx="58">
                  <c:v>4622.2816581985453</c:v>
                </c:pt>
                <c:pt idx="61">
                  <c:v>4019.7257930192773</c:v>
                </c:pt>
                <c:pt idx="64">
                  <c:v>5041.0028831943137</c:v>
                </c:pt>
                <c:pt idx="67">
                  <c:v>5253.7375940647835</c:v>
                </c:pt>
                <c:pt idx="70">
                  <c:v>4743.6661606376356</c:v>
                </c:pt>
                <c:pt idx="73">
                  <c:v>4204.9896417985592</c:v>
                </c:pt>
                <c:pt idx="76">
                  <c:v>5433.8505290022886</c:v>
                </c:pt>
                <c:pt idx="79">
                  <c:v>5250.3505432397469</c:v>
                </c:pt>
                <c:pt idx="82">
                  <c:v>4754.792336255291</c:v>
                </c:pt>
                <c:pt idx="85">
                  <c:v>4153.2793416384075</c:v>
                </c:pt>
                <c:pt idx="88">
                  <c:v>5247.70940398729</c:v>
                </c:pt>
                <c:pt idx="91">
                  <c:v>5088.7727432781703</c:v>
                </c:pt>
                <c:pt idx="94">
                  <c:v>4806.2310678779986</c:v>
                </c:pt>
                <c:pt idx="96">
                  <c:v>4713.1566966011324</c:v>
                </c:pt>
                <c:pt idx="97">
                  <c:v>3885.2556877607776</c:v>
                </c:pt>
                <c:pt idx="98">
                  <c:v>4123.3177088297225</c:v>
                </c:pt>
                <c:pt idx="99">
                  <c:v>4568.3321405569941</c:v>
                </c:pt>
                <c:pt idx="100">
                  <c:v>5013.8128474952109</c:v>
                </c:pt>
                <c:pt idx="101">
                  <c:v>5828.404354066849</c:v>
                </c:pt>
                <c:pt idx="102">
                  <c:v>5174.0433496826518</c:v>
                </c:pt>
                <c:pt idx="103">
                  <c:v>4956.2635570820757</c:v>
                </c:pt>
                <c:pt idx="104">
                  <c:v>4812.9735134338962</c:v>
                </c:pt>
                <c:pt idx="105">
                  <c:v>4804.4381900469189</c:v>
                </c:pt>
                <c:pt idx="106">
                  <c:v>4708.1598031485828</c:v>
                </c:pt>
                <c:pt idx="107">
                  <c:v>4308.7331630857752</c:v>
                </c:pt>
                <c:pt idx="108">
                  <c:v>4426.0078729227589</c:v>
                </c:pt>
                <c:pt idx="109">
                  <c:v>3663.1201085075168</c:v>
                </c:pt>
                <c:pt idx="110">
                  <c:v>4135.9891489304291</c:v>
                </c:pt>
                <c:pt idx="111">
                  <c:v>4609.1135390886166</c:v>
                </c:pt>
                <c:pt idx="112">
                  <c:v>4858.9811933895489</c:v>
                </c:pt>
                <c:pt idx="113">
                  <c:v>4756.6244865459958</c:v>
                </c:pt>
                <c:pt idx="114">
                  <c:v>5013.5798821259177</c:v>
                </c:pt>
                <c:pt idx="115">
                  <c:v>4562.2336490532434</c:v>
                </c:pt>
                <c:pt idx="116">
                  <c:v>4133.5768937793382</c:v>
                </c:pt>
                <c:pt idx="117">
                  <c:v>4401.6361058435496</c:v>
                </c:pt>
                <c:pt idx="118">
                  <c:v>4458.705460649805</c:v>
                </c:pt>
                <c:pt idx="119">
                  <c:v>4131.478010366488</c:v>
                </c:pt>
                <c:pt idx="120">
                  <c:v>4101.8340125366194</c:v>
                </c:pt>
                <c:pt idx="121">
                  <c:v>3682.7329415033469</c:v>
                </c:pt>
                <c:pt idx="122">
                  <c:v>3801.2108098871581</c:v>
                </c:pt>
                <c:pt idx="123">
                  <c:v>4306.2349032725933</c:v>
                </c:pt>
                <c:pt idx="124">
                  <c:v>4483.039668412317</c:v>
                </c:pt>
                <c:pt idx="125">
                  <c:v>4692.151885962272</c:v>
                </c:pt>
                <c:pt idx="126">
                  <c:v>4724.1497836729905</c:v>
                </c:pt>
                <c:pt idx="127">
                  <c:v>4219.653704799417</c:v>
                </c:pt>
                <c:pt idx="128">
                  <c:v>4671.4837574204494</c:v>
                </c:pt>
                <c:pt idx="129">
                  <c:v>4047.5725244031901</c:v>
                </c:pt>
                <c:pt idx="130">
                  <c:v>3494.2775441643948</c:v>
                </c:pt>
                <c:pt idx="131">
                  <c:v>4539.6738215330597</c:v>
                </c:pt>
                <c:pt idx="132">
                  <c:v>3400.7661200265793</c:v>
                </c:pt>
                <c:pt idx="133">
                  <c:v>3467.918905188134</c:v>
                </c:pt>
                <c:pt idx="134">
                  <c:v>3765.1049840474789</c:v>
                </c:pt>
                <c:pt idx="135">
                  <c:v>4118.9253411674426</c:v>
                </c:pt>
                <c:pt idx="136">
                  <c:v>4205.2951507328962</c:v>
                </c:pt>
                <c:pt idx="137">
                  <c:v>4977.3475355197834</c:v>
                </c:pt>
                <c:pt idx="138">
                  <c:v>4477.0560241895309</c:v>
                </c:pt>
                <c:pt idx="139">
                  <c:v>4096.2244647440148</c:v>
                </c:pt>
                <c:pt idx="140">
                  <c:v>4139.2748867547434</c:v>
                </c:pt>
                <c:pt idx="141">
                  <c:v>3907.2516386179027</c:v>
                </c:pt>
                <c:pt idx="142">
                  <c:v>3898.0910428871675</c:v>
                </c:pt>
                <c:pt idx="143">
                  <c:v>4043.840342891915</c:v>
                </c:pt>
                <c:pt idx="144">
                  <c:v>3397.7065792121957</c:v>
                </c:pt>
                <c:pt idx="145">
                  <c:v>3158.6929783370706</c:v>
                </c:pt>
                <c:pt idx="146">
                  <c:v>4125.4813156597193</c:v>
                </c:pt>
                <c:pt idx="147">
                  <c:v>4461.8883672762959</c:v>
                </c:pt>
                <c:pt idx="148">
                  <c:v>3881.7300459650914</c:v>
                </c:pt>
                <c:pt idx="149">
                  <c:v>4654.7789802521474</c:v>
                </c:pt>
                <c:pt idx="150">
                  <c:v>4253.7344124134261</c:v>
                </c:pt>
                <c:pt idx="151">
                  <c:v>4290.1942892326297</c:v>
                </c:pt>
                <c:pt idx="152">
                  <c:v>3938.6617347099327</c:v>
                </c:pt>
                <c:pt idx="153">
                  <c:v>3722.5499039475494</c:v>
                </c:pt>
                <c:pt idx="154">
                  <c:v>4182.5375203471822</c:v>
                </c:pt>
                <c:pt idx="155">
                  <c:v>3633.7330004880832</c:v>
                </c:pt>
                <c:pt idx="156">
                  <c:v>3449.818364992369</c:v>
                </c:pt>
                <c:pt idx="157">
                  <c:v>3473.9598173797144</c:v>
                </c:pt>
                <c:pt idx="158">
                  <c:v>3906.4810139928909</c:v>
                </c:pt>
                <c:pt idx="159">
                  <c:v>4009.6518352893986</c:v>
                </c:pt>
                <c:pt idx="160">
                  <c:v>4395.0870344670575</c:v>
                </c:pt>
                <c:pt idx="161">
                  <c:v>4695.8707649757998</c:v>
                </c:pt>
                <c:pt idx="162">
                  <c:v>3978.4791902563343</c:v>
                </c:pt>
                <c:pt idx="163">
                  <c:v>4338.4542905748795</c:v>
                </c:pt>
                <c:pt idx="164">
                  <c:v>4273.0104014199806</c:v>
                </c:pt>
                <c:pt idx="165">
                  <c:v>3772.234688477351</c:v>
                </c:pt>
                <c:pt idx="166">
                  <c:v>3965.293990523483</c:v>
                </c:pt>
                <c:pt idx="167">
                  <c:v>3789.0309313946577</c:v>
                </c:pt>
                <c:pt idx="168">
                  <c:v>3657.9263375736264</c:v>
                </c:pt>
                <c:pt idx="169">
                  <c:v>3075.0916477158457</c:v>
                </c:pt>
                <c:pt idx="170">
                  <c:v>3471.6404115833807</c:v>
                </c:pt>
                <c:pt idx="171">
                  <c:v>3923.0569762225209</c:v>
                </c:pt>
                <c:pt idx="172">
                  <c:v>4214.1954239569313</c:v>
                </c:pt>
                <c:pt idx="173">
                  <c:v>4233.8083325856142</c:v>
                </c:pt>
                <c:pt idx="174">
                  <c:v>4357.0806871300601</c:v>
                </c:pt>
                <c:pt idx="175">
                  <c:v>4066.3929608243243</c:v>
                </c:pt>
                <c:pt idx="176">
                  <c:v>3724.782473455959</c:v>
                </c:pt>
                <c:pt idx="177">
                  <c:v>3375.4646058553672</c:v>
                </c:pt>
                <c:pt idx="178">
                  <c:v>4558.7438791685363</c:v>
                </c:pt>
                <c:pt idx="179">
                  <c:v>3830.5802399455852</c:v>
                </c:pt>
                <c:pt idx="180">
                  <c:v>3391.9796674750082</c:v>
                </c:pt>
                <c:pt idx="181">
                  <c:v>2957.2977022328673</c:v>
                </c:pt>
                <c:pt idx="182">
                  <c:v>3180.6964838884141</c:v>
                </c:pt>
                <c:pt idx="183">
                  <c:v>4142.3657328285553</c:v>
                </c:pt>
                <c:pt idx="184">
                  <c:v>3995.2266131649194</c:v>
                </c:pt>
                <c:pt idx="185">
                  <c:v>4014.5392377861908</c:v>
                </c:pt>
                <c:pt idx="186">
                  <c:v>4208.2713348104471</c:v>
                </c:pt>
                <c:pt idx="187">
                  <c:v>3871.2092646417414</c:v>
                </c:pt>
                <c:pt idx="188">
                  <c:v>3810.712471606274</c:v>
                </c:pt>
                <c:pt idx="189">
                  <c:v>3506.9916279069771</c:v>
                </c:pt>
                <c:pt idx="190">
                  <c:v>3211.9818222462595</c:v>
                </c:pt>
                <c:pt idx="191">
                  <c:v>4230.6010474711702</c:v>
                </c:pt>
                <c:pt idx="192">
                  <c:v>3204.2248324506331</c:v>
                </c:pt>
                <c:pt idx="193">
                  <c:v>3082.9490565291935</c:v>
                </c:pt>
                <c:pt idx="194">
                  <c:v>3122.7122747553003</c:v>
                </c:pt>
                <c:pt idx="195">
                  <c:v>3863.8677065679794</c:v>
                </c:pt>
                <c:pt idx="196">
                  <c:v>4007.8345604109322</c:v>
                </c:pt>
                <c:pt idx="197">
                  <c:v>4085.751380578517</c:v>
                </c:pt>
                <c:pt idx="198">
                  <c:v>4051.1627206424619</c:v>
                </c:pt>
                <c:pt idx="199">
                  <c:v>3749.2028253838271</c:v>
                </c:pt>
                <c:pt idx="200">
                  <c:v>3947.1028718338926</c:v>
                </c:pt>
                <c:pt idx="201">
                  <c:v>3590.7744256127671</c:v>
                </c:pt>
                <c:pt idx="202">
                  <c:v>3226.8524077981069</c:v>
                </c:pt>
                <c:pt idx="203">
                  <c:v>4001.3864954150549</c:v>
                </c:pt>
                <c:pt idx="204">
                  <c:v>3190.5201511978189</c:v>
                </c:pt>
                <c:pt idx="205">
                  <c:v>2827.1454978021889</c:v>
                </c:pt>
                <c:pt idx="206">
                  <c:v>3373.8829018592173</c:v>
                </c:pt>
                <c:pt idx="207">
                  <c:v>3837.7047591251207</c:v>
                </c:pt>
                <c:pt idx="208">
                  <c:v>3825.7694196161751</c:v>
                </c:pt>
                <c:pt idx="209">
                  <c:v>4545.1181924581588</c:v>
                </c:pt>
                <c:pt idx="210">
                  <c:v>4080.2421630109698</c:v>
                </c:pt>
                <c:pt idx="211">
                  <c:v>3815.987586007383</c:v>
                </c:pt>
                <c:pt idx="212">
                  <c:v>3853.0218601949882</c:v>
                </c:pt>
                <c:pt idx="213">
                  <c:v>3673.3893834571963</c:v>
                </c:pt>
                <c:pt idx="214">
                  <c:v>3766.6577162213553</c:v>
                </c:pt>
                <c:pt idx="215">
                  <c:v>4042.163992403021</c:v>
                </c:pt>
                <c:pt idx="216">
                  <c:v>3221.6922109390994</c:v>
                </c:pt>
                <c:pt idx="217">
                  <c:v>2756.3270579083573</c:v>
                </c:pt>
                <c:pt idx="218">
                  <c:v>3406.8464546320643</c:v>
                </c:pt>
                <c:pt idx="219">
                  <c:v>3875.1999499879435</c:v>
                </c:pt>
                <c:pt idx="220">
                  <c:v>3863.14799967619</c:v>
                </c:pt>
                <c:pt idx="221">
                  <c:v>4589.5249628630709</c:v>
                </c:pt>
                <c:pt idx="222">
                  <c:v>4120.1069958397229</c:v>
                </c:pt>
                <c:pt idx="223">
                  <c:v>3853.2705954747726</c:v>
                </c:pt>
                <c:pt idx="224">
                  <c:v>3890.6667023895648</c:v>
                </c:pt>
                <c:pt idx="225">
                  <c:v>3709.2791781889814</c:v>
                </c:pt>
                <c:pt idx="226">
                  <c:v>3803.4587623802167</c:v>
                </c:pt>
                <c:pt idx="227">
                  <c:v>4081.6567934147724</c:v>
                </c:pt>
                <c:pt idx="228">
                  <c:v>3487.1947131423958</c:v>
                </c:pt>
                <c:pt idx="229">
                  <c:v>3030.8265028171995</c:v>
                </c:pt>
                <c:pt idx="230">
                  <c:v>3060.0364338774343</c:v>
                </c:pt>
                <c:pt idx="231">
                  <c:v>3628.170190065935</c:v>
                </c:pt>
                <c:pt idx="232">
                  <c:v>3851.3804443349545</c:v>
                </c:pt>
                <c:pt idx="233">
                  <c:v>4493.8954630447306</c:v>
                </c:pt>
                <c:pt idx="234">
                  <c:v>3812.3820563220506</c:v>
                </c:pt>
                <c:pt idx="235">
                  <c:v>3832.2030592848273</c:v>
                </c:pt>
                <c:pt idx="236">
                  <c:v>3643.3313183828986</c:v>
                </c:pt>
                <c:pt idx="237">
                  <c:v>3684.1782256158699</c:v>
                </c:pt>
                <c:pt idx="238">
                  <c:v>3747.5518407498157</c:v>
                </c:pt>
                <c:pt idx="239">
                  <c:v>3165.2618907285932</c:v>
                </c:pt>
                <c:pt idx="240">
                  <c:v>3428.7960271350325</c:v>
                </c:pt>
                <c:pt idx="241">
                  <c:v>3426.508017038062</c:v>
                </c:pt>
                <c:pt idx="242">
                  <c:v>3265.7534264216447</c:v>
                </c:pt>
                <c:pt idx="243">
                  <c:v>3983.2831371896705</c:v>
                </c:pt>
                <c:pt idx="244">
                  <c:v>4219.4629924999026</c:v>
                </c:pt>
                <c:pt idx="245">
                  <c:v>4289.5394629960774</c:v>
                </c:pt>
                <c:pt idx="246">
                  <c:v>4338.132222247561</c:v>
                </c:pt>
                <c:pt idx="247">
                  <c:v>4007.0944507865647</c:v>
                </c:pt>
                <c:pt idx="248">
                  <c:v>3715.6773208023174</c:v>
                </c:pt>
                <c:pt idx="249">
                  <c:v>4082.4134671751694</c:v>
                </c:pt>
                <c:pt idx="250">
                  <c:v>4258.7252852053616</c:v>
                </c:pt>
                <c:pt idx="251">
                  <c:v>3783.8877467110779</c:v>
                </c:pt>
                <c:pt idx="252">
                  <c:v>3547.5429511574253</c:v>
                </c:pt>
                <c:pt idx="253">
                  <c:v>3331.2542062549487</c:v>
                </c:pt>
                <c:pt idx="254">
                  <c:v>3309.4431248350488</c:v>
                </c:pt>
                <c:pt idx="255">
                  <c:v>4534.4982405208066</c:v>
                </c:pt>
                <c:pt idx="256">
                  <c:v>4386.6925267540164</c:v>
                </c:pt>
                <c:pt idx="257">
                  <c:v>4236.5395223013984</c:v>
                </c:pt>
                <c:pt idx="258">
                  <c:v>4537.8789833048131</c:v>
                </c:pt>
                <c:pt idx="259">
                  <c:v>4184.9253782170799</c:v>
                </c:pt>
                <c:pt idx="260">
                  <c:v>4057.6649401777076</c:v>
                </c:pt>
                <c:pt idx="261">
                  <c:v>4044.8633885015197</c:v>
                </c:pt>
                <c:pt idx="262">
                  <c:v>3598.6449590921088</c:v>
                </c:pt>
                <c:pt idx="263">
                  <c:v>4620.5938029440058</c:v>
                </c:pt>
                <c:pt idx="264">
                  <c:v>3702.1181029365384</c:v>
                </c:pt>
                <c:pt idx="265">
                  <c:v>3393.6813469355789</c:v>
                </c:pt>
                <c:pt idx="266">
                  <c:v>4195.7492776262179</c:v>
                </c:pt>
                <c:pt idx="267">
                  <c:v>4606.2460084932682</c:v>
                </c:pt>
                <c:pt idx="268">
                  <c:v>4904.1427247057673</c:v>
                </c:pt>
                <c:pt idx="269">
                  <c:v>5440.5695866390133</c:v>
                </c:pt>
                <c:pt idx="270">
                  <c:v>4827.4191849308745</c:v>
                </c:pt>
                <c:pt idx="271">
                  <c:v>4744.0111417063208</c:v>
                </c:pt>
                <c:pt idx="272">
                  <c:v>4738.366878449704</c:v>
                </c:pt>
                <c:pt idx="273">
                  <c:v>4509.6822935858727</c:v>
                </c:pt>
                <c:pt idx="274">
                  <c:v>4838.5342309422704</c:v>
                </c:pt>
                <c:pt idx="275">
                  <c:v>4708.4046503774607</c:v>
                </c:pt>
                <c:pt idx="276">
                  <c:v>3949.1508021208788</c:v>
                </c:pt>
                <c:pt idx="277">
                  <c:v>3529.4710012887795</c:v>
                </c:pt>
                <c:pt idx="278">
                  <c:v>4519.5772991554204</c:v>
                </c:pt>
                <c:pt idx="279">
                  <c:v>4987.5595687464538</c:v>
                </c:pt>
                <c:pt idx="280">
                  <c:v>4464.6526751466808</c:v>
                </c:pt>
                <c:pt idx="281">
                  <c:v>5282.5873239089133</c:v>
                </c:pt>
                <c:pt idx="282">
                  <c:v>4924.6999962064629</c:v>
                </c:pt>
                <c:pt idx="283">
                  <c:v>4790.3584415088308</c:v>
                </c:pt>
                <c:pt idx="284">
                  <c:v>4672.8483622398207</c:v>
                </c:pt>
                <c:pt idx="285">
                  <c:v>4164.5761518093977</c:v>
                </c:pt>
                <c:pt idx="286">
                  <c:v>4840.6131958322021</c:v>
                </c:pt>
                <c:pt idx="287">
                  <c:v>4276.410220903239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24-4AE2-9700-1D65CBD18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808656"/>
        <c:axId val="445433680"/>
      </c:scatterChart>
      <c:valAx>
        <c:axId val="439808656"/>
        <c:scaling>
          <c:orientation val="minMax"/>
          <c:max val="2021"/>
          <c:min val="1999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33680"/>
        <c:crosses val="autoZero"/>
        <c:crossBetween val="midCat"/>
      </c:valAx>
      <c:valAx>
        <c:axId val="445433680"/>
        <c:scaling>
          <c:orientation val="minMax"/>
          <c:max val="6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g/HH/d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808656"/>
        <c:crosses val="autoZero"/>
        <c:crossBetween val="midCat"/>
        <c:majorUnit val="2000"/>
        <c:minorUnit val="5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'annual data'!$C$14:$C$289</c:f>
              <c:numCache>
                <c:formatCode>General</c:formatCode>
                <c:ptCount val="276"/>
                <c:pt idx="0">
                  <c:v>1999.041095890411</c:v>
                </c:pt>
                <c:pt idx="1">
                  <c:v>1999.1260273972603</c:v>
                </c:pt>
                <c:pt idx="2">
                  <c:v>1999.2027397260274</c:v>
                </c:pt>
                <c:pt idx="3">
                  <c:v>1999.2876712328766</c:v>
                </c:pt>
                <c:pt idx="4">
                  <c:v>1999.3698630136987</c:v>
                </c:pt>
                <c:pt idx="5">
                  <c:v>1999.4547945205479</c:v>
                </c:pt>
                <c:pt idx="6">
                  <c:v>1999.5369863013698</c:v>
                </c:pt>
                <c:pt idx="7">
                  <c:v>1999.6219178082192</c:v>
                </c:pt>
                <c:pt idx="8">
                  <c:v>1999.7068493150684</c:v>
                </c:pt>
                <c:pt idx="9">
                  <c:v>1999.7890410958903</c:v>
                </c:pt>
                <c:pt idx="10">
                  <c:v>1999.8739726027397</c:v>
                </c:pt>
                <c:pt idx="11">
                  <c:v>1999.9561643835616</c:v>
                </c:pt>
                <c:pt idx="12">
                  <c:v>2000.041095890411</c:v>
                </c:pt>
                <c:pt idx="13">
                  <c:v>2000.1260273972603</c:v>
                </c:pt>
                <c:pt idx="14">
                  <c:v>2000.2027397260274</c:v>
                </c:pt>
                <c:pt idx="15">
                  <c:v>2000.2876712328766</c:v>
                </c:pt>
                <c:pt idx="16">
                  <c:v>2000.3698630136987</c:v>
                </c:pt>
                <c:pt idx="17">
                  <c:v>2000.4547945205479</c:v>
                </c:pt>
                <c:pt idx="18">
                  <c:v>2000.5369863013698</c:v>
                </c:pt>
                <c:pt idx="19">
                  <c:v>2000.6219178082192</c:v>
                </c:pt>
                <c:pt idx="20">
                  <c:v>2000.7068493150684</c:v>
                </c:pt>
                <c:pt idx="21">
                  <c:v>2000.7890410958903</c:v>
                </c:pt>
                <c:pt idx="22">
                  <c:v>2000.8739726027397</c:v>
                </c:pt>
                <c:pt idx="23">
                  <c:v>2000.9561643835616</c:v>
                </c:pt>
                <c:pt idx="24">
                  <c:v>2001.041095890411</c:v>
                </c:pt>
                <c:pt idx="25">
                  <c:v>2001.1260273972603</c:v>
                </c:pt>
                <c:pt idx="26">
                  <c:v>2001.2027397260274</c:v>
                </c:pt>
                <c:pt idx="27">
                  <c:v>2001.2876712328766</c:v>
                </c:pt>
                <c:pt idx="28">
                  <c:v>2001.3698630136987</c:v>
                </c:pt>
                <c:pt idx="29">
                  <c:v>2001.4547945205479</c:v>
                </c:pt>
                <c:pt idx="30">
                  <c:v>2001.5369863013698</c:v>
                </c:pt>
                <c:pt idx="31">
                  <c:v>2001.6219178082192</c:v>
                </c:pt>
                <c:pt idx="32">
                  <c:v>2001.7068493150684</c:v>
                </c:pt>
                <c:pt idx="33">
                  <c:v>2001.7890410958903</c:v>
                </c:pt>
                <c:pt idx="34">
                  <c:v>2001.8739726027397</c:v>
                </c:pt>
                <c:pt idx="35">
                  <c:v>2001.9561643835616</c:v>
                </c:pt>
                <c:pt idx="36">
                  <c:v>2002.041095890411</c:v>
                </c:pt>
                <c:pt idx="37">
                  <c:v>2002.1260273972603</c:v>
                </c:pt>
                <c:pt idx="38">
                  <c:v>2002.2027397260274</c:v>
                </c:pt>
                <c:pt idx="39">
                  <c:v>2002.2876712328766</c:v>
                </c:pt>
                <c:pt idx="40">
                  <c:v>2002.3698630136987</c:v>
                </c:pt>
                <c:pt idx="41">
                  <c:v>2002.4547945205479</c:v>
                </c:pt>
                <c:pt idx="42">
                  <c:v>2002.5369863013698</c:v>
                </c:pt>
                <c:pt idx="43">
                  <c:v>2002.6219178082192</c:v>
                </c:pt>
                <c:pt idx="44">
                  <c:v>2002.7068493150684</c:v>
                </c:pt>
                <c:pt idx="45">
                  <c:v>2002.7890410958903</c:v>
                </c:pt>
                <c:pt idx="46">
                  <c:v>2002.8739726027397</c:v>
                </c:pt>
                <c:pt idx="47">
                  <c:v>2002.9561643835616</c:v>
                </c:pt>
                <c:pt idx="48">
                  <c:v>2003.041095890411</c:v>
                </c:pt>
                <c:pt idx="49">
                  <c:v>2003.1260273972603</c:v>
                </c:pt>
                <c:pt idx="50">
                  <c:v>2003.2027397260274</c:v>
                </c:pt>
                <c:pt idx="51">
                  <c:v>2003.2876712328766</c:v>
                </c:pt>
                <c:pt idx="52">
                  <c:v>2003.3698630136987</c:v>
                </c:pt>
                <c:pt idx="53">
                  <c:v>2003.4547945205479</c:v>
                </c:pt>
                <c:pt idx="54">
                  <c:v>2003.5369863013698</c:v>
                </c:pt>
                <c:pt idx="55">
                  <c:v>2003.6219178082192</c:v>
                </c:pt>
                <c:pt idx="56">
                  <c:v>2003.7068493150684</c:v>
                </c:pt>
                <c:pt idx="57">
                  <c:v>2003.7890410958903</c:v>
                </c:pt>
                <c:pt idx="58">
                  <c:v>2003.8739726027397</c:v>
                </c:pt>
                <c:pt idx="59">
                  <c:v>2003.9561643835616</c:v>
                </c:pt>
                <c:pt idx="60">
                  <c:v>2004.041095890411</c:v>
                </c:pt>
                <c:pt idx="61">
                  <c:v>2004.1260273972603</c:v>
                </c:pt>
                <c:pt idx="62">
                  <c:v>2004.2027397260274</c:v>
                </c:pt>
                <c:pt idx="63">
                  <c:v>2004.2876712328766</c:v>
                </c:pt>
                <c:pt idx="64">
                  <c:v>2004.3698630136987</c:v>
                </c:pt>
                <c:pt idx="65">
                  <c:v>2004.4547945205479</c:v>
                </c:pt>
                <c:pt idx="66">
                  <c:v>2004.5369863013698</c:v>
                </c:pt>
                <c:pt idx="67">
                  <c:v>2004.6219178082192</c:v>
                </c:pt>
                <c:pt idx="68">
                  <c:v>2004.7068493150684</c:v>
                </c:pt>
                <c:pt idx="69">
                  <c:v>2004.7890410958903</c:v>
                </c:pt>
                <c:pt idx="70">
                  <c:v>2004.8739726027397</c:v>
                </c:pt>
                <c:pt idx="71">
                  <c:v>2004.9561643835616</c:v>
                </c:pt>
                <c:pt idx="72">
                  <c:v>2005.041095890411</c:v>
                </c:pt>
                <c:pt idx="73">
                  <c:v>2005.1260273972603</c:v>
                </c:pt>
                <c:pt idx="74">
                  <c:v>2005.2027397260274</c:v>
                </c:pt>
                <c:pt idx="75">
                  <c:v>2005.2876712328766</c:v>
                </c:pt>
                <c:pt idx="76">
                  <c:v>2005.3698630136987</c:v>
                </c:pt>
                <c:pt idx="77">
                  <c:v>2005.4547945205479</c:v>
                </c:pt>
                <c:pt idx="78">
                  <c:v>2005.5369863013698</c:v>
                </c:pt>
                <c:pt idx="79">
                  <c:v>2005.6219178082192</c:v>
                </c:pt>
                <c:pt idx="80">
                  <c:v>2005.7068493150684</c:v>
                </c:pt>
                <c:pt idx="81">
                  <c:v>2005.7890410958903</c:v>
                </c:pt>
                <c:pt idx="82">
                  <c:v>2005.8739726027397</c:v>
                </c:pt>
                <c:pt idx="83">
                  <c:v>2005.9561643835616</c:v>
                </c:pt>
                <c:pt idx="84">
                  <c:v>2006.041095890411</c:v>
                </c:pt>
                <c:pt idx="85">
                  <c:v>2006.1260273972603</c:v>
                </c:pt>
                <c:pt idx="86">
                  <c:v>2006.2027397260274</c:v>
                </c:pt>
                <c:pt idx="87">
                  <c:v>2006.2876712328766</c:v>
                </c:pt>
                <c:pt idx="88">
                  <c:v>2006.3698630136987</c:v>
                </c:pt>
                <c:pt idx="89">
                  <c:v>2006.4547945205479</c:v>
                </c:pt>
                <c:pt idx="90">
                  <c:v>2006.5369863013698</c:v>
                </c:pt>
                <c:pt idx="91">
                  <c:v>2006.6219178082192</c:v>
                </c:pt>
                <c:pt idx="92">
                  <c:v>2006.7068493150684</c:v>
                </c:pt>
                <c:pt idx="93">
                  <c:v>2006.7890410958903</c:v>
                </c:pt>
                <c:pt idx="94">
                  <c:v>2006.8739726027397</c:v>
                </c:pt>
                <c:pt idx="95">
                  <c:v>2006.9561643835616</c:v>
                </c:pt>
                <c:pt idx="96">
                  <c:v>2007.041095890411</c:v>
                </c:pt>
                <c:pt idx="97">
                  <c:v>2007.1260273972603</c:v>
                </c:pt>
                <c:pt idx="98">
                  <c:v>2007.2027397260274</c:v>
                </c:pt>
                <c:pt idx="99">
                  <c:v>2007.2876712328766</c:v>
                </c:pt>
                <c:pt idx="100">
                  <c:v>2007.3698630136987</c:v>
                </c:pt>
                <c:pt idx="101">
                  <c:v>2007.4547945205479</c:v>
                </c:pt>
                <c:pt idx="102">
                  <c:v>2007.5369863013698</c:v>
                </c:pt>
                <c:pt idx="103">
                  <c:v>2007.6219178082192</c:v>
                </c:pt>
                <c:pt idx="104">
                  <c:v>2007.7068493150684</c:v>
                </c:pt>
                <c:pt idx="105">
                  <c:v>2007.7890410958903</c:v>
                </c:pt>
                <c:pt idx="106">
                  <c:v>2007.8739726027397</c:v>
                </c:pt>
                <c:pt idx="107">
                  <c:v>2007.9561643835616</c:v>
                </c:pt>
                <c:pt idx="108">
                  <c:v>2008.041095890411</c:v>
                </c:pt>
                <c:pt idx="109">
                  <c:v>2008.1260273972603</c:v>
                </c:pt>
                <c:pt idx="110">
                  <c:v>2008.2027397260274</c:v>
                </c:pt>
                <c:pt idx="111">
                  <c:v>2008.2876712328766</c:v>
                </c:pt>
                <c:pt idx="112">
                  <c:v>2008.3698630136987</c:v>
                </c:pt>
                <c:pt idx="113">
                  <c:v>2008.4547945205479</c:v>
                </c:pt>
                <c:pt idx="114">
                  <c:v>2008.5369863013698</c:v>
                </c:pt>
                <c:pt idx="115">
                  <c:v>2008.6219178082192</c:v>
                </c:pt>
                <c:pt idx="116">
                  <c:v>2008.7068493150684</c:v>
                </c:pt>
                <c:pt idx="117">
                  <c:v>2008.7890410958903</c:v>
                </c:pt>
                <c:pt idx="118">
                  <c:v>2008.8739726027397</c:v>
                </c:pt>
                <c:pt idx="119">
                  <c:v>2008.9561643835616</c:v>
                </c:pt>
                <c:pt idx="120">
                  <c:v>2009.041095890411</c:v>
                </c:pt>
                <c:pt idx="121">
                  <c:v>2009.1260273972603</c:v>
                </c:pt>
                <c:pt idx="122">
                  <c:v>2009.2027397260274</c:v>
                </c:pt>
                <c:pt idx="123">
                  <c:v>2009.2876712328766</c:v>
                </c:pt>
                <c:pt idx="124">
                  <c:v>2009.3698630136987</c:v>
                </c:pt>
                <c:pt idx="125">
                  <c:v>2009.4547945205479</c:v>
                </c:pt>
                <c:pt idx="126">
                  <c:v>2009.5369863013698</c:v>
                </c:pt>
                <c:pt idx="127">
                  <c:v>2009.6219178082192</c:v>
                </c:pt>
                <c:pt idx="128">
                  <c:v>2009.7068493150684</c:v>
                </c:pt>
                <c:pt idx="129">
                  <c:v>2009.7890410958903</c:v>
                </c:pt>
                <c:pt idx="130">
                  <c:v>2009.8739726027397</c:v>
                </c:pt>
                <c:pt idx="131">
                  <c:v>2009.9561643835616</c:v>
                </c:pt>
                <c:pt idx="132">
                  <c:v>2010.041095890411</c:v>
                </c:pt>
                <c:pt idx="133">
                  <c:v>2010.1260273972603</c:v>
                </c:pt>
                <c:pt idx="134">
                  <c:v>2010.2027397260274</c:v>
                </c:pt>
                <c:pt idx="135">
                  <c:v>2010.2876712328766</c:v>
                </c:pt>
                <c:pt idx="136">
                  <c:v>2010.3698630136987</c:v>
                </c:pt>
                <c:pt idx="137">
                  <c:v>2010.4547945205479</c:v>
                </c:pt>
                <c:pt idx="138">
                  <c:v>2010.5369863013698</c:v>
                </c:pt>
                <c:pt idx="139">
                  <c:v>2010.6219178082192</c:v>
                </c:pt>
                <c:pt idx="140">
                  <c:v>2010.7068493150684</c:v>
                </c:pt>
                <c:pt idx="141">
                  <c:v>2010.7890410958903</c:v>
                </c:pt>
                <c:pt idx="142">
                  <c:v>2010.8739726027397</c:v>
                </c:pt>
                <c:pt idx="143">
                  <c:v>2010.9561643835616</c:v>
                </c:pt>
                <c:pt idx="144">
                  <c:v>2011.041095890411</c:v>
                </c:pt>
                <c:pt idx="145">
                  <c:v>2011.1260273972603</c:v>
                </c:pt>
                <c:pt idx="146">
                  <c:v>2011.2027397260274</c:v>
                </c:pt>
                <c:pt idx="147">
                  <c:v>2011.2876712328766</c:v>
                </c:pt>
                <c:pt idx="148">
                  <c:v>2011.3698630136987</c:v>
                </c:pt>
                <c:pt idx="149">
                  <c:v>2011.4547945205479</c:v>
                </c:pt>
                <c:pt idx="150">
                  <c:v>2011.5369863013698</c:v>
                </c:pt>
                <c:pt idx="151">
                  <c:v>2011.6219178082192</c:v>
                </c:pt>
                <c:pt idx="152">
                  <c:v>2011.7068493150684</c:v>
                </c:pt>
                <c:pt idx="153">
                  <c:v>2011.7890410958903</c:v>
                </c:pt>
                <c:pt idx="154">
                  <c:v>2011.8739726027397</c:v>
                </c:pt>
                <c:pt idx="155">
                  <c:v>2011.9561643835616</c:v>
                </c:pt>
                <c:pt idx="156">
                  <c:v>2012.041095890411</c:v>
                </c:pt>
                <c:pt idx="157">
                  <c:v>2012.1260273972603</c:v>
                </c:pt>
                <c:pt idx="158">
                  <c:v>2012.2027397260274</c:v>
                </c:pt>
                <c:pt idx="159">
                  <c:v>2012.2876712328766</c:v>
                </c:pt>
                <c:pt idx="160">
                  <c:v>2012.3698630136987</c:v>
                </c:pt>
                <c:pt idx="161">
                  <c:v>2012.4547945205479</c:v>
                </c:pt>
                <c:pt idx="162">
                  <c:v>2012.5369863013698</c:v>
                </c:pt>
                <c:pt idx="163">
                  <c:v>2012.6219178082192</c:v>
                </c:pt>
                <c:pt idx="164">
                  <c:v>2012.7068493150684</c:v>
                </c:pt>
                <c:pt idx="165">
                  <c:v>2012.7890410958903</c:v>
                </c:pt>
                <c:pt idx="166">
                  <c:v>2012.8739726027397</c:v>
                </c:pt>
                <c:pt idx="167">
                  <c:v>2012.9561643835616</c:v>
                </c:pt>
                <c:pt idx="168">
                  <c:v>2013.041095890411</c:v>
                </c:pt>
                <c:pt idx="169">
                  <c:v>2013.1260273972603</c:v>
                </c:pt>
                <c:pt idx="170">
                  <c:v>2013.2027397260274</c:v>
                </c:pt>
                <c:pt idx="171">
                  <c:v>2013.2876712328766</c:v>
                </c:pt>
                <c:pt idx="172">
                  <c:v>2013.3698630136987</c:v>
                </c:pt>
                <c:pt idx="173">
                  <c:v>2013.4547945205479</c:v>
                </c:pt>
                <c:pt idx="174">
                  <c:v>2013.5369863013698</c:v>
                </c:pt>
                <c:pt idx="175">
                  <c:v>2013.6219178082192</c:v>
                </c:pt>
                <c:pt idx="176">
                  <c:v>2013.7068493150684</c:v>
                </c:pt>
                <c:pt idx="177">
                  <c:v>2013.7890410958903</c:v>
                </c:pt>
                <c:pt idx="178">
                  <c:v>2013.8739726027397</c:v>
                </c:pt>
                <c:pt idx="179">
                  <c:v>2013.9561643835616</c:v>
                </c:pt>
                <c:pt idx="180">
                  <c:v>2014.041095890411</c:v>
                </c:pt>
                <c:pt idx="181">
                  <c:v>2014.1260273972603</c:v>
                </c:pt>
                <c:pt idx="182">
                  <c:v>2014.2027397260274</c:v>
                </c:pt>
                <c:pt idx="183">
                  <c:v>2014.2876712328766</c:v>
                </c:pt>
                <c:pt idx="184">
                  <c:v>2014.3698630136987</c:v>
                </c:pt>
                <c:pt idx="185">
                  <c:v>2014.4547945205479</c:v>
                </c:pt>
                <c:pt idx="186">
                  <c:v>2014.5369863013698</c:v>
                </c:pt>
                <c:pt idx="187">
                  <c:v>2014.6219178082192</c:v>
                </c:pt>
                <c:pt idx="188">
                  <c:v>2014.7068493150684</c:v>
                </c:pt>
                <c:pt idx="189">
                  <c:v>2014.7890410958903</c:v>
                </c:pt>
                <c:pt idx="190">
                  <c:v>2014.8739726027397</c:v>
                </c:pt>
                <c:pt idx="191">
                  <c:v>2014.9561643835616</c:v>
                </c:pt>
                <c:pt idx="192">
                  <c:v>2015.041095890411</c:v>
                </c:pt>
                <c:pt idx="193">
                  <c:v>2015.1260273972603</c:v>
                </c:pt>
                <c:pt idx="194">
                  <c:v>2015.2027397260274</c:v>
                </c:pt>
                <c:pt idx="195">
                  <c:v>2015.2876712328766</c:v>
                </c:pt>
                <c:pt idx="196">
                  <c:v>2015.3698630136987</c:v>
                </c:pt>
                <c:pt idx="197">
                  <c:v>2015.4547945205479</c:v>
                </c:pt>
                <c:pt idx="198">
                  <c:v>2015.5369863013698</c:v>
                </c:pt>
                <c:pt idx="199">
                  <c:v>2015.6219178082192</c:v>
                </c:pt>
                <c:pt idx="200">
                  <c:v>2015.7068493150684</c:v>
                </c:pt>
                <c:pt idx="201">
                  <c:v>2015.7890410958903</c:v>
                </c:pt>
                <c:pt idx="202">
                  <c:v>2015.8739726027397</c:v>
                </c:pt>
                <c:pt idx="203">
                  <c:v>2015.9561643835616</c:v>
                </c:pt>
                <c:pt idx="204">
                  <c:v>2016.041095890411</c:v>
                </c:pt>
                <c:pt idx="205">
                  <c:v>2016.1260273972603</c:v>
                </c:pt>
                <c:pt idx="206">
                  <c:v>2016.2027397260274</c:v>
                </c:pt>
                <c:pt idx="207">
                  <c:v>2016.2876712328766</c:v>
                </c:pt>
                <c:pt idx="208">
                  <c:v>2016.3698630136987</c:v>
                </c:pt>
                <c:pt idx="209">
                  <c:v>2016.4547945205479</c:v>
                </c:pt>
                <c:pt idx="210">
                  <c:v>2016.5369863013698</c:v>
                </c:pt>
                <c:pt idx="211">
                  <c:v>2016.6219178082192</c:v>
                </c:pt>
                <c:pt idx="212">
                  <c:v>2016.7068493150684</c:v>
                </c:pt>
                <c:pt idx="213">
                  <c:v>2016.7890410958903</c:v>
                </c:pt>
                <c:pt idx="214">
                  <c:v>2016.8739726027397</c:v>
                </c:pt>
                <c:pt idx="215">
                  <c:v>2016.9561643835616</c:v>
                </c:pt>
                <c:pt idx="216">
                  <c:v>2017.041095890411</c:v>
                </c:pt>
                <c:pt idx="217">
                  <c:v>2017.1260273972603</c:v>
                </c:pt>
                <c:pt idx="218">
                  <c:v>2017.2027397260274</c:v>
                </c:pt>
                <c:pt idx="219">
                  <c:v>2017.2876712328766</c:v>
                </c:pt>
                <c:pt idx="220">
                  <c:v>2017.3698630136987</c:v>
                </c:pt>
                <c:pt idx="221">
                  <c:v>2017.4547945205479</c:v>
                </c:pt>
                <c:pt idx="222">
                  <c:v>2017.5369863013698</c:v>
                </c:pt>
                <c:pt idx="223">
                  <c:v>2017.6219178082192</c:v>
                </c:pt>
                <c:pt idx="224">
                  <c:v>2017.7068493150684</c:v>
                </c:pt>
                <c:pt idx="225">
                  <c:v>2017.7890410958903</c:v>
                </c:pt>
                <c:pt idx="226">
                  <c:v>2017.8739726027397</c:v>
                </c:pt>
                <c:pt idx="227">
                  <c:v>2017.9561643835616</c:v>
                </c:pt>
                <c:pt idx="228">
                  <c:v>2018.041095890411</c:v>
                </c:pt>
                <c:pt idx="229">
                  <c:v>2018.1260273972603</c:v>
                </c:pt>
                <c:pt idx="230">
                  <c:v>2018.2027397260274</c:v>
                </c:pt>
                <c:pt idx="231">
                  <c:v>2018.2876712328766</c:v>
                </c:pt>
                <c:pt idx="232">
                  <c:v>2018.3698630136987</c:v>
                </c:pt>
                <c:pt idx="233">
                  <c:v>2018.4547945205479</c:v>
                </c:pt>
                <c:pt idx="234">
                  <c:v>2018.5369863013698</c:v>
                </c:pt>
                <c:pt idx="235">
                  <c:v>2018.6219178082192</c:v>
                </c:pt>
                <c:pt idx="236">
                  <c:v>2018.7068493150684</c:v>
                </c:pt>
                <c:pt idx="237">
                  <c:v>2018.7890410958903</c:v>
                </c:pt>
                <c:pt idx="238">
                  <c:v>2018.8739726027397</c:v>
                </c:pt>
                <c:pt idx="239">
                  <c:v>2018.9561643835616</c:v>
                </c:pt>
                <c:pt idx="240">
                  <c:v>2019.041095890411</c:v>
                </c:pt>
                <c:pt idx="241">
                  <c:v>2019.1260273972603</c:v>
                </c:pt>
                <c:pt idx="242">
                  <c:v>2019.2027397260274</c:v>
                </c:pt>
                <c:pt idx="243">
                  <c:v>2019.2876712328766</c:v>
                </c:pt>
                <c:pt idx="244">
                  <c:v>2019.3698630136987</c:v>
                </c:pt>
                <c:pt idx="245">
                  <c:v>2019.4547945205479</c:v>
                </c:pt>
                <c:pt idx="246">
                  <c:v>2019.5369863013698</c:v>
                </c:pt>
                <c:pt idx="247">
                  <c:v>2019.6219178082192</c:v>
                </c:pt>
                <c:pt idx="248">
                  <c:v>2019.7068493150684</c:v>
                </c:pt>
                <c:pt idx="249">
                  <c:v>2019.7890410958903</c:v>
                </c:pt>
                <c:pt idx="250">
                  <c:v>2019.8739726027397</c:v>
                </c:pt>
                <c:pt idx="251">
                  <c:v>2019.9561643835616</c:v>
                </c:pt>
                <c:pt idx="252">
                  <c:v>2020.041095890411</c:v>
                </c:pt>
                <c:pt idx="253">
                  <c:v>2020.1260273972603</c:v>
                </c:pt>
                <c:pt idx="254">
                  <c:v>2020.2027397260274</c:v>
                </c:pt>
                <c:pt idx="255">
                  <c:v>2020.2876712328766</c:v>
                </c:pt>
                <c:pt idx="256">
                  <c:v>2020.3698630136987</c:v>
                </c:pt>
                <c:pt idx="257">
                  <c:v>2020.4547945205479</c:v>
                </c:pt>
                <c:pt idx="258">
                  <c:v>2020.5369863013698</c:v>
                </c:pt>
                <c:pt idx="259">
                  <c:v>2020.6219178082192</c:v>
                </c:pt>
                <c:pt idx="260">
                  <c:v>2020.7068493150684</c:v>
                </c:pt>
                <c:pt idx="261">
                  <c:v>2020.7890410958903</c:v>
                </c:pt>
                <c:pt idx="262">
                  <c:v>2020.8739726027397</c:v>
                </c:pt>
                <c:pt idx="263">
                  <c:v>2020.9561643835616</c:v>
                </c:pt>
                <c:pt idx="264">
                  <c:v>2021.041095890411</c:v>
                </c:pt>
                <c:pt idx="265">
                  <c:v>2021.1260273972603</c:v>
                </c:pt>
                <c:pt idx="266">
                  <c:v>2021.2027397260274</c:v>
                </c:pt>
                <c:pt idx="267">
                  <c:v>2021.2876712328766</c:v>
                </c:pt>
                <c:pt idx="268">
                  <c:v>2021.3698630136987</c:v>
                </c:pt>
                <c:pt idx="269">
                  <c:v>2021.4547945205479</c:v>
                </c:pt>
                <c:pt idx="270">
                  <c:v>2021.5369863013698</c:v>
                </c:pt>
                <c:pt idx="271">
                  <c:v>2021.6219178082192</c:v>
                </c:pt>
                <c:pt idx="272">
                  <c:v>2021.7068493150684</c:v>
                </c:pt>
                <c:pt idx="273">
                  <c:v>2021.7890410958903</c:v>
                </c:pt>
                <c:pt idx="274">
                  <c:v>2021.8739726027397</c:v>
                </c:pt>
                <c:pt idx="275">
                  <c:v>2021.9561643835616</c:v>
                </c:pt>
              </c:numCache>
            </c:numRef>
          </c:xVal>
          <c:yVal>
            <c:numRef>
              <c:f>'annual data'!$H$14:$H$289</c:f>
              <c:numCache>
                <c:formatCode>General</c:formatCode>
                <c:ptCount val="276"/>
                <c:pt idx="1">
                  <c:v>3564.2375594877822</c:v>
                </c:pt>
                <c:pt idx="4">
                  <c:v>4659.036768408364</c:v>
                </c:pt>
                <c:pt idx="7">
                  <c:v>4406.6781165973425</c:v>
                </c:pt>
                <c:pt idx="10">
                  <c:v>4429.6811576143073</c:v>
                </c:pt>
                <c:pt idx="18">
                  <c:v>4691.7845760634027</c:v>
                </c:pt>
                <c:pt idx="25">
                  <c:v>4026.1299723179413</c:v>
                </c:pt>
                <c:pt idx="28">
                  <c:v>5633.9158985406875</c:v>
                </c:pt>
                <c:pt idx="31">
                  <c:v>4893.2053691765668</c:v>
                </c:pt>
                <c:pt idx="34">
                  <c:v>5134.7053243342434</c:v>
                </c:pt>
                <c:pt idx="37">
                  <c:v>4135.3037174780802</c:v>
                </c:pt>
                <c:pt idx="40">
                  <c:v>4762.54660968401</c:v>
                </c:pt>
                <c:pt idx="43">
                  <c:v>4935.7446627692225</c:v>
                </c:pt>
                <c:pt idx="46">
                  <c:v>4622.2816581985453</c:v>
                </c:pt>
                <c:pt idx="49">
                  <c:v>4019.7257930192773</c:v>
                </c:pt>
                <c:pt idx="52">
                  <c:v>5041.0028831943137</c:v>
                </c:pt>
                <c:pt idx="55">
                  <c:v>5253.7375940647835</c:v>
                </c:pt>
                <c:pt idx="58">
                  <c:v>4743.6661606376356</c:v>
                </c:pt>
                <c:pt idx="61">
                  <c:v>4204.9896417985592</c:v>
                </c:pt>
                <c:pt idx="64">
                  <c:v>5433.8505290022886</c:v>
                </c:pt>
                <c:pt idx="67">
                  <c:v>5250.3505432397469</c:v>
                </c:pt>
                <c:pt idx="70">
                  <c:v>4754.792336255291</c:v>
                </c:pt>
                <c:pt idx="73">
                  <c:v>4153.2793416384075</c:v>
                </c:pt>
                <c:pt idx="76">
                  <c:v>5247.70940398729</c:v>
                </c:pt>
                <c:pt idx="79">
                  <c:v>5088.7727432781703</c:v>
                </c:pt>
                <c:pt idx="82">
                  <c:v>4806.2310678779986</c:v>
                </c:pt>
                <c:pt idx="84">
                  <c:v>4713.1566966011324</c:v>
                </c:pt>
                <c:pt idx="85">
                  <c:v>3885.2556877607776</c:v>
                </c:pt>
                <c:pt idx="86">
                  <c:v>4123.3177088297225</c:v>
                </c:pt>
                <c:pt idx="87">
                  <c:v>4568.3321405569941</c:v>
                </c:pt>
                <c:pt idx="88">
                  <c:v>5013.8128474952109</c:v>
                </c:pt>
                <c:pt idx="89">
                  <c:v>5828.404354066849</c:v>
                </c:pt>
                <c:pt idx="90">
                  <c:v>5174.0433496826518</c:v>
                </c:pt>
                <c:pt idx="91">
                  <c:v>4956.2635570820757</c:v>
                </c:pt>
                <c:pt idx="92">
                  <c:v>4812.9735134338962</c:v>
                </c:pt>
                <c:pt idx="93">
                  <c:v>4804.4381900469189</c:v>
                </c:pt>
                <c:pt idx="94">
                  <c:v>4708.1598031485828</c:v>
                </c:pt>
                <c:pt idx="95">
                  <c:v>4308.7331630857752</c:v>
                </c:pt>
                <c:pt idx="96">
                  <c:v>4426.0078729227589</c:v>
                </c:pt>
                <c:pt idx="97">
                  <c:v>3663.1201085075168</c:v>
                </c:pt>
                <c:pt idx="98">
                  <c:v>4135.9891489304291</c:v>
                </c:pt>
                <c:pt idx="99">
                  <c:v>4609.1135390886166</c:v>
                </c:pt>
                <c:pt idx="100">
                  <c:v>4858.9811933895489</c:v>
                </c:pt>
                <c:pt idx="101">
                  <c:v>4756.6244865459958</c:v>
                </c:pt>
                <c:pt idx="102">
                  <c:v>5013.5798821259177</c:v>
                </c:pt>
                <c:pt idx="103">
                  <c:v>4562.2336490532434</c:v>
                </c:pt>
                <c:pt idx="104">
                  <c:v>4133.5768937793382</c:v>
                </c:pt>
                <c:pt idx="105">
                  <c:v>4401.6361058435496</c:v>
                </c:pt>
                <c:pt idx="106">
                  <c:v>4458.705460649805</c:v>
                </c:pt>
                <c:pt idx="107">
                  <c:v>4131.478010366488</c:v>
                </c:pt>
                <c:pt idx="108">
                  <c:v>4101.8340125366194</c:v>
                </c:pt>
                <c:pt idx="109">
                  <c:v>3682.7329415033469</c:v>
                </c:pt>
                <c:pt idx="110">
                  <c:v>3801.2108098871581</c:v>
                </c:pt>
                <c:pt idx="111">
                  <c:v>4306.2349032725933</c:v>
                </c:pt>
                <c:pt idx="112">
                  <c:v>4483.039668412317</c:v>
                </c:pt>
                <c:pt idx="113">
                  <c:v>4692.151885962272</c:v>
                </c:pt>
                <c:pt idx="114">
                  <c:v>4724.1497836729905</c:v>
                </c:pt>
                <c:pt idx="115">
                  <c:v>4219.653704799417</c:v>
                </c:pt>
                <c:pt idx="116">
                  <c:v>4671.4837574204494</c:v>
                </c:pt>
                <c:pt idx="117">
                  <c:v>4047.5725244031901</c:v>
                </c:pt>
                <c:pt idx="118">
                  <c:v>3494.2775441643948</c:v>
                </c:pt>
                <c:pt idx="119">
                  <c:v>4539.6738215330597</c:v>
                </c:pt>
                <c:pt idx="120">
                  <c:v>3400.7661200265793</c:v>
                </c:pt>
                <c:pt idx="121">
                  <c:v>3467.918905188134</c:v>
                </c:pt>
                <c:pt idx="122">
                  <c:v>3765.1049840474789</c:v>
                </c:pt>
                <c:pt idx="123">
                  <c:v>4118.9253411674426</c:v>
                </c:pt>
                <c:pt idx="124">
                  <c:v>4205.2951507328962</c:v>
                </c:pt>
                <c:pt idx="125">
                  <c:v>4977.3475355197834</c:v>
                </c:pt>
                <c:pt idx="126">
                  <c:v>4477.0560241895309</c:v>
                </c:pt>
                <c:pt idx="127">
                  <c:v>4096.2244647440148</c:v>
                </c:pt>
                <c:pt idx="128">
                  <c:v>4139.2748867547434</c:v>
                </c:pt>
                <c:pt idx="129">
                  <c:v>3907.2516386179027</c:v>
                </c:pt>
                <c:pt idx="130">
                  <c:v>3898.0910428871675</c:v>
                </c:pt>
                <c:pt idx="131">
                  <c:v>4043.840342891915</c:v>
                </c:pt>
                <c:pt idx="132">
                  <c:v>3397.7065792121957</c:v>
                </c:pt>
                <c:pt idx="133">
                  <c:v>3158.6929783370706</c:v>
                </c:pt>
                <c:pt idx="134">
                  <c:v>4125.4813156597193</c:v>
                </c:pt>
                <c:pt idx="135">
                  <c:v>4461.8883672762959</c:v>
                </c:pt>
                <c:pt idx="136">
                  <c:v>3881.7300459650914</c:v>
                </c:pt>
                <c:pt idx="137">
                  <c:v>4654.7789802521474</c:v>
                </c:pt>
                <c:pt idx="138">
                  <c:v>4253.7344124134261</c:v>
                </c:pt>
                <c:pt idx="139">
                  <c:v>4290.1942892326297</c:v>
                </c:pt>
                <c:pt idx="140">
                  <c:v>3938.6617347099327</c:v>
                </c:pt>
                <c:pt idx="141">
                  <c:v>3722.5499039475494</c:v>
                </c:pt>
                <c:pt idx="142">
                  <c:v>4182.5375203471822</c:v>
                </c:pt>
                <c:pt idx="143">
                  <c:v>3633.7330004880832</c:v>
                </c:pt>
                <c:pt idx="144">
                  <c:v>3449.818364992369</c:v>
                </c:pt>
                <c:pt idx="145">
                  <c:v>3473.9598173797144</c:v>
                </c:pt>
                <c:pt idx="146">
                  <c:v>3906.4810139928909</c:v>
                </c:pt>
                <c:pt idx="147">
                  <c:v>4009.6518352893986</c:v>
                </c:pt>
                <c:pt idx="148">
                  <c:v>4395.0870344670575</c:v>
                </c:pt>
                <c:pt idx="149">
                  <c:v>4695.8707649757998</c:v>
                </c:pt>
                <c:pt idx="150">
                  <c:v>3978.4791902563343</c:v>
                </c:pt>
                <c:pt idx="151">
                  <c:v>4338.4542905748795</c:v>
                </c:pt>
                <c:pt idx="152">
                  <c:v>4273.0104014199806</c:v>
                </c:pt>
                <c:pt idx="153">
                  <c:v>3772.234688477351</c:v>
                </c:pt>
                <c:pt idx="154">
                  <c:v>3965.293990523483</c:v>
                </c:pt>
                <c:pt idx="155">
                  <c:v>3789.0309313946577</c:v>
                </c:pt>
                <c:pt idx="156">
                  <c:v>3657.9263375736264</c:v>
                </c:pt>
                <c:pt idx="157">
                  <c:v>3075.0916477158457</c:v>
                </c:pt>
                <c:pt idx="158">
                  <c:v>3471.6404115833807</c:v>
                </c:pt>
                <c:pt idx="159">
                  <c:v>3923.0569762225209</c:v>
                </c:pt>
                <c:pt idx="160">
                  <c:v>4214.1954239569313</c:v>
                </c:pt>
                <c:pt idx="161">
                  <c:v>4233.8083325856142</c:v>
                </c:pt>
                <c:pt idx="162">
                  <c:v>4357.0806871300601</c:v>
                </c:pt>
                <c:pt idx="163">
                  <c:v>4066.3929608243243</c:v>
                </c:pt>
                <c:pt idx="164">
                  <c:v>3724.782473455959</c:v>
                </c:pt>
                <c:pt idx="165">
                  <c:v>3375.4646058553672</c:v>
                </c:pt>
                <c:pt idx="166">
                  <c:v>4558.7438791685363</c:v>
                </c:pt>
                <c:pt idx="167">
                  <c:v>3830.5802399455852</c:v>
                </c:pt>
                <c:pt idx="168">
                  <c:v>3391.9796674750082</c:v>
                </c:pt>
                <c:pt idx="169">
                  <c:v>2957.2977022328673</c:v>
                </c:pt>
                <c:pt idx="170">
                  <c:v>3180.6964838884141</c:v>
                </c:pt>
                <c:pt idx="171">
                  <c:v>4142.3657328285553</c:v>
                </c:pt>
                <c:pt idx="172">
                  <c:v>3995.2266131649194</c:v>
                </c:pt>
                <c:pt idx="173">
                  <c:v>4014.5392377861908</c:v>
                </c:pt>
                <c:pt idx="174">
                  <c:v>4208.2713348104471</c:v>
                </c:pt>
                <c:pt idx="175">
                  <c:v>3871.2092646417414</c:v>
                </c:pt>
                <c:pt idx="176">
                  <c:v>3810.712471606274</c:v>
                </c:pt>
                <c:pt idx="177">
                  <c:v>3506.9916279069771</c:v>
                </c:pt>
                <c:pt idx="178">
                  <c:v>3211.9818222462595</c:v>
                </c:pt>
                <c:pt idx="179">
                  <c:v>4230.6010474711702</c:v>
                </c:pt>
                <c:pt idx="180">
                  <c:v>3204.2248324506331</c:v>
                </c:pt>
                <c:pt idx="181">
                  <c:v>3082.9490565291935</c:v>
                </c:pt>
                <c:pt idx="182">
                  <c:v>3122.7122747553003</c:v>
                </c:pt>
                <c:pt idx="183">
                  <c:v>3863.8677065679794</c:v>
                </c:pt>
                <c:pt idx="184">
                  <c:v>4007.8345604109322</c:v>
                </c:pt>
                <c:pt idx="185">
                  <c:v>4085.751380578517</c:v>
                </c:pt>
                <c:pt idx="186">
                  <c:v>4051.1627206424619</c:v>
                </c:pt>
                <c:pt idx="187">
                  <c:v>3749.2028253838271</c:v>
                </c:pt>
                <c:pt idx="188">
                  <c:v>3947.1028718338926</c:v>
                </c:pt>
                <c:pt idx="189">
                  <c:v>3590.7744256127671</c:v>
                </c:pt>
                <c:pt idx="190">
                  <c:v>3226.8524077981069</c:v>
                </c:pt>
                <c:pt idx="191">
                  <c:v>4001.3864954150549</c:v>
                </c:pt>
                <c:pt idx="192">
                  <c:v>3190.5201511978189</c:v>
                </c:pt>
                <c:pt idx="193">
                  <c:v>2827.1454978021889</c:v>
                </c:pt>
                <c:pt idx="194">
                  <c:v>3373.8829018592173</c:v>
                </c:pt>
                <c:pt idx="195">
                  <c:v>3837.7047591251207</c:v>
                </c:pt>
                <c:pt idx="196">
                  <c:v>3825.7694196161751</c:v>
                </c:pt>
                <c:pt idx="197">
                  <c:v>4545.1181924581588</c:v>
                </c:pt>
                <c:pt idx="198">
                  <c:v>4080.2421630109698</c:v>
                </c:pt>
                <c:pt idx="199">
                  <c:v>3815.987586007383</c:v>
                </c:pt>
                <c:pt idx="200">
                  <c:v>3853.0218601949882</c:v>
                </c:pt>
                <c:pt idx="201">
                  <c:v>3673.3893834571963</c:v>
                </c:pt>
                <c:pt idx="202">
                  <c:v>3766.6577162213553</c:v>
                </c:pt>
                <c:pt idx="203">
                  <c:v>4042.163992403021</c:v>
                </c:pt>
                <c:pt idx="204">
                  <c:v>3221.6922109390994</c:v>
                </c:pt>
                <c:pt idx="205">
                  <c:v>2756.3270579083573</c:v>
                </c:pt>
                <c:pt idx="206">
                  <c:v>3406.8464546320643</c:v>
                </c:pt>
                <c:pt idx="207">
                  <c:v>3875.1999499879435</c:v>
                </c:pt>
                <c:pt idx="208">
                  <c:v>3863.14799967619</c:v>
                </c:pt>
                <c:pt idx="209">
                  <c:v>4589.5249628630709</c:v>
                </c:pt>
                <c:pt idx="210">
                  <c:v>4120.1069958397229</c:v>
                </c:pt>
                <c:pt idx="211">
                  <c:v>3853.2705954747726</c:v>
                </c:pt>
                <c:pt idx="212">
                  <c:v>3890.6667023895648</c:v>
                </c:pt>
                <c:pt idx="213">
                  <c:v>3709.2791781889814</c:v>
                </c:pt>
                <c:pt idx="214">
                  <c:v>3803.4587623802167</c:v>
                </c:pt>
                <c:pt idx="215">
                  <c:v>4081.6567934147724</c:v>
                </c:pt>
                <c:pt idx="216">
                  <c:v>3487.1947131423958</c:v>
                </c:pt>
                <c:pt idx="217">
                  <c:v>3030.8265028171995</c:v>
                </c:pt>
                <c:pt idx="218">
                  <c:v>3060.0364338774343</c:v>
                </c:pt>
                <c:pt idx="219">
                  <c:v>3628.170190065935</c:v>
                </c:pt>
                <c:pt idx="220">
                  <c:v>3851.3804443349545</c:v>
                </c:pt>
                <c:pt idx="221">
                  <c:v>4493.8954630447306</c:v>
                </c:pt>
                <c:pt idx="222">
                  <c:v>3812.3820563220506</c:v>
                </c:pt>
                <c:pt idx="223">
                  <c:v>3832.2030592848273</c:v>
                </c:pt>
                <c:pt idx="224">
                  <c:v>3643.3313183828986</c:v>
                </c:pt>
                <c:pt idx="225">
                  <c:v>3684.1782256158699</c:v>
                </c:pt>
                <c:pt idx="226">
                  <c:v>3747.5518407498157</c:v>
                </c:pt>
                <c:pt idx="227">
                  <c:v>3165.2618907285932</c:v>
                </c:pt>
                <c:pt idx="228">
                  <c:v>3428.7960271350325</c:v>
                </c:pt>
                <c:pt idx="229">
                  <c:v>3426.508017038062</c:v>
                </c:pt>
                <c:pt idx="230">
                  <c:v>3265.7534264216447</c:v>
                </c:pt>
                <c:pt idx="231">
                  <c:v>3983.2831371896705</c:v>
                </c:pt>
                <c:pt idx="232">
                  <c:v>4219.4629924999026</c:v>
                </c:pt>
                <c:pt idx="233">
                  <c:v>4289.5394629960774</c:v>
                </c:pt>
                <c:pt idx="234">
                  <c:v>4338.132222247561</c:v>
                </c:pt>
                <c:pt idx="235">
                  <c:v>4007.0944507865647</c:v>
                </c:pt>
                <c:pt idx="236">
                  <c:v>3715.6773208023174</c:v>
                </c:pt>
                <c:pt idx="237">
                  <c:v>4082.4134671751694</c:v>
                </c:pt>
                <c:pt idx="238">
                  <c:v>4258.7252852053616</c:v>
                </c:pt>
                <c:pt idx="239">
                  <c:v>3783.8877467110779</c:v>
                </c:pt>
                <c:pt idx="240">
                  <c:v>3547.5429511574253</c:v>
                </c:pt>
                <c:pt idx="241">
                  <c:v>3331.2542062549487</c:v>
                </c:pt>
                <c:pt idx="242">
                  <c:v>3309.4431248350488</c:v>
                </c:pt>
                <c:pt idx="243">
                  <c:v>4534.4982405208066</c:v>
                </c:pt>
                <c:pt idx="244">
                  <c:v>4386.6925267540164</c:v>
                </c:pt>
                <c:pt idx="245">
                  <c:v>4236.5395223013984</c:v>
                </c:pt>
                <c:pt idx="246">
                  <c:v>4537.8789833048131</c:v>
                </c:pt>
                <c:pt idx="247">
                  <c:v>4184.9253782170799</c:v>
                </c:pt>
                <c:pt idx="248">
                  <c:v>4057.6649401777076</c:v>
                </c:pt>
                <c:pt idx="249">
                  <c:v>4044.8633885015197</c:v>
                </c:pt>
                <c:pt idx="250">
                  <c:v>3598.6449590921088</c:v>
                </c:pt>
                <c:pt idx="251">
                  <c:v>4620.5938029440058</c:v>
                </c:pt>
                <c:pt idx="252">
                  <c:v>3702.1181029365384</c:v>
                </c:pt>
                <c:pt idx="253">
                  <c:v>3393.6813469355789</c:v>
                </c:pt>
                <c:pt idx="254">
                  <c:v>4195.7492776262179</c:v>
                </c:pt>
                <c:pt idx="255">
                  <c:v>4606.2460084932682</c:v>
                </c:pt>
                <c:pt idx="256">
                  <c:v>4904.1427247057673</c:v>
                </c:pt>
                <c:pt idx="257">
                  <c:v>5440.5695866390133</c:v>
                </c:pt>
                <c:pt idx="258">
                  <c:v>4827.4191849308745</c:v>
                </c:pt>
                <c:pt idx="259">
                  <c:v>4744.0111417063208</c:v>
                </c:pt>
                <c:pt idx="260">
                  <c:v>4738.366878449704</c:v>
                </c:pt>
                <c:pt idx="261">
                  <c:v>4509.6822935858727</c:v>
                </c:pt>
                <c:pt idx="262">
                  <c:v>4838.5342309422704</c:v>
                </c:pt>
                <c:pt idx="263">
                  <c:v>4708.4046503774607</c:v>
                </c:pt>
                <c:pt idx="264">
                  <c:v>3949.1508021208788</c:v>
                </c:pt>
                <c:pt idx="265">
                  <c:v>3529.4710012887795</c:v>
                </c:pt>
                <c:pt idx="266">
                  <c:v>4519.5772991554204</c:v>
                </c:pt>
                <c:pt idx="267">
                  <c:v>4987.5595687464538</c:v>
                </c:pt>
                <c:pt idx="268">
                  <c:v>4464.6526751466808</c:v>
                </c:pt>
                <c:pt idx="269">
                  <c:v>5282.5873239089133</c:v>
                </c:pt>
                <c:pt idx="270">
                  <c:v>4924.6999962064629</c:v>
                </c:pt>
                <c:pt idx="271">
                  <c:v>4790.3584415088308</c:v>
                </c:pt>
                <c:pt idx="272">
                  <c:v>4672.8483622398207</c:v>
                </c:pt>
                <c:pt idx="273">
                  <c:v>4164.5761518093977</c:v>
                </c:pt>
                <c:pt idx="274">
                  <c:v>4840.6131958322021</c:v>
                </c:pt>
                <c:pt idx="275">
                  <c:v>4276.410220903239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3D-44AE-9468-17EDE338E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437992"/>
        <c:axId val="445434072"/>
      </c:scatterChart>
      <c:valAx>
        <c:axId val="445437992"/>
        <c:scaling>
          <c:orientation val="minMax"/>
          <c:max val="2018"/>
          <c:min val="2004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34072"/>
        <c:crosses val="autoZero"/>
        <c:crossBetween val="midCat"/>
        <c:majorUnit val="1"/>
        <c:minorUnit val="0.25"/>
      </c:valAx>
      <c:valAx>
        <c:axId val="445434072"/>
        <c:scaling>
          <c:orientation val="minMax"/>
          <c:max val="6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g/HH/d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37992"/>
        <c:crosses val="autoZero"/>
        <c:crossBetween val="midCat"/>
        <c:majorUnit val="2000"/>
        <c:minorUnit val="5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'annual data'!$C$14:$C$289</c:f>
              <c:numCache>
                <c:formatCode>General</c:formatCode>
                <c:ptCount val="276"/>
                <c:pt idx="0">
                  <c:v>1999.041095890411</c:v>
                </c:pt>
                <c:pt idx="1">
                  <c:v>1999.1260273972603</c:v>
                </c:pt>
                <c:pt idx="2">
                  <c:v>1999.2027397260274</c:v>
                </c:pt>
                <c:pt idx="3">
                  <c:v>1999.2876712328766</c:v>
                </c:pt>
                <c:pt idx="4">
                  <c:v>1999.3698630136987</c:v>
                </c:pt>
                <c:pt idx="5">
                  <c:v>1999.4547945205479</c:v>
                </c:pt>
                <c:pt idx="6">
                  <c:v>1999.5369863013698</c:v>
                </c:pt>
                <c:pt idx="7">
                  <c:v>1999.6219178082192</c:v>
                </c:pt>
                <c:pt idx="8">
                  <c:v>1999.7068493150684</c:v>
                </c:pt>
                <c:pt idx="9">
                  <c:v>1999.7890410958903</c:v>
                </c:pt>
                <c:pt idx="10">
                  <c:v>1999.8739726027397</c:v>
                </c:pt>
                <c:pt idx="11">
                  <c:v>1999.9561643835616</c:v>
                </c:pt>
                <c:pt idx="12">
                  <c:v>2000.041095890411</c:v>
                </c:pt>
                <c:pt idx="13">
                  <c:v>2000.1260273972603</c:v>
                </c:pt>
                <c:pt idx="14">
                  <c:v>2000.2027397260274</c:v>
                </c:pt>
                <c:pt idx="15">
                  <c:v>2000.2876712328766</c:v>
                </c:pt>
                <c:pt idx="16">
                  <c:v>2000.3698630136987</c:v>
                </c:pt>
                <c:pt idx="17">
                  <c:v>2000.4547945205479</c:v>
                </c:pt>
                <c:pt idx="18">
                  <c:v>2000.5369863013698</c:v>
                </c:pt>
                <c:pt idx="19">
                  <c:v>2000.6219178082192</c:v>
                </c:pt>
                <c:pt idx="20">
                  <c:v>2000.7068493150684</c:v>
                </c:pt>
                <c:pt idx="21">
                  <c:v>2000.7890410958903</c:v>
                </c:pt>
                <c:pt idx="22">
                  <c:v>2000.8739726027397</c:v>
                </c:pt>
                <c:pt idx="23">
                  <c:v>2000.9561643835616</c:v>
                </c:pt>
                <c:pt idx="24">
                  <c:v>2001.041095890411</c:v>
                </c:pt>
                <c:pt idx="25">
                  <c:v>2001.1260273972603</c:v>
                </c:pt>
                <c:pt idx="26">
                  <c:v>2001.2027397260274</c:v>
                </c:pt>
                <c:pt idx="27">
                  <c:v>2001.2876712328766</c:v>
                </c:pt>
                <c:pt idx="28">
                  <c:v>2001.3698630136987</c:v>
                </c:pt>
                <c:pt idx="29">
                  <c:v>2001.4547945205479</c:v>
                </c:pt>
                <c:pt idx="30">
                  <c:v>2001.5369863013698</c:v>
                </c:pt>
                <c:pt idx="31">
                  <c:v>2001.6219178082192</c:v>
                </c:pt>
                <c:pt idx="32">
                  <c:v>2001.7068493150684</c:v>
                </c:pt>
                <c:pt idx="33">
                  <c:v>2001.7890410958903</c:v>
                </c:pt>
                <c:pt idx="34">
                  <c:v>2001.8739726027397</c:v>
                </c:pt>
                <c:pt idx="35">
                  <c:v>2001.9561643835616</c:v>
                </c:pt>
                <c:pt idx="36">
                  <c:v>2002.041095890411</c:v>
                </c:pt>
                <c:pt idx="37">
                  <c:v>2002.1260273972603</c:v>
                </c:pt>
                <c:pt idx="38">
                  <c:v>2002.2027397260274</c:v>
                </c:pt>
                <c:pt idx="39">
                  <c:v>2002.2876712328766</c:v>
                </c:pt>
                <c:pt idx="40">
                  <c:v>2002.3698630136987</c:v>
                </c:pt>
                <c:pt idx="41">
                  <c:v>2002.4547945205479</c:v>
                </c:pt>
                <c:pt idx="42">
                  <c:v>2002.5369863013698</c:v>
                </c:pt>
                <c:pt idx="43">
                  <c:v>2002.6219178082192</c:v>
                </c:pt>
                <c:pt idx="44">
                  <c:v>2002.7068493150684</c:v>
                </c:pt>
                <c:pt idx="45">
                  <c:v>2002.7890410958903</c:v>
                </c:pt>
                <c:pt idx="46">
                  <c:v>2002.8739726027397</c:v>
                </c:pt>
                <c:pt idx="47">
                  <c:v>2002.9561643835616</c:v>
                </c:pt>
                <c:pt idx="48">
                  <c:v>2003.041095890411</c:v>
                </c:pt>
                <c:pt idx="49">
                  <c:v>2003.1260273972603</c:v>
                </c:pt>
                <c:pt idx="50">
                  <c:v>2003.2027397260274</c:v>
                </c:pt>
                <c:pt idx="51">
                  <c:v>2003.2876712328766</c:v>
                </c:pt>
                <c:pt idx="52">
                  <c:v>2003.3698630136987</c:v>
                </c:pt>
                <c:pt idx="53">
                  <c:v>2003.4547945205479</c:v>
                </c:pt>
                <c:pt idx="54">
                  <c:v>2003.5369863013698</c:v>
                </c:pt>
                <c:pt idx="55">
                  <c:v>2003.6219178082192</c:v>
                </c:pt>
                <c:pt idx="56">
                  <c:v>2003.7068493150684</c:v>
                </c:pt>
                <c:pt idx="57">
                  <c:v>2003.7890410958903</c:v>
                </c:pt>
                <c:pt idx="58">
                  <c:v>2003.8739726027397</c:v>
                </c:pt>
                <c:pt idx="59">
                  <c:v>2003.9561643835616</c:v>
                </c:pt>
                <c:pt idx="60">
                  <c:v>2004.041095890411</c:v>
                </c:pt>
                <c:pt idx="61">
                  <c:v>2004.1260273972603</c:v>
                </c:pt>
                <c:pt idx="62">
                  <c:v>2004.2027397260274</c:v>
                </c:pt>
                <c:pt idx="63">
                  <c:v>2004.2876712328766</c:v>
                </c:pt>
                <c:pt idx="64">
                  <c:v>2004.3698630136987</c:v>
                </c:pt>
                <c:pt idx="65">
                  <c:v>2004.4547945205479</c:v>
                </c:pt>
                <c:pt idx="66">
                  <c:v>2004.5369863013698</c:v>
                </c:pt>
                <c:pt idx="67">
                  <c:v>2004.6219178082192</c:v>
                </c:pt>
                <c:pt idx="68">
                  <c:v>2004.7068493150684</c:v>
                </c:pt>
                <c:pt idx="69">
                  <c:v>2004.7890410958903</c:v>
                </c:pt>
                <c:pt idx="70">
                  <c:v>2004.8739726027397</c:v>
                </c:pt>
                <c:pt idx="71">
                  <c:v>2004.9561643835616</c:v>
                </c:pt>
                <c:pt idx="72">
                  <c:v>2005.041095890411</c:v>
                </c:pt>
                <c:pt idx="73">
                  <c:v>2005.1260273972603</c:v>
                </c:pt>
                <c:pt idx="74">
                  <c:v>2005.2027397260274</c:v>
                </c:pt>
                <c:pt idx="75">
                  <c:v>2005.2876712328766</c:v>
                </c:pt>
                <c:pt idx="76">
                  <c:v>2005.3698630136987</c:v>
                </c:pt>
                <c:pt idx="77">
                  <c:v>2005.4547945205479</c:v>
                </c:pt>
                <c:pt idx="78">
                  <c:v>2005.5369863013698</c:v>
                </c:pt>
                <c:pt idx="79">
                  <c:v>2005.6219178082192</c:v>
                </c:pt>
                <c:pt idx="80">
                  <c:v>2005.7068493150684</c:v>
                </c:pt>
                <c:pt idx="81">
                  <c:v>2005.7890410958903</c:v>
                </c:pt>
                <c:pt idx="82">
                  <c:v>2005.8739726027397</c:v>
                </c:pt>
                <c:pt idx="83">
                  <c:v>2005.9561643835616</c:v>
                </c:pt>
                <c:pt idx="84">
                  <c:v>2006.041095890411</c:v>
                </c:pt>
                <c:pt idx="85">
                  <c:v>2006.1260273972603</c:v>
                </c:pt>
                <c:pt idx="86">
                  <c:v>2006.2027397260274</c:v>
                </c:pt>
                <c:pt idx="87">
                  <c:v>2006.2876712328766</c:v>
                </c:pt>
                <c:pt idx="88">
                  <c:v>2006.3698630136987</c:v>
                </c:pt>
                <c:pt idx="89">
                  <c:v>2006.4547945205479</c:v>
                </c:pt>
                <c:pt idx="90">
                  <c:v>2006.5369863013698</c:v>
                </c:pt>
                <c:pt idx="91">
                  <c:v>2006.6219178082192</c:v>
                </c:pt>
                <c:pt idx="92">
                  <c:v>2006.7068493150684</c:v>
                </c:pt>
                <c:pt idx="93">
                  <c:v>2006.7890410958903</c:v>
                </c:pt>
                <c:pt idx="94">
                  <c:v>2006.8739726027397</c:v>
                </c:pt>
                <c:pt idx="95">
                  <c:v>2006.9561643835616</c:v>
                </c:pt>
                <c:pt idx="96">
                  <c:v>2007.041095890411</c:v>
                </c:pt>
                <c:pt idx="97">
                  <c:v>2007.1260273972603</c:v>
                </c:pt>
                <c:pt idx="98">
                  <c:v>2007.2027397260274</c:v>
                </c:pt>
                <c:pt idx="99">
                  <c:v>2007.2876712328766</c:v>
                </c:pt>
                <c:pt idx="100">
                  <c:v>2007.3698630136987</c:v>
                </c:pt>
                <c:pt idx="101">
                  <c:v>2007.4547945205479</c:v>
                </c:pt>
                <c:pt idx="102">
                  <c:v>2007.5369863013698</c:v>
                </c:pt>
                <c:pt idx="103">
                  <c:v>2007.6219178082192</c:v>
                </c:pt>
                <c:pt idx="104">
                  <c:v>2007.7068493150684</c:v>
                </c:pt>
                <c:pt idx="105">
                  <c:v>2007.7890410958903</c:v>
                </c:pt>
                <c:pt idx="106">
                  <c:v>2007.8739726027397</c:v>
                </c:pt>
                <c:pt idx="107">
                  <c:v>2007.9561643835616</c:v>
                </c:pt>
                <c:pt idx="108">
                  <c:v>2008.041095890411</c:v>
                </c:pt>
                <c:pt idx="109">
                  <c:v>2008.1260273972603</c:v>
                </c:pt>
                <c:pt idx="110">
                  <c:v>2008.2027397260274</c:v>
                </c:pt>
                <c:pt idx="111">
                  <c:v>2008.2876712328766</c:v>
                </c:pt>
                <c:pt idx="112">
                  <c:v>2008.3698630136987</c:v>
                </c:pt>
                <c:pt idx="113">
                  <c:v>2008.4547945205479</c:v>
                </c:pt>
                <c:pt idx="114">
                  <c:v>2008.5369863013698</c:v>
                </c:pt>
                <c:pt idx="115">
                  <c:v>2008.6219178082192</c:v>
                </c:pt>
                <c:pt idx="116">
                  <c:v>2008.7068493150684</c:v>
                </c:pt>
                <c:pt idx="117">
                  <c:v>2008.7890410958903</c:v>
                </c:pt>
                <c:pt idx="118">
                  <c:v>2008.8739726027397</c:v>
                </c:pt>
                <c:pt idx="119">
                  <c:v>2008.9561643835616</c:v>
                </c:pt>
                <c:pt idx="120">
                  <c:v>2009.041095890411</c:v>
                </c:pt>
                <c:pt idx="121">
                  <c:v>2009.1260273972603</c:v>
                </c:pt>
                <c:pt idx="122">
                  <c:v>2009.2027397260274</c:v>
                </c:pt>
                <c:pt idx="123">
                  <c:v>2009.2876712328766</c:v>
                </c:pt>
                <c:pt idx="124">
                  <c:v>2009.3698630136987</c:v>
                </c:pt>
                <c:pt idx="125">
                  <c:v>2009.4547945205479</c:v>
                </c:pt>
                <c:pt idx="126">
                  <c:v>2009.5369863013698</c:v>
                </c:pt>
                <c:pt idx="127">
                  <c:v>2009.6219178082192</c:v>
                </c:pt>
                <c:pt idx="128">
                  <c:v>2009.7068493150684</c:v>
                </c:pt>
                <c:pt idx="129">
                  <c:v>2009.7890410958903</c:v>
                </c:pt>
                <c:pt idx="130">
                  <c:v>2009.8739726027397</c:v>
                </c:pt>
                <c:pt idx="131">
                  <c:v>2009.9561643835616</c:v>
                </c:pt>
                <c:pt idx="132">
                  <c:v>2010.041095890411</c:v>
                </c:pt>
                <c:pt idx="133">
                  <c:v>2010.1260273972603</c:v>
                </c:pt>
                <c:pt idx="134">
                  <c:v>2010.2027397260274</c:v>
                </c:pt>
                <c:pt idx="135">
                  <c:v>2010.2876712328766</c:v>
                </c:pt>
                <c:pt idx="136">
                  <c:v>2010.3698630136987</c:v>
                </c:pt>
                <c:pt idx="137">
                  <c:v>2010.4547945205479</c:v>
                </c:pt>
                <c:pt idx="138">
                  <c:v>2010.5369863013698</c:v>
                </c:pt>
                <c:pt idx="139">
                  <c:v>2010.6219178082192</c:v>
                </c:pt>
                <c:pt idx="140">
                  <c:v>2010.7068493150684</c:v>
                </c:pt>
                <c:pt idx="141">
                  <c:v>2010.7890410958903</c:v>
                </c:pt>
                <c:pt idx="142">
                  <c:v>2010.8739726027397</c:v>
                </c:pt>
                <c:pt idx="143">
                  <c:v>2010.9561643835616</c:v>
                </c:pt>
                <c:pt idx="144">
                  <c:v>2011.041095890411</c:v>
                </c:pt>
                <c:pt idx="145">
                  <c:v>2011.1260273972603</c:v>
                </c:pt>
                <c:pt idx="146">
                  <c:v>2011.2027397260274</c:v>
                </c:pt>
                <c:pt idx="147">
                  <c:v>2011.2876712328766</c:v>
                </c:pt>
                <c:pt idx="148">
                  <c:v>2011.3698630136987</c:v>
                </c:pt>
                <c:pt idx="149">
                  <c:v>2011.4547945205479</c:v>
                </c:pt>
                <c:pt idx="150">
                  <c:v>2011.5369863013698</c:v>
                </c:pt>
                <c:pt idx="151">
                  <c:v>2011.6219178082192</c:v>
                </c:pt>
                <c:pt idx="152">
                  <c:v>2011.7068493150684</c:v>
                </c:pt>
                <c:pt idx="153">
                  <c:v>2011.7890410958903</c:v>
                </c:pt>
                <c:pt idx="154">
                  <c:v>2011.8739726027397</c:v>
                </c:pt>
                <c:pt idx="155">
                  <c:v>2011.9561643835616</c:v>
                </c:pt>
                <c:pt idx="156">
                  <c:v>2012.041095890411</c:v>
                </c:pt>
                <c:pt idx="157">
                  <c:v>2012.1260273972603</c:v>
                </c:pt>
                <c:pt idx="158">
                  <c:v>2012.2027397260274</c:v>
                </c:pt>
                <c:pt idx="159">
                  <c:v>2012.2876712328766</c:v>
                </c:pt>
                <c:pt idx="160">
                  <c:v>2012.3698630136987</c:v>
                </c:pt>
                <c:pt idx="161">
                  <c:v>2012.4547945205479</c:v>
                </c:pt>
                <c:pt idx="162">
                  <c:v>2012.5369863013698</c:v>
                </c:pt>
                <c:pt idx="163">
                  <c:v>2012.6219178082192</c:v>
                </c:pt>
                <c:pt idx="164">
                  <c:v>2012.7068493150684</c:v>
                </c:pt>
                <c:pt idx="165">
                  <c:v>2012.7890410958903</c:v>
                </c:pt>
                <c:pt idx="166">
                  <c:v>2012.8739726027397</c:v>
                </c:pt>
                <c:pt idx="167">
                  <c:v>2012.9561643835616</c:v>
                </c:pt>
                <c:pt idx="168">
                  <c:v>2013.041095890411</c:v>
                </c:pt>
                <c:pt idx="169">
                  <c:v>2013.1260273972603</c:v>
                </c:pt>
                <c:pt idx="170">
                  <c:v>2013.2027397260274</c:v>
                </c:pt>
                <c:pt idx="171">
                  <c:v>2013.2876712328766</c:v>
                </c:pt>
                <c:pt idx="172">
                  <c:v>2013.3698630136987</c:v>
                </c:pt>
                <c:pt idx="173">
                  <c:v>2013.4547945205479</c:v>
                </c:pt>
                <c:pt idx="174">
                  <c:v>2013.5369863013698</c:v>
                </c:pt>
                <c:pt idx="175">
                  <c:v>2013.6219178082192</c:v>
                </c:pt>
                <c:pt idx="176">
                  <c:v>2013.7068493150684</c:v>
                </c:pt>
                <c:pt idx="177">
                  <c:v>2013.7890410958903</c:v>
                </c:pt>
                <c:pt idx="178">
                  <c:v>2013.8739726027397</c:v>
                </c:pt>
                <c:pt idx="179">
                  <c:v>2013.9561643835616</c:v>
                </c:pt>
                <c:pt idx="180">
                  <c:v>2014.041095890411</c:v>
                </c:pt>
                <c:pt idx="181">
                  <c:v>2014.1260273972603</c:v>
                </c:pt>
                <c:pt idx="182">
                  <c:v>2014.2027397260274</c:v>
                </c:pt>
                <c:pt idx="183">
                  <c:v>2014.2876712328766</c:v>
                </c:pt>
                <c:pt idx="184">
                  <c:v>2014.3698630136987</c:v>
                </c:pt>
                <c:pt idx="185">
                  <c:v>2014.4547945205479</c:v>
                </c:pt>
                <c:pt idx="186">
                  <c:v>2014.5369863013698</c:v>
                </c:pt>
                <c:pt idx="187">
                  <c:v>2014.6219178082192</c:v>
                </c:pt>
                <c:pt idx="188">
                  <c:v>2014.7068493150684</c:v>
                </c:pt>
                <c:pt idx="189">
                  <c:v>2014.7890410958903</c:v>
                </c:pt>
                <c:pt idx="190">
                  <c:v>2014.8739726027397</c:v>
                </c:pt>
                <c:pt idx="191">
                  <c:v>2014.9561643835616</c:v>
                </c:pt>
                <c:pt idx="192">
                  <c:v>2015.041095890411</c:v>
                </c:pt>
                <c:pt idx="193">
                  <c:v>2015.1260273972603</c:v>
                </c:pt>
                <c:pt idx="194">
                  <c:v>2015.2027397260274</c:v>
                </c:pt>
                <c:pt idx="195">
                  <c:v>2015.2876712328766</c:v>
                </c:pt>
                <c:pt idx="196">
                  <c:v>2015.3698630136987</c:v>
                </c:pt>
                <c:pt idx="197">
                  <c:v>2015.4547945205479</c:v>
                </c:pt>
                <c:pt idx="198">
                  <c:v>2015.5369863013698</c:v>
                </c:pt>
                <c:pt idx="199">
                  <c:v>2015.6219178082192</c:v>
                </c:pt>
                <c:pt idx="200">
                  <c:v>2015.7068493150684</c:v>
                </c:pt>
                <c:pt idx="201">
                  <c:v>2015.7890410958903</c:v>
                </c:pt>
                <c:pt idx="202">
                  <c:v>2015.8739726027397</c:v>
                </c:pt>
                <c:pt idx="203">
                  <c:v>2015.9561643835616</c:v>
                </c:pt>
                <c:pt idx="204">
                  <c:v>2016.041095890411</c:v>
                </c:pt>
                <c:pt idx="205">
                  <c:v>2016.1260273972603</c:v>
                </c:pt>
                <c:pt idx="206">
                  <c:v>2016.2027397260274</c:v>
                </c:pt>
                <c:pt idx="207">
                  <c:v>2016.2876712328766</c:v>
                </c:pt>
                <c:pt idx="208">
                  <c:v>2016.3698630136987</c:v>
                </c:pt>
                <c:pt idx="209">
                  <c:v>2016.4547945205479</c:v>
                </c:pt>
                <c:pt idx="210">
                  <c:v>2016.5369863013698</c:v>
                </c:pt>
                <c:pt idx="211">
                  <c:v>2016.6219178082192</c:v>
                </c:pt>
                <c:pt idx="212">
                  <c:v>2016.7068493150684</c:v>
                </c:pt>
                <c:pt idx="213">
                  <c:v>2016.7890410958903</c:v>
                </c:pt>
                <c:pt idx="214">
                  <c:v>2016.8739726027397</c:v>
                </c:pt>
                <c:pt idx="215">
                  <c:v>2016.9561643835616</c:v>
                </c:pt>
                <c:pt idx="216">
                  <c:v>2017.041095890411</c:v>
                </c:pt>
                <c:pt idx="217">
                  <c:v>2017.1260273972603</c:v>
                </c:pt>
                <c:pt idx="218">
                  <c:v>2017.2027397260274</c:v>
                </c:pt>
                <c:pt idx="219">
                  <c:v>2017.2876712328766</c:v>
                </c:pt>
                <c:pt idx="220">
                  <c:v>2017.3698630136987</c:v>
                </c:pt>
                <c:pt idx="221">
                  <c:v>2017.4547945205479</c:v>
                </c:pt>
                <c:pt idx="222">
                  <c:v>2017.5369863013698</c:v>
                </c:pt>
                <c:pt idx="223">
                  <c:v>2017.6219178082192</c:v>
                </c:pt>
                <c:pt idx="224">
                  <c:v>2017.7068493150684</c:v>
                </c:pt>
                <c:pt idx="225">
                  <c:v>2017.7890410958903</c:v>
                </c:pt>
                <c:pt idx="226">
                  <c:v>2017.8739726027397</c:v>
                </c:pt>
                <c:pt idx="227">
                  <c:v>2017.9561643835616</c:v>
                </c:pt>
                <c:pt idx="228">
                  <c:v>2018.041095890411</c:v>
                </c:pt>
                <c:pt idx="229">
                  <c:v>2018.1260273972603</c:v>
                </c:pt>
                <c:pt idx="230">
                  <c:v>2018.2027397260274</c:v>
                </c:pt>
                <c:pt idx="231">
                  <c:v>2018.2876712328766</c:v>
                </c:pt>
                <c:pt idx="232">
                  <c:v>2018.3698630136987</c:v>
                </c:pt>
                <c:pt idx="233">
                  <c:v>2018.4547945205479</c:v>
                </c:pt>
                <c:pt idx="234">
                  <c:v>2018.5369863013698</c:v>
                </c:pt>
                <c:pt idx="235">
                  <c:v>2018.6219178082192</c:v>
                </c:pt>
                <c:pt idx="236">
                  <c:v>2018.7068493150684</c:v>
                </c:pt>
                <c:pt idx="237">
                  <c:v>2018.7890410958903</c:v>
                </c:pt>
                <c:pt idx="238">
                  <c:v>2018.8739726027397</c:v>
                </c:pt>
                <c:pt idx="239">
                  <c:v>2018.9561643835616</c:v>
                </c:pt>
                <c:pt idx="240">
                  <c:v>2019.041095890411</c:v>
                </c:pt>
                <c:pt idx="241">
                  <c:v>2019.1260273972603</c:v>
                </c:pt>
                <c:pt idx="242">
                  <c:v>2019.2027397260274</c:v>
                </c:pt>
                <c:pt idx="243">
                  <c:v>2019.2876712328766</c:v>
                </c:pt>
                <c:pt idx="244">
                  <c:v>2019.3698630136987</c:v>
                </c:pt>
                <c:pt idx="245">
                  <c:v>2019.4547945205479</c:v>
                </c:pt>
                <c:pt idx="246">
                  <c:v>2019.5369863013698</c:v>
                </c:pt>
                <c:pt idx="247">
                  <c:v>2019.6219178082192</c:v>
                </c:pt>
                <c:pt idx="248">
                  <c:v>2019.7068493150684</c:v>
                </c:pt>
                <c:pt idx="249">
                  <c:v>2019.7890410958903</c:v>
                </c:pt>
                <c:pt idx="250">
                  <c:v>2019.8739726027397</c:v>
                </c:pt>
                <c:pt idx="251">
                  <c:v>2019.9561643835616</c:v>
                </c:pt>
                <c:pt idx="252">
                  <c:v>2020.041095890411</c:v>
                </c:pt>
                <c:pt idx="253">
                  <c:v>2020.1260273972603</c:v>
                </c:pt>
                <c:pt idx="254">
                  <c:v>2020.2027397260274</c:v>
                </c:pt>
                <c:pt idx="255">
                  <c:v>2020.2876712328766</c:v>
                </c:pt>
                <c:pt idx="256">
                  <c:v>2020.3698630136987</c:v>
                </c:pt>
                <c:pt idx="257">
                  <c:v>2020.4547945205479</c:v>
                </c:pt>
                <c:pt idx="258">
                  <c:v>2020.5369863013698</c:v>
                </c:pt>
                <c:pt idx="259">
                  <c:v>2020.6219178082192</c:v>
                </c:pt>
                <c:pt idx="260">
                  <c:v>2020.7068493150684</c:v>
                </c:pt>
                <c:pt idx="261">
                  <c:v>2020.7890410958903</c:v>
                </c:pt>
                <c:pt idx="262">
                  <c:v>2020.8739726027397</c:v>
                </c:pt>
                <c:pt idx="263">
                  <c:v>2020.9561643835616</c:v>
                </c:pt>
                <c:pt idx="264">
                  <c:v>2021.041095890411</c:v>
                </c:pt>
                <c:pt idx="265">
                  <c:v>2021.1260273972603</c:v>
                </c:pt>
                <c:pt idx="266">
                  <c:v>2021.2027397260274</c:v>
                </c:pt>
                <c:pt idx="267">
                  <c:v>2021.2876712328766</c:v>
                </c:pt>
                <c:pt idx="268">
                  <c:v>2021.3698630136987</c:v>
                </c:pt>
                <c:pt idx="269">
                  <c:v>2021.4547945205479</c:v>
                </c:pt>
                <c:pt idx="270">
                  <c:v>2021.5369863013698</c:v>
                </c:pt>
                <c:pt idx="271">
                  <c:v>2021.6219178082192</c:v>
                </c:pt>
                <c:pt idx="272">
                  <c:v>2021.7068493150684</c:v>
                </c:pt>
                <c:pt idx="273">
                  <c:v>2021.7890410958903</c:v>
                </c:pt>
                <c:pt idx="274">
                  <c:v>2021.8739726027397</c:v>
                </c:pt>
                <c:pt idx="275">
                  <c:v>2021.9561643835616</c:v>
                </c:pt>
              </c:numCache>
            </c:numRef>
          </c:xVal>
          <c:yVal>
            <c:numRef>
              <c:f>'annual data'!$H$14:$H$289</c:f>
              <c:numCache>
                <c:formatCode>General</c:formatCode>
                <c:ptCount val="276"/>
                <c:pt idx="1">
                  <c:v>3564.2375594877822</c:v>
                </c:pt>
                <c:pt idx="4">
                  <c:v>4659.036768408364</c:v>
                </c:pt>
                <c:pt idx="7">
                  <c:v>4406.6781165973425</c:v>
                </c:pt>
                <c:pt idx="10">
                  <c:v>4429.6811576143073</c:v>
                </c:pt>
                <c:pt idx="18">
                  <c:v>4691.7845760634027</c:v>
                </c:pt>
                <c:pt idx="25">
                  <c:v>4026.1299723179413</c:v>
                </c:pt>
                <c:pt idx="28">
                  <c:v>5633.9158985406875</c:v>
                </c:pt>
                <c:pt idx="31">
                  <c:v>4893.2053691765668</c:v>
                </c:pt>
                <c:pt idx="34">
                  <c:v>5134.7053243342434</c:v>
                </c:pt>
                <c:pt idx="37">
                  <c:v>4135.3037174780802</c:v>
                </c:pt>
                <c:pt idx="40">
                  <c:v>4762.54660968401</c:v>
                </c:pt>
                <c:pt idx="43">
                  <c:v>4935.7446627692225</c:v>
                </c:pt>
                <c:pt idx="46">
                  <c:v>4622.2816581985453</c:v>
                </c:pt>
                <c:pt idx="49">
                  <c:v>4019.7257930192773</c:v>
                </c:pt>
                <c:pt idx="52">
                  <c:v>5041.0028831943137</c:v>
                </c:pt>
                <c:pt idx="55">
                  <c:v>5253.7375940647835</c:v>
                </c:pt>
                <c:pt idx="58">
                  <c:v>4743.6661606376356</c:v>
                </c:pt>
                <c:pt idx="61">
                  <c:v>4204.9896417985592</c:v>
                </c:pt>
                <c:pt idx="64">
                  <c:v>5433.8505290022886</c:v>
                </c:pt>
                <c:pt idx="67">
                  <c:v>5250.3505432397469</c:v>
                </c:pt>
                <c:pt idx="70">
                  <c:v>4754.792336255291</c:v>
                </c:pt>
                <c:pt idx="73">
                  <c:v>4153.2793416384075</c:v>
                </c:pt>
                <c:pt idx="76">
                  <c:v>5247.70940398729</c:v>
                </c:pt>
                <c:pt idx="79">
                  <c:v>5088.7727432781703</c:v>
                </c:pt>
                <c:pt idx="82">
                  <c:v>4806.2310678779986</c:v>
                </c:pt>
                <c:pt idx="84">
                  <c:v>4713.1566966011324</c:v>
                </c:pt>
                <c:pt idx="85">
                  <c:v>3885.2556877607776</c:v>
                </c:pt>
                <c:pt idx="86">
                  <c:v>4123.3177088297225</c:v>
                </c:pt>
                <c:pt idx="87">
                  <c:v>4568.3321405569941</c:v>
                </c:pt>
                <c:pt idx="88">
                  <c:v>5013.8128474952109</c:v>
                </c:pt>
                <c:pt idx="89">
                  <c:v>5828.404354066849</c:v>
                </c:pt>
                <c:pt idx="90">
                  <c:v>5174.0433496826518</c:v>
                </c:pt>
                <c:pt idx="91">
                  <c:v>4956.2635570820757</c:v>
                </c:pt>
                <c:pt idx="92">
                  <c:v>4812.9735134338962</c:v>
                </c:pt>
                <c:pt idx="93">
                  <c:v>4804.4381900469189</c:v>
                </c:pt>
                <c:pt idx="94">
                  <c:v>4708.1598031485828</c:v>
                </c:pt>
                <c:pt idx="95">
                  <c:v>4308.7331630857752</c:v>
                </c:pt>
                <c:pt idx="96">
                  <c:v>4426.0078729227589</c:v>
                </c:pt>
                <c:pt idx="97">
                  <c:v>3663.1201085075168</c:v>
                </c:pt>
                <c:pt idx="98">
                  <c:v>4135.9891489304291</c:v>
                </c:pt>
                <c:pt idx="99">
                  <c:v>4609.1135390886166</c:v>
                </c:pt>
                <c:pt idx="100">
                  <c:v>4858.9811933895489</c:v>
                </c:pt>
                <c:pt idx="101">
                  <c:v>4756.6244865459958</c:v>
                </c:pt>
                <c:pt idx="102">
                  <c:v>5013.5798821259177</c:v>
                </c:pt>
                <c:pt idx="103">
                  <c:v>4562.2336490532434</c:v>
                </c:pt>
                <c:pt idx="104">
                  <c:v>4133.5768937793382</c:v>
                </c:pt>
                <c:pt idx="105">
                  <c:v>4401.6361058435496</c:v>
                </c:pt>
                <c:pt idx="106">
                  <c:v>4458.705460649805</c:v>
                </c:pt>
                <c:pt idx="107">
                  <c:v>4131.478010366488</c:v>
                </c:pt>
                <c:pt idx="108">
                  <c:v>4101.8340125366194</c:v>
                </c:pt>
                <c:pt idx="109">
                  <c:v>3682.7329415033469</c:v>
                </c:pt>
                <c:pt idx="110">
                  <c:v>3801.2108098871581</c:v>
                </c:pt>
                <c:pt idx="111">
                  <c:v>4306.2349032725933</c:v>
                </c:pt>
                <c:pt idx="112">
                  <c:v>4483.039668412317</c:v>
                </c:pt>
                <c:pt idx="113">
                  <c:v>4692.151885962272</c:v>
                </c:pt>
                <c:pt idx="114">
                  <c:v>4724.1497836729905</c:v>
                </c:pt>
                <c:pt idx="115">
                  <c:v>4219.653704799417</c:v>
                </c:pt>
                <c:pt idx="116">
                  <c:v>4671.4837574204494</c:v>
                </c:pt>
                <c:pt idx="117">
                  <c:v>4047.5725244031901</c:v>
                </c:pt>
                <c:pt idx="118">
                  <c:v>3494.2775441643948</c:v>
                </c:pt>
                <c:pt idx="119">
                  <c:v>4539.6738215330597</c:v>
                </c:pt>
                <c:pt idx="120">
                  <c:v>3400.7661200265793</c:v>
                </c:pt>
                <c:pt idx="121">
                  <c:v>3467.918905188134</c:v>
                </c:pt>
                <c:pt idx="122">
                  <c:v>3765.1049840474789</c:v>
                </c:pt>
                <c:pt idx="123">
                  <c:v>4118.9253411674426</c:v>
                </c:pt>
                <c:pt idx="124">
                  <c:v>4205.2951507328962</c:v>
                </c:pt>
                <c:pt idx="125">
                  <c:v>4977.3475355197834</c:v>
                </c:pt>
                <c:pt idx="126">
                  <c:v>4477.0560241895309</c:v>
                </c:pt>
                <c:pt idx="127">
                  <c:v>4096.2244647440148</c:v>
                </c:pt>
                <c:pt idx="128">
                  <c:v>4139.2748867547434</c:v>
                </c:pt>
                <c:pt idx="129">
                  <c:v>3907.2516386179027</c:v>
                </c:pt>
                <c:pt idx="130">
                  <c:v>3898.0910428871675</c:v>
                </c:pt>
                <c:pt idx="131">
                  <c:v>4043.840342891915</c:v>
                </c:pt>
                <c:pt idx="132">
                  <c:v>3397.7065792121957</c:v>
                </c:pt>
                <c:pt idx="133">
                  <c:v>3158.6929783370706</c:v>
                </c:pt>
                <c:pt idx="134">
                  <c:v>4125.4813156597193</c:v>
                </c:pt>
                <c:pt idx="135">
                  <c:v>4461.8883672762959</c:v>
                </c:pt>
                <c:pt idx="136">
                  <c:v>3881.7300459650914</c:v>
                </c:pt>
                <c:pt idx="137">
                  <c:v>4654.7789802521474</c:v>
                </c:pt>
                <c:pt idx="138">
                  <c:v>4253.7344124134261</c:v>
                </c:pt>
                <c:pt idx="139">
                  <c:v>4290.1942892326297</c:v>
                </c:pt>
                <c:pt idx="140">
                  <c:v>3938.6617347099327</c:v>
                </c:pt>
                <c:pt idx="141">
                  <c:v>3722.5499039475494</c:v>
                </c:pt>
                <c:pt idx="142">
                  <c:v>4182.5375203471822</c:v>
                </c:pt>
                <c:pt idx="143">
                  <c:v>3633.7330004880832</c:v>
                </c:pt>
                <c:pt idx="144">
                  <c:v>3449.818364992369</c:v>
                </c:pt>
                <c:pt idx="145">
                  <c:v>3473.9598173797144</c:v>
                </c:pt>
                <c:pt idx="146">
                  <c:v>3906.4810139928909</c:v>
                </c:pt>
                <c:pt idx="147">
                  <c:v>4009.6518352893986</c:v>
                </c:pt>
                <c:pt idx="148">
                  <c:v>4395.0870344670575</c:v>
                </c:pt>
                <c:pt idx="149">
                  <c:v>4695.8707649757998</c:v>
                </c:pt>
                <c:pt idx="150">
                  <c:v>3978.4791902563343</c:v>
                </c:pt>
                <c:pt idx="151">
                  <c:v>4338.4542905748795</c:v>
                </c:pt>
                <c:pt idx="152">
                  <c:v>4273.0104014199806</c:v>
                </c:pt>
                <c:pt idx="153">
                  <c:v>3772.234688477351</c:v>
                </c:pt>
                <c:pt idx="154">
                  <c:v>3965.293990523483</c:v>
                </c:pt>
                <c:pt idx="155">
                  <c:v>3789.0309313946577</c:v>
                </c:pt>
                <c:pt idx="156">
                  <c:v>3657.9263375736264</c:v>
                </c:pt>
                <c:pt idx="157">
                  <c:v>3075.0916477158457</c:v>
                </c:pt>
                <c:pt idx="158">
                  <c:v>3471.6404115833807</c:v>
                </c:pt>
                <c:pt idx="159">
                  <c:v>3923.0569762225209</c:v>
                </c:pt>
                <c:pt idx="160">
                  <c:v>4214.1954239569313</c:v>
                </c:pt>
                <c:pt idx="161">
                  <c:v>4233.8083325856142</c:v>
                </c:pt>
                <c:pt idx="162">
                  <c:v>4357.0806871300601</c:v>
                </c:pt>
                <c:pt idx="163">
                  <c:v>4066.3929608243243</c:v>
                </c:pt>
                <c:pt idx="164">
                  <c:v>3724.782473455959</c:v>
                </c:pt>
                <c:pt idx="165">
                  <c:v>3375.4646058553672</c:v>
                </c:pt>
                <c:pt idx="166">
                  <c:v>4558.7438791685363</c:v>
                </c:pt>
                <c:pt idx="167">
                  <c:v>3830.5802399455852</c:v>
                </c:pt>
                <c:pt idx="168">
                  <c:v>3391.9796674750082</c:v>
                </c:pt>
                <c:pt idx="169">
                  <c:v>2957.2977022328673</c:v>
                </c:pt>
                <c:pt idx="170">
                  <c:v>3180.6964838884141</c:v>
                </c:pt>
                <c:pt idx="171">
                  <c:v>4142.3657328285553</c:v>
                </c:pt>
                <c:pt idx="172">
                  <c:v>3995.2266131649194</c:v>
                </c:pt>
                <c:pt idx="173">
                  <c:v>4014.5392377861908</c:v>
                </c:pt>
                <c:pt idx="174">
                  <c:v>4208.2713348104471</c:v>
                </c:pt>
                <c:pt idx="175">
                  <c:v>3871.2092646417414</c:v>
                </c:pt>
                <c:pt idx="176">
                  <c:v>3810.712471606274</c:v>
                </c:pt>
                <c:pt idx="177">
                  <c:v>3506.9916279069771</c:v>
                </c:pt>
                <c:pt idx="178">
                  <c:v>3211.9818222462595</c:v>
                </c:pt>
                <c:pt idx="179">
                  <c:v>4230.6010474711702</c:v>
                </c:pt>
                <c:pt idx="180">
                  <c:v>3204.2248324506331</c:v>
                </c:pt>
                <c:pt idx="181">
                  <c:v>3082.9490565291935</c:v>
                </c:pt>
                <c:pt idx="182">
                  <c:v>3122.7122747553003</c:v>
                </c:pt>
                <c:pt idx="183">
                  <c:v>3863.8677065679794</c:v>
                </c:pt>
                <c:pt idx="184">
                  <c:v>4007.8345604109322</c:v>
                </c:pt>
                <c:pt idx="185">
                  <c:v>4085.751380578517</c:v>
                </c:pt>
                <c:pt idx="186">
                  <c:v>4051.1627206424619</c:v>
                </c:pt>
                <c:pt idx="187">
                  <c:v>3749.2028253838271</c:v>
                </c:pt>
                <c:pt idx="188">
                  <c:v>3947.1028718338926</c:v>
                </c:pt>
                <c:pt idx="189">
                  <c:v>3590.7744256127671</c:v>
                </c:pt>
                <c:pt idx="190">
                  <c:v>3226.8524077981069</c:v>
                </c:pt>
                <c:pt idx="191">
                  <c:v>4001.3864954150549</c:v>
                </c:pt>
                <c:pt idx="192">
                  <c:v>3190.5201511978189</c:v>
                </c:pt>
                <c:pt idx="193">
                  <c:v>2827.1454978021889</c:v>
                </c:pt>
                <c:pt idx="194">
                  <c:v>3373.8829018592173</c:v>
                </c:pt>
                <c:pt idx="195">
                  <c:v>3837.7047591251207</c:v>
                </c:pt>
                <c:pt idx="196">
                  <c:v>3825.7694196161751</c:v>
                </c:pt>
                <c:pt idx="197">
                  <c:v>4545.1181924581588</c:v>
                </c:pt>
                <c:pt idx="198">
                  <c:v>4080.2421630109698</c:v>
                </c:pt>
                <c:pt idx="199">
                  <c:v>3815.987586007383</c:v>
                </c:pt>
                <c:pt idx="200">
                  <c:v>3853.0218601949882</c:v>
                </c:pt>
                <c:pt idx="201">
                  <c:v>3673.3893834571963</c:v>
                </c:pt>
                <c:pt idx="202">
                  <c:v>3766.6577162213553</c:v>
                </c:pt>
                <c:pt idx="203">
                  <c:v>4042.163992403021</c:v>
                </c:pt>
                <c:pt idx="204">
                  <c:v>3221.6922109390994</c:v>
                </c:pt>
                <c:pt idx="205">
                  <c:v>2756.3270579083573</c:v>
                </c:pt>
                <c:pt idx="206">
                  <c:v>3406.8464546320643</c:v>
                </c:pt>
                <c:pt idx="207">
                  <c:v>3875.1999499879435</c:v>
                </c:pt>
                <c:pt idx="208">
                  <c:v>3863.14799967619</c:v>
                </c:pt>
                <c:pt idx="209">
                  <c:v>4589.5249628630709</c:v>
                </c:pt>
                <c:pt idx="210">
                  <c:v>4120.1069958397229</c:v>
                </c:pt>
                <c:pt idx="211">
                  <c:v>3853.2705954747726</c:v>
                </c:pt>
                <c:pt idx="212">
                  <c:v>3890.6667023895648</c:v>
                </c:pt>
                <c:pt idx="213">
                  <c:v>3709.2791781889814</c:v>
                </c:pt>
                <c:pt idx="214">
                  <c:v>3803.4587623802167</c:v>
                </c:pt>
                <c:pt idx="215">
                  <c:v>4081.6567934147724</c:v>
                </c:pt>
                <c:pt idx="216">
                  <c:v>3487.1947131423958</c:v>
                </c:pt>
                <c:pt idx="217">
                  <c:v>3030.8265028171995</c:v>
                </c:pt>
                <c:pt idx="218">
                  <c:v>3060.0364338774343</c:v>
                </c:pt>
                <c:pt idx="219">
                  <c:v>3628.170190065935</c:v>
                </c:pt>
                <c:pt idx="220">
                  <c:v>3851.3804443349545</c:v>
                </c:pt>
                <c:pt idx="221">
                  <c:v>4493.8954630447306</c:v>
                </c:pt>
                <c:pt idx="222">
                  <c:v>3812.3820563220506</c:v>
                </c:pt>
                <c:pt idx="223">
                  <c:v>3832.2030592848273</c:v>
                </c:pt>
                <c:pt idx="224">
                  <c:v>3643.3313183828986</c:v>
                </c:pt>
                <c:pt idx="225">
                  <c:v>3684.1782256158699</c:v>
                </c:pt>
                <c:pt idx="226">
                  <c:v>3747.5518407498157</c:v>
                </c:pt>
                <c:pt idx="227">
                  <c:v>3165.2618907285932</c:v>
                </c:pt>
                <c:pt idx="228">
                  <c:v>3428.7960271350325</c:v>
                </c:pt>
                <c:pt idx="229">
                  <c:v>3426.508017038062</c:v>
                </c:pt>
                <c:pt idx="230">
                  <c:v>3265.7534264216447</c:v>
                </c:pt>
                <c:pt idx="231">
                  <c:v>3983.2831371896705</c:v>
                </c:pt>
                <c:pt idx="232">
                  <c:v>4219.4629924999026</c:v>
                </c:pt>
                <c:pt idx="233">
                  <c:v>4289.5394629960774</c:v>
                </c:pt>
                <c:pt idx="234">
                  <c:v>4338.132222247561</c:v>
                </c:pt>
                <c:pt idx="235">
                  <c:v>4007.0944507865647</c:v>
                </c:pt>
                <c:pt idx="236">
                  <c:v>3715.6773208023174</c:v>
                </c:pt>
                <c:pt idx="237">
                  <c:v>4082.4134671751694</c:v>
                </c:pt>
                <c:pt idx="238">
                  <c:v>4258.7252852053616</c:v>
                </c:pt>
                <c:pt idx="239">
                  <c:v>3783.8877467110779</c:v>
                </c:pt>
                <c:pt idx="240">
                  <c:v>3547.5429511574253</c:v>
                </c:pt>
                <c:pt idx="241">
                  <c:v>3331.2542062549487</c:v>
                </c:pt>
                <c:pt idx="242">
                  <c:v>3309.4431248350488</c:v>
                </c:pt>
                <c:pt idx="243">
                  <c:v>4534.4982405208066</c:v>
                </c:pt>
                <c:pt idx="244">
                  <c:v>4386.6925267540164</c:v>
                </c:pt>
                <c:pt idx="245">
                  <c:v>4236.5395223013984</c:v>
                </c:pt>
                <c:pt idx="246">
                  <c:v>4537.8789833048131</c:v>
                </c:pt>
                <c:pt idx="247">
                  <c:v>4184.9253782170799</c:v>
                </c:pt>
                <c:pt idx="248">
                  <c:v>4057.6649401777076</c:v>
                </c:pt>
                <c:pt idx="249">
                  <c:v>4044.8633885015197</c:v>
                </c:pt>
                <c:pt idx="250">
                  <c:v>3598.6449590921088</c:v>
                </c:pt>
                <c:pt idx="251">
                  <c:v>4620.5938029440058</c:v>
                </c:pt>
                <c:pt idx="252">
                  <c:v>3702.1181029365384</c:v>
                </c:pt>
                <c:pt idx="253">
                  <c:v>3393.6813469355789</c:v>
                </c:pt>
                <c:pt idx="254">
                  <c:v>4195.7492776262179</c:v>
                </c:pt>
                <c:pt idx="255">
                  <c:v>4606.2460084932682</c:v>
                </c:pt>
                <c:pt idx="256">
                  <c:v>4904.1427247057673</c:v>
                </c:pt>
                <c:pt idx="257">
                  <c:v>5440.5695866390133</c:v>
                </c:pt>
                <c:pt idx="258">
                  <c:v>4827.4191849308745</c:v>
                </c:pt>
                <c:pt idx="259">
                  <c:v>4744.0111417063208</c:v>
                </c:pt>
                <c:pt idx="260">
                  <c:v>4738.366878449704</c:v>
                </c:pt>
                <c:pt idx="261">
                  <c:v>4509.6822935858727</c:v>
                </c:pt>
                <c:pt idx="262">
                  <c:v>4838.5342309422704</c:v>
                </c:pt>
                <c:pt idx="263">
                  <c:v>4708.4046503774607</c:v>
                </c:pt>
                <c:pt idx="264">
                  <c:v>3949.1508021208788</c:v>
                </c:pt>
                <c:pt idx="265">
                  <c:v>3529.4710012887795</c:v>
                </c:pt>
                <c:pt idx="266">
                  <c:v>4519.5772991554204</c:v>
                </c:pt>
                <c:pt idx="267">
                  <c:v>4987.5595687464538</c:v>
                </c:pt>
                <c:pt idx="268">
                  <c:v>4464.6526751466808</c:v>
                </c:pt>
                <c:pt idx="269">
                  <c:v>5282.5873239089133</c:v>
                </c:pt>
                <c:pt idx="270">
                  <c:v>4924.6999962064629</c:v>
                </c:pt>
                <c:pt idx="271">
                  <c:v>4790.3584415088308</c:v>
                </c:pt>
                <c:pt idx="272">
                  <c:v>4672.8483622398207</c:v>
                </c:pt>
                <c:pt idx="273">
                  <c:v>4164.5761518093977</c:v>
                </c:pt>
                <c:pt idx="274">
                  <c:v>4840.6131958322021</c:v>
                </c:pt>
                <c:pt idx="275">
                  <c:v>4276.410220903239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4E-45B6-A037-375AB1E50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439168"/>
        <c:axId val="445432112"/>
      </c:scatterChart>
      <c:valAx>
        <c:axId val="445439168"/>
        <c:scaling>
          <c:orientation val="minMax"/>
          <c:max val="2018"/>
          <c:min val="2004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32112"/>
        <c:crosses val="autoZero"/>
        <c:crossBetween val="midCat"/>
        <c:majorUnit val="1"/>
        <c:minorUnit val="0.25"/>
      </c:valAx>
      <c:valAx>
        <c:axId val="445432112"/>
        <c:scaling>
          <c:orientation val="minMax"/>
          <c:max val="6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g/HH/d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39168"/>
        <c:crosses val="autoZero"/>
        <c:crossBetween val="midCat"/>
        <c:majorUnit val="2000"/>
        <c:minorUnit val="5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'annual data'!$C$2:$C$289</c:f>
              <c:numCache>
                <c:formatCode>General</c:formatCode>
                <c:ptCount val="288"/>
                <c:pt idx="0">
                  <c:v>1998.041095890411</c:v>
                </c:pt>
                <c:pt idx="1">
                  <c:v>1998.1260273972603</c:v>
                </c:pt>
                <c:pt idx="2">
                  <c:v>1998.2027397260274</c:v>
                </c:pt>
                <c:pt idx="3">
                  <c:v>1998.2876712328766</c:v>
                </c:pt>
                <c:pt idx="4">
                  <c:v>1998.3698630136987</c:v>
                </c:pt>
                <c:pt idx="5">
                  <c:v>1998.4547945205479</c:v>
                </c:pt>
                <c:pt idx="6">
                  <c:v>1998.5369863013698</c:v>
                </c:pt>
                <c:pt idx="7">
                  <c:v>1998.6219178082192</c:v>
                </c:pt>
                <c:pt idx="8">
                  <c:v>1998.7068493150684</c:v>
                </c:pt>
                <c:pt idx="9">
                  <c:v>1998.7890410958903</c:v>
                </c:pt>
                <c:pt idx="10">
                  <c:v>1998.8739726027397</c:v>
                </c:pt>
                <c:pt idx="11">
                  <c:v>1998.9561643835616</c:v>
                </c:pt>
                <c:pt idx="12">
                  <c:v>1999.041095890411</c:v>
                </c:pt>
                <c:pt idx="13">
                  <c:v>1999.1260273972603</c:v>
                </c:pt>
                <c:pt idx="14">
                  <c:v>1999.2027397260274</c:v>
                </c:pt>
                <c:pt idx="15">
                  <c:v>1999.2876712328766</c:v>
                </c:pt>
                <c:pt idx="16">
                  <c:v>1999.3698630136987</c:v>
                </c:pt>
                <c:pt idx="17">
                  <c:v>1999.4547945205479</c:v>
                </c:pt>
                <c:pt idx="18">
                  <c:v>1999.5369863013698</c:v>
                </c:pt>
                <c:pt idx="19">
                  <c:v>1999.6219178082192</c:v>
                </c:pt>
                <c:pt idx="20">
                  <c:v>1999.7068493150684</c:v>
                </c:pt>
                <c:pt idx="21">
                  <c:v>1999.7890410958903</c:v>
                </c:pt>
                <c:pt idx="22">
                  <c:v>1999.8739726027397</c:v>
                </c:pt>
                <c:pt idx="23">
                  <c:v>1999.9561643835616</c:v>
                </c:pt>
                <c:pt idx="24">
                  <c:v>2000.041095890411</c:v>
                </c:pt>
                <c:pt idx="25">
                  <c:v>2000.1260273972603</c:v>
                </c:pt>
                <c:pt idx="26">
                  <c:v>2000.2027397260274</c:v>
                </c:pt>
                <c:pt idx="27">
                  <c:v>2000.2876712328766</c:v>
                </c:pt>
                <c:pt idx="28">
                  <c:v>2000.3698630136987</c:v>
                </c:pt>
                <c:pt idx="29">
                  <c:v>2000.4547945205479</c:v>
                </c:pt>
                <c:pt idx="30">
                  <c:v>2000.5369863013698</c:v>
                </c:pt>
                <c:pt idx="31">
                  <c:v>2000.6219178082192</c:v>
                </c:pt>
                <c:pt idx="32">
                  <c:v>2000.7068493150684</c:v>
                </c:pt>
                <c:pt idx="33">
                  <c:v>2000.7890410958903</c:v>
                </c:pt>
                <c:pt idx="34">
                  <c:v>2000.8739726027397</c:v>
                </c:pt>
                <c:pt idx="35">
                  <c:v>2000.9561643835616</c:v>
                </c:pt>
                <c:pt idx="36">
                  <c:v>2001.041095890411</c:v>
                </c:pt>
                <c:pt idx="37">
                  <c:v>2001.1260273972603</c:v>
                </c:pt>
                <c:pt idx="38">
                  <c:v>2001.2027397260274</c:v>
                </c:pt>
                <c:pt idx="39">
                  <c:v>2001.2876712328766</c:v>
                </c:pt>
                <c:pt idx="40">
                  <c:v>2001.3698630136987</c:v>
                </c:pt>
                <c:pt idx="41">
                  <c:v>2001.4547945205479</c:v>
                </c:pt>
                <c:pt idx="42">
                  <c:v>2001.5369863013698</c:v>
                </c:pt>
                <c:pt idx="43">
                  <c:v>2001.6219178082192</c:v>
                </c:pt>
                <c:pt idx="44">
                  <c:v>2001.7068493150684</c:v>
                </c:pt>
                <c:pt idx="45">
                  <c:v>2001.7890410958903</c:v>
                </c:pt>
                <c:pt idx="46">
                  <c:v>2001.8739726027397</c:v>
                </c:pt>
                <c:pt idx="47">
                  <c:v>2001.9561643835616</c:v>
                </c:pt>
                <c:pt idx="48">
                  <c:v>2002.041095890411</c:v>
                </c:pt>
                <c:pt idx="49">
                  <c:v>2002.1260273972603</c:v>
                </c:pt>
                <c:pt idx="50">
                  <c:v>2002.2027397260274</c:v>
                </c:pt>
                <c:pt idx="51">
                  <c:v>2002.2876712328766</c:v>
                </c:pt>
                <c:pt idx="52">
                  <c:v>2002.3698630136987</c:v>
                </c:pt>
                <c:pt idx="53">
                  <c:v>2002.4547945205479</c:v>
                </c:pt>
                <c:pt idx="54">
                  <c:v>2002.5369863013698</c:v>
                </c:pt>
                <c:pt idx="55">
                  <c:v>2002.6219178082192</c:v>
                </c:pt>
                <c:pt idx="56">
                  <c:v>2002.7068493150684</c:v>
                </c:pt>
                <c:pt idx="57">
                  <c:v>2002.7890410958903</c:v>
                </c:pt>
                <c:pt idx="58">
                  <c:v>2002.8739726027397</c:v>
                </c:pt>
                <c:pt idx="59">
                  <c:v>2002.9561643835616</c:v>
                </c:pt>
                <c:pt idx="60">
                  <c:v>2003.041095890411</c:v>
                </c:pt>
                <c:pt idx="61">
                  <c:v>2003.1260273972603</c:v>
                </c:pt>
                <c:pt idx="62">
                  <c:v>2003.2027397260274</c:v>
                </c:pt>
                <c:pt idx="63">
                  <c:v>2003.2876712328766</c:v>
                </c:pt>
                <c:pt idx="64">
                  <c:v>2003.3698630136987</c:v>
                </c:pt>
                <c:pt idx="65">
                  <c:v>2003.4547945205479</c:v>
                </c:pt>
                <c:pt idx="66">
                  <c:v>2003.5369863013698</c:v>
                </c:pt>
                <c:pt idx="67">
                  <c:v>2003.6219178082192</c:v>
                </c:pt>
                <c:pt idx="68">
                  <c:v>2003.7068493150684</c:v>
                </c:pt>
                <c:pt idx="69">
                  <c:v>2003.7890410958903</c:v>
                </c:pt>
                <c:pt idx="70">
                  <c:v>2003.8739726027397</c:v>
                </c:pt>
                <c:pt idx="71">
                  <c:v>2003.9561643835616</c:v>
                </c:pt>
                <c:pt idx="72">
                  <c:v>2004.041095890411</c:v>
                </c:pt>
                <c:pt idx="73">
                  <c:v>2004.1260273972603</c:v>
                </c:pt>
                <c:pt idx="74">
                  <c:v>2004.2027397260274</c:v>
                </c:pt>
                <c:pt idx="75">
                  <c:v>2004.2876712328766</c:v>
                </c:pt>
                <c:pt idx="76">
                  <c:v>2004.3698630136987</c:v>
                </c:pt>
                <c:pt idx="77">
                  <c:v>2004.4547945205479</c:v>
                </c:pt>
                <c:pt idx="78">
                  <c:v>2004.5369863013698</c:v>
                </c:pt>
                <c:pt idx="79">
                  <c:v>2004.6219178082192</c:v>
                </c:pt>
                <c:pt idx="80">
                  <c:v>2004.7068493150684</c:v>
                </c:pt>
                <c:pt idx="81">
                  <c:v>2004.7890410958903</c:v>
                </c:pt>
                <c:pt idx="82">
                  <c:v>2004.8739726027397</c:v>
                </c:pt>
                <c:pt idx="83">
                  <c:v>2004.9561643835616</c:v>
                </c:pt>
                <c:pt idx="84">
                  <c:v>2005.041095890411</c:v>
                </c:pt>
                <c:pt idx="85">
                  <c:v>2005.1260273972603</c:v>
                </c:pt>
                <c:pt idx="86">
                  <c:v>2005.2027397260274</c:v>
                </c:pt>
                <c:pt idx="87">
                  <c:v>2005.2876712328766</c:v>
                </c:pt>
                <c:pt idx="88">
                  <c:v>2005.3698630136987</c:v>
                </c:pt>
                <c:pt idx="89">
                  <c:v>2005.4547945205479</c:v>
                </c:pt>
                <c:pt idx="90">
                  <c:v>2005.5369863013698</c:v>
                </c:pt>
                <c:pt idx="91">
                  <c:v>2005.6219178082192</c:v>
                </c:pt>
                <c:pt idx="92">
                  <c:v>2005.7068493150684</c:v>
                </c:pt>
                <c:pt idx="93">
                  <c:v>2005.7890410958903</c:v>
                </c:pt>
                <c:pt idx="94">
                  <c:v>2005.8739726027397</c:v>
                </c:pt>
                <c:pt idx="95">
                  <c:v>2005.9561643835616</c:v>
                </c:pt>
                <c:pt idx="96">
                  <c:v>2006.041095890411</c:v>
                </c:pt>
                <c:pt idx="97">
                  <c:v>2006.1260273972603</c:v>
                </c:pt>
                <c:pt idx="98">
                  <c:v>2006.2027397260274</c:v>
                </c:pt>
                <c:pt idx="99">
                  <c:v>2006.2876712328766</c:v>
                </c:pt>
                <c:pt idx="100">
                  <c:v>2006.3698630136987</c:v>
                </c:pt>
                <c:pt idx="101">
                  <c:v>2006.4547945205479</c:v>
                </c:pt>
                <c:pt idx="102">
                  <c:v>2006.5369863013698</c:v>
                </c:pt>
                <c:pt idx="103">
                  <c:v>2006.6219178082192</c:v>
                </c:pt>
                <c:pt idx="104">
                  <c:v>2006.7068493150684</c:v>
                </c:pt>
                <c:pt idx="105">
                  <c:v>2006.7890410958903</c:v>
                </c:pt>
                <c:pt idx="106">
                  <c:v>2006.8739726027397</c:v>
                </c:pt>
                <c:pt idx="107">
                  <c:v>2006.9561643835616</c:v>
                </c:pt>
                <c:pt idx="108">
                  <c:v>2007.041095890411</c:v>
                </c:pt>
                <c:pt idx="109">
                  <c:v>2007.1260273972603</c:v>
                </c:pt>
                <c:pt idx="110">
                  <c:v>2007.2027397260274</c:v>
                </c:pt>
                <c:pt idx="111">
                  <c:v>2007.2876712328766</c:v>
                </c:pt>
                <c:pt idx="112">
                  <c:v>2007.3698630136987</c:v>
                </c:pt>
                <c:pt idx="113">
                  <c:v>2007.4547945205479</c:v>
                </c:pt>
                <c:pt idx="114">
                  <c:v>2007.5369863013698</c:v>
                </c:pt>
                <c:pt idx="115">
                  <c:v>2007.6219178082192</c:v>
                </c:pt>
                <c:pt idx="116">
                  <c:v>2007.7068493150684</c:v>
                </c:pt>
                <c:pt idx="117">
                  <c:v>2007.7890410958903</c:v>
                </c:pt>
                <c:pt idx="118">
                  <c:v>2007.8739726027397</c:v>
                </c:pt>
                <c:pt idx="119">
                  <c:v>2007.9561643835616</c:v>
                </c:pt>
                <c:pt idx="120">
                  <c:v>2008.041095890411</c:v>
                </c:pt>
                <c:pt idx="121">
                  <c:v>2008.1260273972603</c:v>
                </c:pt>
                <c:pt idx="122">
                  <c:v>2008.2027397260274</c:v>
                </c:pt>
                <c:pt idx="123">
                  <c:v>2008.2876712328766</c:v>
                </c:pt>
                <c:pt idx="124">
                  <c:v>2008.3698630136987</c:v>
                </c:pt>
                <c:pt idx="125">
                  <c:v>2008.4547945205479</c:v>
                </c:pt>
                <c:pt idx="126">
                  <c:v>2008.5369863013698</c:v>
                </c:pt>
                <c:pt idx="127">
                  <c:v>2008.6219178082192</c:v>
                </c:pt>
                <c:pt idx="128">
                  <c:v>2008.7068493150684</c:v>
                </c:pt>
                <c:pt idx="129">
                  <c:v>2008.7890410958903</c:v>
                </c:pt>
                <c:pt idx="130">
                  <c:v>2008.8739726027397</c:v>
                </c:pt>
                <c:pt idx="131">
                  <c:v>2008.9561643835616</c:v>
                </c:pt>
                <c:pt idx="132">
                  <c:v>2009.041095890411</c:v>
                </c:pt>
                <c:pt idx="133">
                  <c:v>2009.1260273972603</c:v>
                </c:pt>
                <c:pt idx="134">
                  <c:v>2009.2027397260274</c:v>
                </c:pt>
                <c:pt idx="135">
                  <c:v>2009.2876712328766</c:v>
                </c:pt>
                <c:pt idx="136">
                  <c:v>2009.3698630136987</c:v>
                </c:pt>
                <c:pt idx="137">
                  <c:v>2009.4547945205479</c:v>
                </c:pt>
                <c:pt idx="138">
                  <c:v>2009.5369863013698</c:v>
                </c:pt>
                <c:pt idx="139">
                  <c:v>2009.6219178082192</c:v>
                </c:pt>
                <c:pt idx="140">
                  <c:v>2009.7068493150684</c:v>
                </c:pt>
                <c:pt idx="141">
                  <c:v>2009.7890410958903</c:v>
                </c:pt>
                <c:pt idx="142">
                  <c:v>2009.8739726027397</c:v>
                </c:pt>
                <c:pt idx="143">
                  <c:v>2009.9561643835616</c:v>
                </c:pt>
                <c:pt idx="144">
                  <c:v>2010.041095890411</c:v>
                </c:pt>
                <c:pt idx="145">
                  <c:v>2010.1260273972603</c:v>
                </c:pt>
                <c:pt idx="146">
                  <c:v>2010.2027397260274</c:v>
                </c:pt>
                <c:pt idx="147">
                  <c:v>2010.2876712328766</c:v>
                </c:pt>
                <c:pt idx="148">
                  <c:v>2010.3698630136987</c:v>
                </c:pt>
                <c:pt idx="149">
                  <c:v>2010.4547945205479</c:v>
                </c:pt>
                <c:pt idx="150">
                  <c:v>2010.5369863013698</c:v>
                </c:pt>
                <c:pt idx="151">
                  <c:v>2010.6219178082192</c:v>
                </c:pt>
                <c:pt idx="152">
                  <c:v>2010.7068493150684</c:v>
                </c:pt>
                <c:pt idx="153">
                  <c:v>2010.7890410958903</c:v>
                </c:pt>
                <c:pt idx="154">
                  <c:v>2010.8739726027397</c:v>
                </c:pt>
                <c:pt idx="155">
                  <c:v>2010.9561643835616</c:v>
                </c:pt>
                <c:pt idx="156">
                  <c:v>2011.041095890411</c:v>
                </c:pt>
                <c:pt idx="157">
                  <c:v>2011.1260273972603</c:v>
                </c:pt>
                <c:pt idx="158">
                  <c:v>2011.2027397260274</c:v>
                </c:pt>
                <c:pt idx="159">
                  <c:v>2011.2876712328766</c:v>
                </c:pt>
                <c:pt idx="160">
                  <c:v>2011.3698630136987</c:v>
                </c:pt>
                <c:pt idx="161">
                  <c:v>2011.4547945205479</c:v>
                </c:pt>
                <c:pt idx="162">
                  <c:v>2011.5369863013698</c:v>
                </c:pt>
                <c:pt idx="163">
                  <c:v>2011.6219178082192</c:v>
                </c:pt>
                <c:pt idx="164">
                  <c:v>2011.7068493150684</c:v>
                </c:pt>
                <c:pt idx="165">
                  <c:v>2011.7890410958903</c:v>
                </c:pt>
                <c:pt idx="166">
                  <c:v>2011.8739726027397</c:v>
                </c:pt>
                <c:pt idx="167">
                  <c:v>2011.9561643835616</c:v>
                </c:pt>
                <c:pt idx="168">
                  <c:v>2012.041095890411</c:v>
                </c:pt>
                <c:pt idx="169">
                  <c:v>2012.1260273972603</c:v>
                </c:pt>
                <c:pt idx="170">
                  <c:v>2012.2027397260274</c:v>
                </c:pt>
                <c:pt idx="171">
                  <c:v>2012.2876712328766</c:v>
                </c:pt>
                <c:pt idx="172">
                  <c:v>2012.3698630136987</c:v>
                </c:pt>
                <c:pt idx="173">
                  <c:v>2012.4547945205479</c:v>
                </c:pt>
                <c:pt idx="174">
                  <c:v>2012.5369863013698</c:v>
                </c:pt>
                <c:pt idx="175">
                  <c:v>2012.6219178082192</c:v>
                </c:pt>
                <c:pt idx="176">
                  <c:v>2012.7068493150684</c:v>
                </c:pt>
                <c:pt idx="177">
                  <c:v>2012.7890410958903</c:v>
                </c:pt>
                <c:pt idx="178">
                  <c:v>2012.8739726027397</c:v>
                </c:pt>
                <c:pt idx="179">
                  <c:v>2012.9561643835616</c:v>
                </c:pt>
                <c:pt idx="180">
                  <c:v>2013.041095890411</c:v>
                </c:pt>
                <c:pt idx="181">
                  <c:v>2013.1260273972603</c:v>
                </c:pt>
                <c:pt idx="182">
                  <c:v>2013.2027397260274</c:v>
                </c:pt>
                <c:pt idx="183">
                  <c:v>2013.2876712328766</c:v>
                </c:pt>
                <c:pt idx="184">
                  <c:v>2013.3698630136987</c:v>
                </c:pt>
                <c:pt idx="185">
                  <c:v>2013.4547945205479</c:v>
                </c:pt>
                <c:pt idx="186">
                  <c:v>2013.5369863013698</c:v>
                </c:pt>
                <c:pt idx="187">
                  <c:v>2013.6219178082192</c:v>
                </c:pt>
                <c:pt idx="188">
                  <c:v>2013.7068493150684</c:v>
                </c:pt>
                <c:pt idx="189">
                  <c:v>2013.7890410958903</c:v>
                </c:pt>
                <c:pt idx="190">
                  <c:v>2013.8739726027397</c:v>
                </c:pt>
                <c:pt idx="191">
                  <c:v>2013.9561643835616</c:v>
                </c:pt>
                <c:pt idx="192">
                  <c:v>2014.041095890411</c:v>
                </c:pt>
                <c:pt idx="193">
                  <c:v>2014.1260273972603</c:v>
                </c:pt>
                <c:pt idx="194">
                  <c:v>2014.2027397260274</c:v>
                </c:pt>
                <c:pt idx="195">
                  <c:v>2014.2876712328766</c:v>
                </c:pt>
                <c:pt idx="196">
                  <c:v>2014.3698630136987</c:v>
                </c:pt>
                <c:pt idx="197">
                  <c:v>2014.4547945205479</c:v>
                </c:pt>
                <c:pt idx="198">
                  <c:v>2014.5369863013698</c:v>
                </c:pt>
                <c:pt idx="199">
                  <c:v>2014.6219178082192</c:v>
                </c:pt>
                <c:pt idx="200">
                  <c:v>2014.7068493150684</c:v>
                </c:pt>
                <c:pt idx="201">
                  <c:v>2014.7890410958903</c:v>
                </c:pt>
                <c:pt idx="202">
                  <c:v>2014.8739726027397</c:v>
                </c:pt>
                <c:pt idx="203">
                  <c:v>2014.9561643835616</c:v>
                </c:pt>
                <c:pt idx="204">
                  <c:v>2015.041095890411</c:v>
                </c:pt>
                <c:pt idx="205">
                  <c:v>2015.1260273972603</c:v>
                </c:pt>
                <c:pt idx="206">
                  <c:v>2015.2027397260274</c:v>
                </c:pt>
                <c:pt idx="207">
                  <c:v>2015.2876712328766</c:v>
                </c:pt>
                <c:pt idx="208">
                  <c:v>2015.3698630136987</c:v>
                </c:pt>
                <c:pt idx="209">
                  <c:v>2015.4547945205479</c:v>
                </c:pt>
                <c:pt idx="210">
                  <c:v>2015.5369863013698</c:v>
                </c:pt>
                <c:pt idx="211">
                  <c:v>2015.6219178082192</c:v>
                </c:pt>
                <c:pt idx="212">
                  <c:v>2015.7068493150684</c:v>
                </c:pt>
                <c:pt idx="213">
                  <c:v>2015.7890410958903</c:v>
                </c:pt>
                <c:pt idx="214">
                  <c:v>2015.8739726027397</c:v>
                </c:pt>
                <c:pt idx="215">
                  <c:v>2015.9561643835616</c:v>
                </c:pt>
                <c:pt idx="216">
                  <c:v>2016.041095890411</c:v>
                </c:pt>
                <c:pt idx="217">
                  <c:v>2016.1260273972603</c:v>
                </c:pt>
                <c:pt idx="218">
                  <c:v>2016.2027397260274</c:v>
                </c:pt>
                <c:pt idx="219">
                  <c:v>2016.2876712328766</c:v>
                </c:pt>
                <c:pt idx="220">
                  <c:v>2016.3698630136987</c:v>
                </c:pt>
                <c:pt idx="221">
                  <c:v>2016.4547945205479</c:v>
                </c:pt>
                <c:pt idx="222">
                  <c:v>2016.5369863013698</c:v>
                </c:pt>
                <c:pt idx="223">
                  <c:v>2016.6219178082192</c:v>
                </c:pt>
                <c:pt idx="224">
                  <c:v>2016.7068493150684</c:v>
                </c:pt>
                <c:pt idx="225">
                  <c:v>2016.7890410958903</c:v>
                </c:pt>
                <c:pt idx="226">
                  <c:v>2016.8739726027397</c:v>
                </c:pt>
                <c:pt idx="227">
                  <c:v>2016.9561643835616</c:v>
                </c:pt>
                <c:pt idx="228">
                  <c:v>2017.041095890411</c:v>
                </c:pt>
                <c:pt idx="229">
                  <c:v>2017.1260273972603</c:v>
                </c:pt>
                <c:pt idx="230">
                  <c:v>2017.2027397260274</c:v>
                </c:pt>
                <c:pt idx="231">
                  <c:v>2017.2876712328766</c:v>
                </c:pt>
                <c:pt idx="232">
                  <c:v>2017.3698630136987</c:v>
                </c:pt>
                <c:pt idx="233">
                  <c:v>2017.4547945205479</c:v>
                </c:pt>
                <c:pt idx="234">
                  <c:v>2017.5369863013698</c:v>
                </c:pt>
                <c:pt idx="235">
                  <c:v>2017.6219178082192</c:v>
                </c:pt>
                <c:pt idx="236">
                  <c:v>2017.7068493150684</c:v>
                </c:pt>
                <c:pt idx="237">
                  <c:v>2017.7890410958903</c:v>
                </c:pt>
                <c:pt idx="238">
                  <c:v>2017.8739726027397</c:v>
                </c:pt>
                <c:pt idx="239">
                  <c:v>2017.9561643835616</c:v>
                </c:pt>
                <c:pt idx="240">
                  <c:v>2018.041095890411</c:v>
                </c:pt>
                <c:pt idx="241">
                  <c:v>2018.1260273972603</c:v>
                </c:pt>
                <c:pt idx="242">
                  <c:v>2018.2027397260274</c:v>
                </c:pt>
                <c:pt idx="243">
                  <c:v>2018.2876712328766</c:v>
                </c:pt>
                <c:pt idx="244">
                  <c:v>2018.3698630136987</c:v>
                </c:pt>
                <c:pt idx="245">
                  <c:v>2018.4547945205479</c:v>
                </c:pt>
                <c:pt idx="246">
                  <c:v>2018.5369863013698</c:v>
                </c:pt>
                <c:pt idx="247">
                  <c:v>2018.6219178082192</c:v>
                </c:pt>
                <c:pt idx="248">
                  <c:v>2018.7068493150684</c:v>
                </c:pt>
                <c:pt idx="249">
                  <c:v>2018.7890410958903</c:v>
                </c:pt>
                <c:pt idx="250">
                  <c:v>2018.8739726027397</c:v>
                </c:pt>
                <c:pt idx="251">
                  <c:v>2018.9561643835616</c:v>
                </c:pt>
                <c:pt idx="252">
                  <c:v>2019.041095890411</c:v>
                </c:pt>
                <c:pt idx="253">
                  <c:v>2019.1260273972603</c:v>
                </c:pt>
                <c:pt idx="254">
                  <c:v>2019.2027397260274</c:v>
                </c:pt>
                <c:pt idx="255">
                  <c:v>2019.2876712328766</c:v>
                </c:pt>
                <c:pt idx="256">
                  <c:v>2019.3698630136987</c:v>
                </c:pt>
                <c:pt idx="257">
                  <c:v>2019.4547945205479</c:v>
                </c:pt>
                <c:pt idx="258">
                  <c:v>2019.5369863013698</c:v>
                </c:pt>
                <c:pt idx="259">
                  <c:v>2019.6219178082192</c:v>
                </c:pt>
                <c:pt idx="260">
                  <c:v>2019.7068493150684</c:v>
                </c:pt>
                <c:pt idx="261">
                  <c:v>2019.7890410958903</c:v>
                </c:pt>
                <c:pt idx="262">
                  <c:v>2019.8739726027397</c:v>
                </c:pt>
                <c:pt idx="263">
                  <c:v>2019.9561643835616</c:v>
                </c:pt>
                <c:pt idx="264">
                  <c:v>2020.041095890411</c:v>
                </c:pt>
                <c:pt idx="265">
                  <c:v>2020.1260273972603</c:v>
                </c:pt>
                <c:pt idx="266">
                  <c:v>2020.2027397260274</c:v>
                </c:pt>
                <c:pt idx="267">
                  <c:v>2020.2876712328766</c:v>
                </c:pt>
                <c:pt idx="268">
                  <c:v>2020.3698630136987</c:v>
                </c:pt>
                <c:pt idx="269">
                  <c:v>2020.4547945205479</c:v>
                </c:pt>
                <c:pt idx="270">
                  <c:v>2020.5369863013698</c:v>
                </c:pt>
                <c:pt idx="271">
                  <c:v>2020.6219178082192</c:v>
                </c:pt>
                <c:pt idx="272">
                  <c:v>2020.7068493150684</c:v>
                </c:pt>
                <c:pt idx="273">
                  <c:v>2020.7890410958903</c:v>
                </c:pt>
                <c:pt idx="274">
                  <c:v>2020.8739726027397</c:v>
                </c:pt>
                <c:pt idx="275">
                  <c:v>2020.9561643835616</c:v>
                </c:pt>
                <c:pt idx="276">
                  <c:v>2021.041095890411</c:v>
                </c:pt>
                <c:pt idx="277">
                  <c:v>2021.1260273972603</c:v>
                </c:pt>
                <c:pt idx="278">
                  <c:v>2021.2027397260274</c:v>
                </c:pt>
                <c:pt idx="279">
                  <c:v>2021.2876712328766</c:v>
                </c:pt>
                <c:pt idx="280">
                  <c:v>2021.3698630136987</c:v>
                </c:pt>
                <c:pt idx="281">
                  <c:v>2021.4547945205479</c:v>
                </c:pt>
                <c:pt idx="282">
                  <c:v>2021.5369863013698</c:v>
                </c:pt>
                <c:pt idx="283">
                  <c:v>2021.6219178082192</c:v>
                </c:pt>
                <c:pt idx="284">
                  <c:v>2021.7068493150684</c:v>
                </c:pt>
                <c:pt idx="285">
                  <c:v>2021.7890410958903</c:v>
                </c:pt>
                <c:pt idx="286">
                  <c:v>2021.8739726027397</c:v>
                </c:pt>
                <c:pt idx="287">
                  <c:v>2021.9561643835616</c:v>
                </c:pt>
              </c:numCache>
            </c:numRef>
          </c:xVal>
          <c:yVal>
            <c:numRef>
              <c:f>'annual data'!$H$2:$H$289</c:f>
              <c:numCache>
                <c:formatCode>General</c:formatCode>
                <c:ptCount val="288"/>
                <c:pt idx="6">
                  <c:v>4281.148910142595</c:v>
                </c:pt>
                <c:pt idx="13">
                  <c:v>3564.2375594877822</c:v>
                </c:pt>
                <c:pt idx="16">
                  <c:v>4659.036768408364</c:v>
                </c:pt>
                <c:pt idx="19">
                  <c:v>4406.6781165973425</c:v>
                </c:pt>
                <c:pt idx="22">
                  <c:v>4429.6811576143073</c:v>
                </c:pt>
                <c:pt idx="30">
                  <c:v>4691.7845760634027</c:v>
                </c:pt>
                <c:pt idx="37">
                  <c:v>4026.1299723179413</c:v>
                </c:pt>
                <c:pt idx="40">
                  <c:v>5633.9158985406875</c:v>
                </c:pt>
                <c:pt idx="43">
                  <c:v>4893.2053691765668</c:v>
                </c:pt>
                <c:pt idx="46">
                  <c:v>5134.7053243342434</c:v>
                </c:pt>
                <c:pt idx="49">
                  <c:v>4135.3037174780802</c:v>
                </c:pt>
                <c:pt idx="52">
                  <c:v>4762.54660968401</c:v>
                </c:pt>
                <c:pt idx="55">
                  <c:v>4935.7446627692225</c:v>
                </c:pt>
                <c:pt idx="58">
                  <c:v>4622.2816581985453</c:v>
                </c:pt>
                <c:pt idx="61">
                  <c:v>4019.7257930192773</c:v>
                </c:pt>
                <c:pt idx="64">
                  <c:v>5041.0028831943137</c:v>
                </c:pt>
                <c:pt idx="67">
                  <c:v>5253.7375940647835</c:v>
                </c:pt>
                <c:pt idx="70">
                  <c:v>4743.6661606376356</c:v>
                </c:pt>
                <c:pt idx="73">
                  <c:v>4204.9896417985592</c:v>
                </c:pt>
                <c:pt idx="76">
                  <c:v>5433.8505290022886</c:v>
                </c:pt>
                <c:pt idx="79">
                  <c:v>5250.3505432397469</c:v>
                </c:pt>
                <c:pt idx="82">
                  <c:v>4754.792336255291</c:v>
                </c:pt>
                <c:pt idx="85">
                  <c:v>4153.2793416384075</c:v>
                </c:pt>
                <c:pt idx="88">
                  <c:v>5247.70940398729</c:v>
                </c:pt>
                <c:pt idx="91">
                  <c:v>5088.7727432781703</c:v>
                </c:pt>
                <c:pt idx="94">
                  <c:v>4806.2310678779986</c:v>
                </c:pt>
                <c:pt idx="96">
                  <c:v>4713.1566966011324</c:v>
                </c:pt>
                <c:pt idx="97">
                  <c:v>3885.2556877607776</c:v>
                </c:pt>
                <c:pt idx="98">
                  <c:v>4123.3177088297225</c:v>
                </c:pt>
                <c:pt idx="99">
                  <c:v>4568.3321405569941</c:v>
                </c:pt>
                <c:pt idx="100">
                  <c:v>5013.8128474952109</c:v>
                </c:pt>
                <c:pt idx="101">
                  <c:v>5828.404354066849</c:v>
                </c:pt>
                <c:pt idx="102">
                  <c:v>5174.0433496826518</c:v>
                </c:pt>
                <c:pt idx="103">
                  <c:v>4956.2635570820757</c:v>
                </c:pt>
                <c:pt idx="104">
                  <c:v>4812.9735134338962</c:v>
                </c:pt>
                <c:pt idx="105">
                  <c:v>4804.4381900469189</c:v>
                </c:pt>
                <c:pt idx="106">
                  <c:v>4708.1598031485828</c:v>
                </c:pt>
                <c:pt idx="107">
                  <c:v>4308.7331630857752</c:v>
                </c:pt>
                <c:pt idx="108">
                  <c:v>4426.0078729227589</c:v>
                </c:pt>
                <c:pt idx="109">
                  <c:v>3663.1201085075168</c:v>
                </c:pt>
                <c:pt idx="110">
                  <c:v>4135.9891489304291</c:v>
                </c:pt>
                <c:pt idx="111">
                  <c:v>4609.1135390886166</c:v>
                </c:pt>
                <c:pt idx="112">
                  <c:v>4858.9811933895489</c:v>
                </c:pt>
                <c:pt idx="113">
                  <c:v>4756.6244865459958</c:v>
                </c:pt>
                <c:pt idx="114">
                  <c:v>5013.5798821259177</c:v>
                </c:pt>
                <c:pt idx="115">
                  <c:v>4562.2336490532434</c:v>
                </c:pt>
                <c:pt idx="116">
                  <c:v>4133.5768937793382</c:v>
                </c:pt>
                <c:pt idx="117">
                  <c:v>4401.6361058435496</c:v>
                </c:pt>
                <c:pt idx="118">
                  <c:v>4458.705460649805</c:v>
                </c:pt>
                <c:pt idx="119">
                  <c:v>4131.478010366488</c:v>
                </c:pt>
                <c:pt idx="120">
                  <c:v>4101.8340125366194</c:v>
                </c:pt>
                <c:pt idx="121">
                  <c:v>3682.7329415033469</c:v>
                </c:pt>
                <c:pt idx="122">
                  <c:v>3801.2108098871581</c:v>
                </c:pt>
                <c:pt idx="123">
                  <c:v>4306.2349032725933</c:v>
                </c:pt>
                <c:pt idx="124">
                  <c:v>4483.039668412317</c:v>
                </c:pt>
                <c:pt idx="125">
                  <c:v>4692.151885962272</c:v>
                </c:pt>
                <c:pt idx="126">
                  <c:v>4724.1497836729905</c:v>
                </c:pt>
                <c:pt idx="127">
                  <c:v>4219.653704799417</c:v>
                </c:pt>
                <c:pt idx="128">
                  <c:v>4671.4837574204494</c:v>
                </c:pt>
                <c:pt idx="129">
                  <c:v>4047.5725244031901</c:v>
                </c:pt>
                <c:pt idx="130">
                  <c:v>3494.2775441643948</c:v>
                </c:pt>
                <c:pt idx="131">
                  <c:v>4539.6738215330597</c:v>
                </c:pt>
                <c:pt idx="132">
                  <c:v>3400.7661200265793</c:v>
                </c:pt>
                <c:pt idx="133">
                  <c:v>3467.918905188134</c:v>
                </c:pt>
                <c:pt idx="134">
                  <c:v>3765.1049840474789</c:v>
                </c:pt>
                <c:pt idx="135">
                  <c:v>4118.9253411674426</c:v>
                </c:pt>
                <c:pt idx="136">
                  <c:v>4205.2951507328962</c:v>
                </c:pt>
                <c:pt idx="137">
                  <c:v>4977.3475355197834</c:v>
                </c:pt>
                <c:pt idx="138">
                  <c:v>4477.0560241895309</c:v>
                </c:pt>
                <c:pt idx="139">
                  <c:v>4096.2244647440148</c:v>
                </c:pt>
                <c:pt idx="140">
                  <c:v>4139.2748867547434</c:v>
                </c:pt>
                <c:pt idx="141">
                  <c:v>3907.2516386179027</c:v>
                </c:pt>
                <c:pt idx="142">
                  <c:v>3898.0910428871675</c:v>
                </c:pt>
                <c:pt idx="143">
                  <c:v>4043.840342891915</c:v>
                </c:pt>
                <c:pt idx="144">
                  <c:v>3397.7065792121957</c:v>
                </c:pt>
                <c:pt idx="145">
                  <c:v>3158.6929783370706</c:v>
                </c:pt>
                <c:pt idx="146">
                  <c:v>4125.4813156597193</c:v>
                </c:pt>
                <c:pt idx="147">
                  <c:v>4461.8883672762959</c:v>
                </c:pt>
                <c:pt idx="148">
                  <c:v>3881.7300459650914</c:v>
                </c:pt>
                <c:pt idx="149">
                  <c:v>4654.7789802521474</c:v>
                </c:pt>
                <c:pt idx="150">
                  <c:v>4253.7344124134261</c:v>
                </c:pt>
                <c:pt idx="151">
                  <c:v>4290.1942892326297</c:v>
                </c:pt>
                <c:pt idx="152">
                  <c:v>3938.6617347099327</c:v>
                </c:pt>
                <c:pt idx="153">
                  <c:v>3722.5499039475494</c:v>
                </c:pt>
                <c:pt idx="154">
                  <c:v>4182.5375203471822</c:v>
                </c:pt>
                <c:pt idx="155">
                  <c:v>3633.7330004880832</c:v>
                </c:pt>
                <c:pt idx="156">
                  <c:v>3449.818364992369</c:v>
                </c:pt>
                <c:pt idx="157">
                  <c:v>3473.9598173797144</c:v>
                </c:pt>
                <c:pt idx="158">
                  <c:v>3906.4810139928909</c:v>
                </c:pt>
                <c:pt idx="159">
                  <c:v>4009.6518352893986</c:v>
                </c:pt>
                <c:pt idx="160">
                  <c:v>4395.0870344670575</c:v>
                </c:pt>
                <c:pt idx="161">
                  <c:v>4695.8707649757998</c:v>
                </c:pt>
                <c:pt idx="162">
                  <c:v>3978.4791902563343</c:v>
                </c:pt>
                <c:pt idx="163">
                  <c:v>4338.4542905748795</c:v>
                </c:pt>
                <c:pt idx="164">
                  <c:v>4273.0104014199806</c:v>
                </c:pt>
                <c:pt idx="165">
                  <c:v>3772.234688477351</c:v>
                </c:pt>
                <c:pt idx="166">
                  <c:v>3965.293990523483</c:v>
                </c:pt>
                <c:pt idx="167">
                  <c:v>3789.0309313946577</c:v>
                </c:pt>
                <c:pt idx="168">
                  <c:v>3657.9263375736264</c:v>
                </c:pt>
                <c:pt idx="169">
                  <c:v>3075.0916477158457</c:v>
                </c:pt>
                <c:pt idx="170">
                  <c:v>3471.6404115833807</c:v>
                </c:pt>
                <c:pt idx="171">
                  <c:v>3923.0569762225209</c:v>
                </c:pt>
                <c:pt idx="172">
                  <c:v>4214.1954239569313</c:v>
                </c:pt>
                <c:pt idx="173">
                  <c:v>4233.8083325856142</c:v>
                </c:pt>
                <c:pt idx="174">
                  <c:v>4357.0806871300601</c:v>
                </c:pt>
                <c:pt idx="175">
                  <c:v>4066.3929608243243</c:v>
                </c:pt>
                <c:pt idx="176">
                  <c:v>3724.782473455959</c:v>
                </c:pt>
                <c:pt idx="177">
                  <c:v>3375.4646058553672</c:v>
                </c:pt>
                <c:pt idx="178">
                  <c:v>4558.7438791685363</c:v>
                </c:pt>
                <c:pt idx="179">
                  <c:v>3830.5802399455852</c:v>
                </c:pt>
                <c:pt idx="180">
                  <c:v>3391.9796674750082</c:v>
                </c:pt>
                <c:pt idx="181">
                  <c:v>2957.2977022328673</c:v>
                </c:pt>
                <c:pt idx="182">
                  <c:v>3180.6964838884141</c:v>
                </c:pt>
                <c:pt idx="183">
                  <c:v>4142.3657328285553</c:v>
                </c:pt>
                <c:pt idx="184">
                  <c:v>3995.2266131649194</c:v>
                </c:pt>
                <c:pt idx="185">
                  <c:v>4014.5392377861908</c:v>
                </c:pt>
                <c:pt idx="186">
                  <c:v>4208.2713348104471</c:v>
                </c:pt>
                <c:pt idx="187">
                  <c:v>3871.2092646417414</c:v>
                </c:pt>
                <c:pt idx="188">
                  <c:v>3810.712471606274</c:v>
                </c:pt>
                <c:pt idx="189">
                  <c:v>3506.9916279069771</c:v>
                </c:pt>
                <c:pt idx="190">
                  <c:v>3211.9818222462595</c:v>
                </c:pt>
                <c:pt idx="191">
                  <c:v>4230.6010474711702</c:v>
                </c:pt>
                <c:pt idx="192">
                  <c:v>3204.2248324506331</c:v>
                </c:pt>
                <c:pt idx="193">
                  <c:v>3082.9490565291935</c:v>
                </c:pt>
                <c:pt idx="194">
                  <c:v>3122.7122747553003</c:v>
                </c:pt>
                <c:pt idx="195">
                  <c:v>3863.8677065679794</c:v>
                </c:pt>
                <c:pt idx="196">
                  <c:v>4007.8345604109322</c:v>
                </c:pt>
                <c:pt idx="197">
                  <c:v>4085.751380578517</c:v>
                </c:pt>
                <c:pt idx="198">
                  <c:v>4051.1627206424619</c:v>
                </c:pt>
                <c:pt idx="199">
                  <c:v>3749.2028253838271</c:v>
                </c:pt>
                <c:pt idx="200">
                  <c:v>3947.1028718338926</c:v>
                </c:pt>
                <c:pt idx="201">
                  <c:v>3590.7744256127671</c:v>
                </c:pt>
                <c:pt idx="202">
                  <c:v>3226.8524077981069</c:v>
                </c:pt>
                <c:pt idx="203">
                  <c:v>4001.3864954150549</c:v>
                </c:pt>
                <c:pt idx="204">
                  <c:v>3190.5201511978189</c:v>
                </c:pt>
                <c:pt idx="205">
                  <c:v>2827.1454978021889</c:v>
                </c:pt>
                <c:pt idx="206">
                  <c:v>3373.8829018592173</c:v>
                </c:pt>
                <c:pt idx="207">
                  <c:v>3837.7047591251207</c:v>
                </c:pt>
                <c:pt idx="208">
                  <c:v>3825.7694196161751</c:v>
                </c:pt>
                <c:pt idx="209">
                  <c:v>4545.1181924581588</c:v>
                </c:pt>
                <c:pt idx="210">
                  <c:v>4080.2421630109698</c:v>
                </c:pt>
                <c:pt idx="211">
                  <c:v>3815.987586007383</c:v>
                </c:pt>
                <c:pt idx="212">
                  <c:v>3853.0218601949882</c:v>
                </c:pt>
                <c:pt idx="213">
                  <c:v>3673.3893834571963</c:v>
                </c:pt>
                <c:pt idx="214">
                  <c:v>3766.6577162213553</c:v>
                </c:pt>
                <c:pt idx="215">
                  <c:v>4042.163992403021</c:v>
                </c:pt>
                <c:pt idx="216">
                  <c:v>3221.6922109390994</c:v>
                </c:pt>
                <c:pt idx="217">
                  <c:v>2756.3270579083573</c:v>
                </c:pt>
                <c:pt idx="218">
                  <c:v>3406.8464546320643</c:v>
                </c:pt>
                <c:pt idx="219">
                  <c:v>3875.1999499879435</c:v>
                </c:pt>
                <c:pt idx="220">
                  <c:v>3863.14799967619</c:v>
                </c:pt>
                <c:pt idx="221">
                  <c:v>4589.5249628630709</c:v>
                </c:pt>
                <c:pt idx="222">
                  <c:v>4120.1069958397229</c:v>
                </c:pt>
                <c:pt idx="223">
                  <c:v>3853.2705954747726</c:v>
                </c:pt>
                <c:pt idx="224">
                  <c:v>3890.6667023895648</c:v>
                </c:pt>
                <c:pt idx="225">
                  <c:v>3709.2791781889814</c:v>
                </c:pt>
                <c:pt idx="226">
                  <c:v>3803.4587623802167</c:v>
                </c:pt>
                <c:pt idx="227">
                  <c:v>4081.6567934147724</c:v>
                </c:pt>
                <c:pt idx="228">
                  <c:v>3487.1947131423958</c:v>
                </c:pt>
                <c:pt idx="229">
                  <c:v>3030.8265028171995</c:v>
                </c:pt>
                <c:pt idx="230">
                  <c:v>3060.0364338774343</c:v>
                </c:pt>
                <c:pt idx="231">
                  <c:v>3628.170190065935</c:v>
                </c:pt>
                <c:pt idx="232">
                  <c:v>3851.3804443349545</c:v>
                </c:pt>
                <c:pt idx="233">
                  <c:v>4493.8954630447306</c:v>
                </c:pt>
                <c:pt idx="234">
                  <c:v>3812.3820563220506</c:v>
                </c:pt>
                <c:pt idx="235">
                  <c:v>3832.2030592848273</c:v>
                </c:pt>
                <c:pt idx="236">
                  <c:v>3643.3313183828986</c:v>
                </c:pt>
                <c:pt idx="237">
                  <c:v>3684.1782256158699</c:v>
                </c:pt>
                <c:pt idx="238">
                  <c:v>3747.5518407498157</c:v>
                </c:pt>
                <c:pt idx="239">
                  <c:v>3165.2618907285932</c:v>
                </c:pt>
                <c:pt idx="240">
                  <c:v>3428.7960271350325</c:v>
                </c:pt>
                <c:pt idx="241">
                  <c:v>3426.508017038062</c:v>
                </c:pt>
                <c:pt idx="242">
                  <c:v>3265.7534264216447</c:v>
                </c:pt>
                <c:pt idx="243">
                  <c:v>3983.2831371896705</c:v>
                </c:pt>
                <c:pt idx="244">
                  <c:v>4219.4629924999026</c:v>
                </c:pt>
                <c:pt idx="245">
                  <c:v>4289.5394629960774</c:v>
                </c:pt>
                <c:pt idx="246">
                  <c:v>4338.132222247561</c:v>
                </c:pt>
                <c:pt idx="247">
                  <c:v>4007.0944507865647</c:v>
                </c:pt>
                <c:pt idx="248">
                  <c:v>3715.6773208023174</c:v>
                </c:pt>
                <c:pt idx="249">
                  <c:v>4082.4134671751694</c:v>
                </c:pt>
                <c:pt idx="250">
                  <c:v>4258.7252852053616</c:v>
                </c:pt>
                <c:pt idx="251">
                  <c:v>3783.8877467110779</c:v>
                </c:pt>
                <c:pt idx="252">
                  <c:v>3547.5429511574253</c:v>
                </c:pt>
                <c:pt idx="253">
                  <c:v>3331.2542062549487</c:v>
                </c:pt>
                <c:pt idx="254">
                  <c:v>3309.4431248350488</c:v>
                </c:pt>
                <c:pt idx="255">
                  <c:v>4534.4982405208066</c:v>
                </c:pt>
                <c:pt idx="256">
                  <c:v>4386.6925267540164</c:v>
                </c:pt>
                <c:pt idx="257">
                  <c:v>4236.5395223013984</c:v>
                </c:pt>
                <c:pt idx="258">
                  <c:v>4537.8789833048131</c:v>
                </c:pt>
                <c:pt idx="259">
                  <c:v>4184.9253782170799</c:v>
                </c:pt>
                <c:pt idx="260">
                  <c:v>4057.6649401777076</c:v>
                </c:pt>
                <c:pt idx="261">
                  <c:v>4044.8633885015197</c:v>
                </c:pt>
                <c:pt idx="262">
                  <c:v>3598.6449590921088</c:v>
                </c:pt>
                <c:pt idx="263">
                  <c:v>4620.5938029440058</c:v>
                </c:pt>
                <c:pt idx="264">
                  <c:v>3702.1181029365384</c:v>
                </c:pt>
                <c:pt idx="265">
                  <c:v>3393.6813469355789</c:v>
                </c:pt>
                <c:pt idx="266">
                  <c:v>4195.7492776262179</c:v>
                </c:pt>
                <c:pt idx="267">
                  <c:v>4606.2460084932682</c:v>
                </c:pt>
                <c:pt idx="268">
                  <c:v>4904.1427247057673</c:v>
                </c:pt>
                <c:pt idx="269">
                  <c:v>5440.5695866390133</c:v>
                </c:pt>
                <c:pt idx="270">
                  <c:v>4827.4191849308745</c:v>
                </c:pt>
                <c:pt idx="271">
                  <c:v>4744.0111417063208</c:v>
                </c:pt>
                <c:pt idx="272">
                  <c:v>4738.366878449704</c:v>
                </c:pt>
                <c:pt idx="273">
                  <c:v>4509.6822935858727</c:v>
                </c:pt>
                <c:pt idx="274">
                  <c:v>4838.5342309422704</c:v>
                </c:pt>
                <c:pt idx="275">
                  <c:v>4708.4046503774607</c:v>
                </c:pt>
                <c:pt idx="276">
                  <c:v>3949.1508021208788</c:v>
                </c:pt>
                <c:pt idx="277">
                  <c:v>3529.4710012887795</c:v>
                </c:pt>
                <c:pt idx="278">
                  <c:v>4519.5772991554204</c:v>
                </c:pt>
                <c:pt idx="279">
                  <c:v>4987.5595687464538</c:v>
                </c:pt>
                <c:pt idx="280">
                  <c:v>4464.6526751466808</c:v>
                </c:pt>
                <c:pt idx="281">
                  <c:v>5282.5873239089133</c:v>
                </c:pt>
                <c:pt idx="282">
                  <c:v>4924.6999962064629</c:v>
                </c:pt>
                <c:pt idx="283">
                  <c:v>4790.3584415088308</c:v>
                </c:pt>
                <c:pt idx="284">
                  <c:v>4672.8483622398207</c:v>
                </c:pt>
                <c:pt idx="285">
                  <c:v>4164.5761518093977</c:v>
                </c:pt>
                <c:pt idx="286">
                  <c:v>4840.6131958322021</c:v>
                </c:pt>
                <c:pt idx="287">
                  <c:v>4276.410220903239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91-485B-9D6D-D9068725E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434464"/>
        <c:axId val="445434856"/>
      </c:scatterChart>
      <c:valAx>
        <c:axId val="445434464"/>
        <c:scaling>
          <c:orientation val="minMax"/>
          <c:max val="2021"/>
          <c:min val="1998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34856"/>
        <c:crosses val="autoZero"/>
        <c:crossBetween val="midCat"/>
      </c:valAx>
      <c:valAx>
        <c:axId val="445434856"/>
        <c:scaling>
          <c:orientation val="minMax"/>
          <c:max val="6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g/HH/d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34464"/>
        <c:crosses val="autoZero"/>
        <c:crossBetween val="midCat"/>
        <c:majorUnit val="2000"/>
        <c:minorUnit val="5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'annual data'!$AF$3:$AF$224</c:f>
              <c:numCache>
                <c:formatCode>General</c:formatCode>
                <c:ptCount val="222"/>
                <c:pt idx="0">
                  <c:v>1998.5369863013698</c:v>
                </c:pt>
                <c:pt idx="1">
                  <c:v>1999.1260273972603</c:v>
                </c:pt>
                <c:pt idx="2">
                  <c:v>1999.3698630136987</c:v>
                </c:pt>
                <c:pt idx="3">
                  <c:v>1999.6219178082192</c:v>
                </c:pt>
                <c:pt idx="4">
                  <c:v>1999.8739726027397</c:v>
                </c:pt>
                <c:pt idx="5">
                  <c:v>2000.5369863013698</c:v>
                </c:pt>
                <c:pt idx="6">
                  <c:v>2001.1260273972603</c:v>
                </c:pt>
                <c:pt idx="7">
                  <c:v>2001.3698630136987</c:v>
                </c:pt>
                <c:pt idx="8">
                  <c:v>2001.6219178082192</c:v>
                </c:pt>
                <c:pt idx="9">
                  <c:v>2001.8739726027397</c:v>
                </c:pt>
                <c:pt idx="10">
                  <c:v>2002.1260273972603</c:v>
                </c:pt>
                <c:pt idx="11">
                  <c:v>2002.3698630136987</c:v>
                </c:pt>
                <c:pt idx="12">
                  <c:v>2002.6219178082192</c:v>
                </c:pt>
                <c:pt idx="13">
                  <c:v>2002.8739726027397</c:v>
                </c:pt>
                <c:pt idx="14">
                  <c:v>2003.1260273972603</c:v>
                </c:pt>
                <c:pt idx="15">
                  <c:v>2003.3698630136987</c:v>
                </c:pt>
                <c:pt idx="16">
                  <c:v>2003.6219178082192</c:v>
                </c:pt>
                <c:pt idx="17">
                  <c:v>2003.8739726027397</c:v>
                </c:pt>
                <c:pt idx="18">
                  <c:v>2004.1260273972603</c:v>
                </c:pt>
                <c:pt idx="19">
                  <c:v>2004.3698630136987</c:v>
                </c:pt>
                <c:pt idx="20">
                  <c:v>2004.6219178082192</c:v>
                </c:pt>
                <c:pt idx="21">
                  <c:v>2004.8739726027397</c:v>
                </c:pt>
                <c:pt idx="22">
                  <c:v>2005.1260273972603</c:v>
                </c:pt>
                <c:pt idx="23">
                  <c:v>2005.3698630136987</c:v>
                </c:pt>
                <c:pt idx="24">
                  <c:v>2005.6219178082192</c:v>
                </c:pt>
                <c:pt idx="25">
                  <c:v>2005.8739726027397</c:v>
                </c:pt>
                <c:pt idx="26">
                  <c:v>2006.041095890411</c:v>
                </c:pt>
                <c:pt idx="27">
                  <c:v>2006.1260273972603</c:v>
                </c:pt>
                <c:pt idx="28">
                  <c:v>2006.2027397260274</c:v>
                </c:pt>
                <c:pt idx="29">
                  <c:v>2006.2876712328766</c:v>
                </c:pt>
                <c:pt idx="30">
                  <c:v>2006.3698630136987</c:v>
                </c:pt>
                <c:pt idx="31">
                  <c:v>2006.4547945205479</c:v>
                </c:pt>
                <c:pt idx="32">
                  <c:v>2006.5369863013698</c:v>
                </c:pt>
                <c:pt idx="33">
                  <c:v>2006.6219178082192</c:v>
                </c:pt>
                <c:pt idx="34">
                  <c:v>2006.7068493150684</c:v>
                </c:pt>
                <c:pt idx="35">
                  <c:v>2006.7890410958903</c:v>
                </c:pt>
                <c:pt idx="36">
                  <c:v>2006.8739726027397</c:v>
                </c:pt>
                <c:pt idx="37">
                  <c:v>2006.9561643835616</c:v>
                </c:pt>
                <c:pt idx="38">
                  <c:v>2007.041095890411</c:v>
                </c:pt>
                <c:pt idx="39">
                  <c:v>2007.1260273972603</c:v>
                </c:pt>
                <c:pt idx="40">
                  <c:v>2007.2027397260274</c:v>
                </c:pt>
                <c:pt idx="41">
                  <c:v>2007.2876712328766</c:v>
                </c:pt>
                <c:pt idx="42">
                  <c:v>2007.3698630136987</c:v>
                </c:pt>
                <c:pt idx="43">
                  <c:v>2007.4547945205479</c:v>
                </c:pt>
                <c:pt idx="44">
                  <c:v>2007.5369863013698</c:v>
                </c:pt>
                <c:pt idx="45">
                  <c:v>2007.6219178082192</c:v>
                </c:pt>
                <c:pt idx="46">
                  <c:v>2007.7068493150684</c:v>
                </c:pt>
                <c:pt idx="47">
                  <c:v>2007.7890410958903</c:v>
                </c:pt>
                <c:pt idx="48">
                  <c:v>2007.8739726027397</c:v>
                </c:pt>
                <c:pt idx="49">
                  <c:v>2007.9561643835616</c:v>
                </c:pt>
                <c:pt idx="50">
                  <c:v>2008.041095890411</c:v>
                </c:pt>
                <c:pt idx="51">
                  <c:v>2008.1260273972603</c:v>
                </c:pt>
                <c:pt idx="52">
                  <c:v>2008.2027397260274</c:v>
                </c:pt>
                <c:pt idx="53">
                  <c:v>2008.2876712328766</c:v>
                </c:pt>
                <c:pt idx="54">
                  <c:v>2008.3698630136987</c:v>
                </c:pt>
                <c:pt idx="55">
                  <c:v>2008.4547945205479</c:v>
                </c:pt>
                <c:pt idx="56">
                  <c:v>2008.5369863013698</c:v>
                </c:pt>
                <c:pt idx="57">
                  <c:v>2008.6219178082192</c:v>
                </c:pt>
                <c:pt idx="58">
                  <c:v>2008.7068493150684</c:v>
                </c:pt>
                <c:pt idx="59">
                  <c:v>2008.7890410958903</c:v>
                </c:pt>
                <c:pt idx="60">
                  <c:v>2008.8739726027397</c:v>
                </c:pt>
                <c:pt idx="61">
                  <c:v>2008.9561643835616</c:v>
                </c:pt>
                <c:pt idx="62">
                  <c:v>2009.041095890411</c:v>
                </c:pt>
                <c:pt idx="63">
                  <c:v>2009.1260273972603</c:v>
                </c:pt>
                <c:pt idx="64">
                  <c:v>2009.2027397260274</c:v>
                </c:pt>
                <c:pt idx="65">
                  <c:v>2009.2876712328766</c:v>
                </c:pt>
                <c:pt idx="66">
                  <c:v>2009.3698630136987</c:v>
                </c:pt>
                <c:pt idx="67">
                  <c:v>2009.4547945205479</c:v>
                </c:pt>
                <c:pt idx="68">
                  <c:v>2009.5369863013698</c:v>
                </c:pt>
                <c:pt idx="69">
                  <c:v>2009.6219178082192</c:v>
                </c:pt>
                <c:pt idx="70">
                  <c:v>2009.7068493150684</c:v>
                </c:pt>
                <c:pt idx="71">
                  <c:v>2009.7890410958903</c:v>
                </c:pt>
                <c:pt idx="72">
                  <c:v>2009.8739726027397</c:v>
                </c:pt>
                <c:pt idx="73">
                  <c:v>2009.9561643835616</c:v>
                </c:pt>
                <c:pt idx="74">
                  <c:v>2010.041095890411</c:v>
                </c:pt>
                <c:pt idx="75">
                  <c:v>2010.1260273972603</c:v>
                </c:pt>
                <c:pt idx="76">
                  <c:v>2010.2027397260274</c:v>
                </c:pt>
                <c:pt idx="77">
                  <c:v>2010.2876712328766</c:v>
                </c:pt>
                <c:pt idx="78">
                  <c:v>2010.3698630136987</c:v>
                </c:pt>
                <c:pt idx="79">
                  <c:v>2010.4547945205479</c:v>
                </c:pt>
                <c:pt idx="80">
                  <c:v>2010.5369863013698</c:v>
                </c:pt>
                <c:pt idx="81">
                  <c:v>2010.6219178082192</c:v>
                </c:pt>
                <c:pt idx="82">
                  <c:v>2010.7068493150684</c:v>
                </c:pt>
                <c:pt idx="83">
                  <c:v>2010.7890410958903</c:v>
                </c:pt>
                <c:pt idx="84">
                  <c:v>2010.8739726027397</c:v>
                </c:pt>
                <c:pt idx="85">
                  <c:v>2010.9561643835616</c:v>
                </c:pt>
                <c:pt idx="86">
                  <c:v>2011.041095890411</c:v>
                </c:pt>
                <c:pt idx="87">
                  <c:v>2011.1260273972603</c:v>
                </c:pt>
                <c:pt idx="88">
                  <c:v>2011.2027397260274</c:v>
                </c:pt>
                <c:pt idx="89">
                  <c:v>2011.2876712328766</c:v>
                </c:pt>
                <c:pt idx="90">
                  <c:v>2011.3698630136987</c:v>
                </c:pt>
                <c:pt idx="91">
                  <c:v>2011.4547945205479</c:v>
                </c:pt>
                <c:pt idx="92">
                  <c:v>2011.5369863013698</c:v>
                </c:pt>
                <c:pt idx="93">
                  <c:v>2011.6219178082192</c:v>
                </c:pt>
                <c:pt idx="94">
                  <c:v>2011.7068493150684</c:v>
                </c:pt>
                <c:pt idx="95">
                  <c:v>2011.7890410958903</c:v>
                </c:pt>
                <c:pt idx="96">
                  <c:v>2011.8739726027397</c:v>
                </c:pt>
                <c:pt idx="97">
                  <c:v>2011.9561643835616</c:v>
                </c:pt>
                <c:pt idx="98">
                  <c:v>2012.041095890411</c:v>
                </c:pt>
                <c:pt idx="99">
                  <c:v>2012.1260273972603</c:v>
                </c:pt>
                <c:pt idx="100">
                  <c:v>2012.2027397260274</c:v>
                </c:pt>
                <c:pt idx="101">
                  <c:v>2012.2876712328766</c:v>
                </c:pt>
                <c:pt idx="102">
                  <c:v>2012.3698630136987</c:v>
                </c:pt>
                <c:pt idx="103">
                  <c:v>2012.4547945205479</c:v>
                </c:pt>
                <c:pt idx="104">
                  <c:v>2012.5369863013698</c:v>
                </c:pt>
                <c:pt idx="105">
                  <c:v>2012.6219178082192</c:v>
                </c:pt>
                <c:pt idx="106">
                  <c:v>2012.7068493150684</c:v>
                </c:pt>
                <c:pt idx="107">
                  <c:v>2012.7890410958903</c:v>
                </c:pt>
                <c:pt idx="108">
                  <c:v>2012.8739726027397</c:v>
                </c:pt>
                <c:pt idx="109">
                  <c:v>2012.9561643835616</c:v>
                </c:pt>
                <c:pt idx="110">
                  <c:v>2013.041095890411</c:v>
                </c:pt>
                <c:pt idx="111">
                  <c:v>2013.1260273972603</c:v>
                </c:pt>
                <c:pt idx="112">
                  <c:v>2013.2027397260274</c:v>
                </c:pt>
                <c:pt idx="113">
                  <c:v>2013.2876712328766</c:v>
                </c:pt>
                <c:pt idx="114">
                  <c:v>2013.3698630136987</c:v>
                </c:pt>
                <c:pt idx="115">
                  <c:v>2013.4547945205479</c:v>
                </c:pt>
                <c:pt idx="116">
                  <c:v>2013.5369863013698</c:v>
                </c:pt>
                <c:pt idx="117">
                  <c:v>2013.6219178082192</c:v>
                </c:pt>
                <c:pt idx="118">
                  <c:v>2013.7068493150684</c:v>
                </c:pt>
                <c:pt idx="119">
                  <c:v>2013.7890410958903</c:v>
                </c:pt>
                <c:pt idx="120">
                  <c:v>2013.8739726027397</c:v>
                </c:pt>
                <c:pt idx="121">
                  <c:v>2013.9561643835616</c:v>
                </c:pt>
                <c:pt idx="122">
                  <c:v>2014.041095890411</c:v>
                </c:pt>
                <c:pt idx="123">
                  <c:v>2014.1260273972603</c:v>
                </c:pt>
                <c:pt idx="124">
                  <c:v>2014.2027397260274</c:v>
                </c:pt>
                <c:pt idx="125">
                  <c:v>2014.2876712328766</c:v>
                </c:pt>
                <c:pt idx="126">
                  <c:v>2014.3698630136987</c:v>
                </c:pt>
                <c:pt idx="127">
                  <c:v>2014.4547945205479</c:v>
                </c:pt>
                <c:pt idx="128">
                  <c:v>2014.5369863013698</c:v>
                </c:pt>
                <c:pt idx="129">
                  <c:v>2014.6219178082192</c:v>
                </c:pt>
                <c:pt idx="130">
                  <c:v>2014.7068493150684</c:v>
                </c:pt>
                <c:pt idx="131">
                  <c:v>2014.7890410958903</c:v>
                </c:pt>
                <c:pt idx="132">
                  <c:v>2014.8739726027397</c:v>
                </c:pt>
                <c:pt idx="133">
                  <c:v>2014.9561643835616</c:v>
                </c:pt>
                <c:pt idx="134">
                  <c:v>2015.041095890411</c:v>
                </c:pt>
                <c:pt idx="135">
                  <c:v>2015.1260273972603</c:v>
                </c:pt>
                <c:pt idx="136">
                  <c:v>2015.2027397260274</c:v>
                </c:pt>
                <c:pt idx="137">
                  <c:v>2015.2876712328766</c:v>
                </c:pt>
                <c:pt idx="138">
                  <c:v>2015.3698630136987</c:v>
                </c:pt>
                <c:pt idx="139">
                  <c:v>2015.4547945205479</c:v>
                </c:pt>
                <c:pt idx="140">
                  <c:v>2015.5369863013698</c:v>
                </c:pt>
                <c:pt idx="141">
                  <c:v>2015.6219178082192</c:v>
                </c:pt>
                <c:pt idx="142">
                  <c:v>2015.7068493150684</c:v>
                </c:pt>
                <c:pt idx="143">
                  <c:v>2015.7890410958903</c:v>
                </c:pt>
                <c:pt idx="144">
                  <c:v>2015.8739726027397</c:v>
                </c:pt>
                <c:pt idx="145">
                  <c:v>2015.9561643835616</c:v>
                </c:pt>
                <c:pt idx="146">
                  <c:v>2016.041095890411</c:v>
                </c:pt>
                <c:pt idx="147">
                  <c:v>2016.1260273972603</c:v>
                </c:pt>
                <c:pt idx="148">
                  <c:v>2016.2027397260274</c:v>
                </c:pt>
                <c:pt idx="149">
                  <c:v>2016.2876712328766</c:v>
                </c:pt>
                <c:pt idx="150">
                  <c:v>2016.3698630136987</c:v>
                </c:pt>
                <c:pt idx="151">
                  <c:v>2016.4547945205479</c:v>
                </c:pt>
                <c:pt idx="152">
                  <c:v>2016.5369863013698</c:v>
                </c:pt>
                <c:pt idx="153">
                  <c:v>2016.6219178082192</c:v>
                </c:pt>
                <c:pt idx="154">
                  <c:v>2016.7068493150684</c:v>
                </c:pt>
                <c:pt idx="155">
                  <c:v>2016.7890410958903</c:v>
                </c:pt>
                <c:pt idx="156">
                  <c:v>2016.8739726027397</c:v>
                </c:pt>
                <c:pt idx="157">
                  <c:v>2016.9561643835616</c:v>
                </c:pt>
                <c:pt idx="158">
                  <c:v>2017.041095890411</c:v>
                </c:pt>
                <c:pt idx="159">
                  <c:v>2017.1260273972603</c:v>
                </c:pt>
                <c:pt idx="160">
                  <c:v>2017.2027397260274</c:v>
                </c:pt>
                <c:pt idx="161">
                  <c:v>2017.2876712328766</c:v>
                </c:pt>
                <c:pt idx="162">
                  <c:v>2017.3698630136987</c:v>
                </c:pt>
                <c:pt idx="163">
                  <c:v>2017.4547945205479</c:v>
                </c:pt>
                <c:pt idx="164">
                  <c:v>2017.5369863013698</c:v>
                </c:pt>
                <c:pt idx="165">
                  <c:v>2017.6219178082192</c:v>
                </c:pt>
                <c:pt idx="166">
                  <c:v>2017.7068493150684</c:v>
                </c:pt>
                <c:pt idx="167">
                  <c:v>2017.7890410958903</c:v>
                </c:pt>
                <c:pt idx="168">
                  <c:v>2017.8739726027397</c:v>
                </c:pt>
                <c:pt idx="169">
                  <c:v>2017.9561643835616</c:v>
                </c:pt>
                <c:pt idx="170">
                  <c:v>2018.041095890411</c:v>
                </c:pt>
                <c:pt idx="171">
                  <c:v>2018.1260273972603</c:v>
                </c:pt>
                <c:pt idx="172">
                  <c:v>2018.2027397260274</c:v>
                </c:pt>
                <c:pt idx="173">
                  <c:v>2018.2876712328766</c:v>
                </c:pt>
                <c:pt idx="174">
                  <c:v>2018.3698630136987</c:v>
                </c:pt>
                <c:pt idx="175">
                  <c:v>2018.4547945205479</c:v>
                </c:pt>
                <c:pt idx="176">
                  <c:v>2018.5369863013698</c:v>
                </c:pt>
                <c:pt idx="177">
                  <c:v>2018.6219178082192</c:v>
                </c:pt>
                <c:pt idx="178">
                  <c:v>2018.7068493150684</c:v>
                </c:pt>
                <c:pt idx="179">
                  <c:v>2018.7890410958903</c:v>
                </c:pt>
                <c:pt idx="180">
                  <c:v>2018.8739726027397</c:v>
                </c:pt>
                <c:pt idx="181">
                  <c:v>2018.9561643835616</c:v>
                </c:pt>
                <c:pt idx="182">
                  <c:v>2019.041095890411</c:v>
                </c:pt>
                <c:pt idx="183">
                  <c:v>2019.1260273972603</c:v>
                </c:pt>
                <c:pt idx="184">
                  <c:v>2019.2027397260274</c:v>
                </c:pt>
                <c:pt idx="185">
                  <c:v>2019.2876712328766</c:v>
                </c:pt>
                <c:pt idx="186">
                  <c:v>2019.3698630136987</c:v>
                </c:pt>
                <c:pt idx="187">
                  <c:v>2019.4547945205479</c:v>
                </c:pt>
                <c:pt idx="188">
                  <c:v>2019.5369863013698</c:v>
                </c:pt>
                <c:pt idx="189">
                  <c:v>2019.6219178082192</c:v>
                </c:pt>
                <c:pt idx="190">
                  <c:v>2019.7068493150684</c:v>
                </c:pt>
                <c:pt idx="191">
                  <c:v>2019.7890410958903</c:v>
                </c:pt>
                <c:pt idx="192">
                  <c:v>2019.8739726027397</c:v>
                </c:pt>
                <c:pt idx="193">
                  <c:v>2019.9561643835616</c:v>
                </c:pt>
                <c:pt idx="194">
                  <c:v>2020.041095890411</c:v>
                </c:pt>
                <c:pt idx="195">
                  <c:v>2020.1260273972603</c:v>
                </c:pt>
                <c:pt idx="196">
                  <c:v>2020.2027397260274</c:v>
                </c:pt>
                <c:pt idx="197">
                  <c:v>2020.2876712328766</c:v>
                </c:pt>
                <c:pt idx="198">
                  <c:v>2020.3698630136987</c:v>
                </c:pt>
                <c:pt idx="199">
                  <c:v>2020.4547945205479</c:v>
                </c:pt>
                <c:pt idx="200">
                  <c:v>2020.5369863013698</c:v>
                </c:pt>
                <c:pt idx="201">
                  <c:v>2020.6219178082192</c:v>
                </c:pt>
                <c:pt idx="202">
                  <c:v>2020.7068493150684</c:v>
                </c:pt>
                <c:pt idx="203">
                  <c:v>2020.7890410958903</c:v>
                </c:pt>
                <c:pt idx="204">
                  <c:v>2020.8739726027397</c:v>
                </c:pt>
                <c:pt idx="205">
                  <c:v>2020.9561643835616</c:v>
                </c:pt>
                <c:pt idx="206">
                  <c:v>2021.041095890411</c:v>
                </c:pt>
                <c:pt idx="207">
                  <c:v>2021.1260273972603</c:v>
                </c:pt>
                <c:pt idx="208">
                  <c:v>2021.2027397260274</c:v>
                </c:pt>
                <c:pt idx="209">
                  <c:v>2021.2876712328766</c:v>
                </c:pt>
                <c:pt idx="210">
                  <c:v>2021.3698630136987</c:v>
                </c:pt>
                <c:pt idx="211">
                  <c:v>2021.4547945205479</c:v>
                </c:pt>
                <c:pt idx="212">
                  <c:v>2021.5369863013698</c:v>
                </c:pt>
                <c:pt idx="213">
                  <c:v>2021.6219178082192</c:v>
                </c:pt>
                <c:pt idx="214">
                  <c:v>2021.7068493150684</c:v>
                </c:pt>
                <c:pt idx="215">
                  <c:v>2021.7890410958903</c:v>
                </c:pt>
                <c:pt idx="216">
                  <c:v>2021.8739726027397</c:v>
                </c:pt>
                <c:pt idx="217">
                  <c:v>2021.9561643835616</c:v>
                </c:pt>
              </c:numCache>
            </c:numRef>
          </c:xVal>
          <c:yVal>
            <c:numRef>
              <c:f>'annual data'!$AK$3:$AK$220</c:f>
              <c:numCache>
                <c:formatCode>General</c:formatCode>
                <c:ptCount val="218"/>
                <c:pt idx="0">
                  <c:v>4281.148910142595</c:v>
                </c:pt>
                <c:pt idx="1">
                  <c:v>3564.2375594877822</c:v>
                </c:pt>
                <c:pt idx="2">
                  <c:v>4659.036768408364</c:v>
                </c:pt>
                <c:pt idx="3">
                  <c:v>4406.6781165973425</c:v>
                </c:pt>
                <c:pt idx="4">
                  <c:v>4429.6811576143073</c:v>
                </c:pt>
                <c:pt idx="5">
                  <c:v>4691.7845760634027</c:v>
                </c:pt>
                <c:pt idx="6">
                  <c:v>4026.1299723179413</c:v>
                </c:pt>
                <c:pt idx="7">
                  <c:v>5633.9158985406875</c:v>
                </c:pt>
                <c:pt idx="8">
                  <c:v>4893.2053691765668</c:v>
                </c:pt>
                <c:pt idx="9">
                  <c:v>5134.7053243342434</c:v>
                </c:pt>
                <c:pt idx="10">
                  <c:v>4135.3037174780802</c:v>
                </c:pt>
                <c:pt idx="11">
                  <c:v>4762.54660968401</c:v>
                </c:pt>
                <c:pt idx="12">
                  <c:v>4935.7446627692225</c:v>
                </c:pt>
                <c:pt idx="13">
                  <c:v>4622.2816581985453</c:v>
                </c:pt>
                <c:pt idx="14">
                  <c:v>4019.7257930192773</c:v>
                </c:pt>
                <c:pt idx="15">
                  <c:v>5041.0028831943137</c:v>
                </c:pt>
                <c:pt idx="16">
                  <c:v>5253.7375940647835</c:v>
                </c:pt>
                <c:pt idx="17">
                  <c:v>4743.6661606376356</c:v>
                </c:pt>
                <c:pt idx="18">
                  <c:v>4204.9896417985592</c:v>
                </c:pt>
                <c:pt idx="19">
                  <c:v>5433.8505290022886</c:v>
                </c:pt>
                <c:pt idx="20">
                  <c:v>5250.3505432397469</c:v>
                </c:pt>
                <c:pt idx="21">
                  <c:v>4754.792336255291</c:v>
                </c:pt>
                <c:pt idx="22">
                  <c:v>4153.2793416384075</c:v>
                </c:pt>
                <c:pt idx="23">
                  <c:v>5247.70940398729</c:v>
                </c:pt>
                <c:pt idx="24">
                  <c:v>5088.7727432781703</c:v>
                </c:pt>
                <c:pt idx="25">
                  <c:v>4806.2310678779986</c:v>
                </c:pt>
                <c:pt idx="26">
                  <c:v>4713.1566966011324</c:v>
                </c:pt>
                <c:pt idx="27">
                  <c:v>3885.2556877607776</c:v>
                </c:pt>
                <c:pt idx="28">
                  <c:v>4123.3177088297225</c:v>
                </c:pt>
                <c:pt idx="29">
                  <c:v>4568.3321405569941</c:v>
                </c:pt>
                <c:pt idx="30">
                  <c:v>5013.8128474952109</c:v>
                </c:pt>
                <c:pt idx="31">
                  <c:v>5828.404354066849</c:v>
                </c:pt>
                <c:pt idx="32">
                  <c:v>5174.0433496826518</c:v>
                </c:pt>
                <c:pt idx="33">
                  <c:v>4956.2635570820757</c:v>
                </c:pt>
                <c:pt idx="34">
                  <c:v>4812.9735134338962</c:v>
                </c:pt>
                <c:pt idx="35">
                  <c:v>4804.4381900469189</c:v>
                </c:pt>
                <c:pt idx="36">
                  <c:v>4708.1598031485828</c:v>
                </c:pt>
                <c:pt idx="37">
                  <c:v>4308.7331630857752</c:v>
                </c:pt>
                <c:pt idx="38">
                  <c:v>4426.0078729227589</c:v>
                </c:pt>
                <c:pt idx="39">
                  <c:v>3663.1201085075168</c:v>
                </c:pt>
                <c:pt idx="40">
                  <c:v>4135.9891489304291</c:v>
                </c:pt>
                <c:pt idx="41">
                  <c:v>4609.1135390886166</c:v>
                </c:pt>
                <c:pt idx="42">
                  <c:v>4858.9811933895489</c:v>
                </c:pt>
                <c:pt idx="43">
                  <c:v>4756.6244865459958</c:v>
                </c:pt>
                <c:pt idx="44">
                  <c:v>5013.5798821259177</c:v>
                </c:pt>
                <c:pt idx="45">
                  <c:v>4562.2336490532434</c:v>
                </c:pt>
                <c:pt idx="46">
                  <c:v>4133.5768937793382</c:v>
                </c:pt>
                <c:pt idx="47">
                  <c:v>4401.6361058435496</c:v>
                </c:pt>
                <c:pt idx="48">
                  <c:v>4458.705460649805</c:v>
                </c:pt>
                <c:pt idx="49">
                  <c:v>4131.478010366488</c:v>
                </c:pt>
                <c:pt idx="50">
                  <c:v>4101.8340125366194</c:v>
                </c:pt>
                <c:pt idx="51">
                  <c:v>3682.7329415033469</c:v>
                </c:pt>
                <c:pt idx="52">
                  <c:v>3801.2108098871581</c:v>
                </c:pt>
                <c:pt idx="53">
                  <c:v>4306.2349032725933</c:v>
                </c:pt>
                <c:pt idx="54">
                  <c:v>4483.039668412317</c:v>
                </c:pt>
                <c:pt idx="55">
                  <c:v>4692.151885962272</c:v>
                </c:pt>
                <c:pt idx="56">
                  <c:v>4724.1497836729905</c:v>
                </c:pt>
                <c:pt idx="57">
                  <c:v>4219.653704799417</c:v>
                </c:pt>
                <c:pt idx="58">
                  <c:v>4671.4837574204494</c:v>
                </c:pt>
                <c:pt idx="59">
                  <c:v>4047.5725244031901</c:v>
                </c:pt>
                <c:pt idx="60">
                  <c:v>3494.2775441643948</c:v>
                </c:pt>
                <c:pt idx="61">
                  <c:v>4539.6738215330597</c:v>
                </c:pt>
                <c:pt idx="62">
                  <c:v>3400.7661200265793</c:v>
                </c:pt>
                <c:pt idx="63">
                  <c:v>3467.918905188134</c:v>
                </c:pt>
                <c:pt idx="64">
                  <c:v>3765.1049840474789</c:v>
                </c:pt>
                <c:pt idx="65">
                  <c:v>4118.9253411674426</c:v>
                </c:pt>
                <c:pt idx="66">
                  <c:v>4205.2951507328962</c:v>
                </c:pt>
                <c:pt idx="67">
                  <c:v>4977.3475355197834</c:v>
                </c:pt>
                <c:pt idx="68">
                  <c:v>4477.0560241895309</c:v>
                </c:pt>
                <c:pt idx="69">
                  <c:v>4096.2244647440148</c:v>
                </c:pt>
                <c:pt idx="70">
                  <c:v>4139.2748867547434</c:v>
                </c:pt>
                <c:pt idx="71">
                  <c:v>3907.2516386179027</c:v>
                </c:pt>
                <c:pt idx="72">
                  <c:v>3898.0910428871675</c:v>
                </c:pt>
                <c:pt idx="73">
                  <c:v>4043.840342891915</c:v>
                </c:pt>
                <c:pt idx="74">
                  <c:v>3397.7065792121957</c:v>
                </c:pt>
                <c:pt idx="75">
                  <c:v>3158.6929783370706</c:v>
                </c:pt>
                <c:pt idx="76">
                  <c:v>4125.4813156597193</c:v>
                </c:pt>
                <c:pt idx="77">
                  <c:v>4461.8883672762959</c:v>
                </c:pt>
                <c:pt idx="78">
                  <c:v>3881.7300459650914</c:v>
                </c:pt>
                <c:pt idx="79">
                  <c:v>4654.7789802521474</c:v>
                </c:pt>
                <c:pt idx="80">
                  <c:v>4253.7344124134261</c:v>
                </c:pt>
                <c:pt idx="81">
                  <c:v>4290.1942892326297</c:v>
                </c:pt>
                <c:pt idx="82">
                  <c:v>3938.6617347099327</c:v>
                </c:pt>
                <c:pt idx="83">
                  <c:v>3722.5499039475494</c:v>
                </c:pt>
                <c:pt idx="84">
                  <c:v>4182.5375203471822</c:v>
                </c:pt>
                <c:pt idx="85">
                  <c:v>3633.7330004880832</c:v>
                </c:pt>
                <c:pt idx="86">
                  <c:v>3449.818364992369</c:v>
                </c:pt>
                <c:pt idx="87">
                  <c:v>3473.9598173797144</c:v>
                </c:pt>
                <c:pt idx="88">
                  <c:v>3906.4810139928909</c:v>
                </c:pt>
                <c:pt idx="89">
                  <c:v>4009.6518352893986</c:v>
                </c:pt>
                <c:pt idx="90">
                  <c:v>4395.0870344670575</c:v>
                </c:pt>
                <c:pt idx="91">
                  <c:v>4695.8707649757998</c:v>
                </c:pt>
                <c:pt idx="92">
                  <c:v>3978.4791902563343</c:v>
                </c:pt>
                <c:pt idx="93">
                  <c:v>4338.4542905748795</c:v>
                </c:pt>
                <c:pt idx="94">
                  <c:v>4273.0104014199806</c:v>
                </c:pt>
                <c:pt idx="95">
                  <c:v>3772.234688477351</c:v>
                </c:pt>
                <c:pt idx="96">
                  <c:v>3965.293990523483</c:v>
                </c:pt>
                <c:pt idx="97">
                  <c:v>3789.0309313946577</c:v>
                </c:pt>
                <c:pt idx="98">
                  <c:v>3657.9263375736264</c:v>
                </c:pt>
                <c:pt idx="99">
                  <c:v>3075.0916477158457</c:v>
                </c:pt>
                <c:pt idx="100">
                  <c:v>3471.6404115833807</c:v>
                </c:pt>
                <c:pt idx="101">
                  <c:v>3923.0569762225209</c:v>
                </c:pt>
                <c:pt idx="102">
                  <c:v>4214.1954239569313</c:v>
                </c:pt>
                <c:pt idx="103">
                  <c:v>4233.8083325856142</c:v>
                </c:pt>
                <c:pt idx="104">
                  <c:v>4357.0806871300601</c:v>
                </c:pt>
                <c:pt idx="105">
                  <c:v>4066.3929608243243</c:v>
                </c:pt>
                <c:pt idx="106">
                  <c:v>3724.782473455959</c:v>
                </c:pt>
                <c:pt idx="107">
                  <c:v>3375.4646058553672</c:v>
                </c:pt>
                <c:pt idx="108">
                  <c:v>4558.7438791685363</c:v>
                </c:pt>
                <c:pt idx="109">
                  <c:v>3830.5802399455852</c:v>
                </c:pt>
                <c:pt idx="110">
                  <c:v>3391.9796674750082</c:v>
                </c:pt>
                <c:pt idx="111">
                  <c:v>2957.2977022328673</c:v>
                </c:pt>
                <c:pt idx="112">
                  <c:v>3180.6964838884141</c:v>
                </c:pt>
                <c:pt idx="113">
                  <c:v>4142.3657328285553</c:v>
                </c:pt>
                <c:pt idx="114">
                  <c:v>3995.2266131649194</c:v>
                </c:pt>
                <c:pt idx="115">
                  <c:v>4014.5392377861908</c:v>
                </c:pt>
                <c:pt idx="116">
                  <c:v>4208.2713348104471</c:v>
                </c:pt>
                <c:pt idx="117">
                  <c:v>3871.2092646417414</c:v>
                </c:pt>
                <c:pt idx="118">
                  <c:v>3810.712471606274</c:v>
                </c:pt>
                <c:pt idx="119">
                  <c:v>3506.9916279069771</c:v>
                </c:pt>
                <c:pt idx="120">
                  <c:v>3211.9818222462595</c:v>
                </c:pt>
                <c:pt idx="121">
                  <c:v>4230.6010474711702</c:v>
                </c:pt>
                <c:pt idx="122">
                  <c:v>3204.2248324506331</c:v>
                </c:pt>
                <c:pt idx="123">
                  <c:v>3082.9490565291935</c:v>
                </c:pt>
                <c:pt idx="124">
                  <c:v>3122.7122747553003</c:v>
                </c:pt>
                <c:pt idx="125">
                  <c:v>3863.8677065679794</c:v>
                </c:pt>
                <c:pt idx="126">
                  <c:v>4007.8345604109322</c:v>
                </c:pt>
                <c:pt idx="127">
                  <c:v>4085.751380578517</c:v>
                </c:pt>
                <c:pt idx="128">
                  <c:v>4051.1627206424619</c:v>
                </c:pt>
                <c:pt idx="129">
                  <c:v>3749.2028253838271</c:v>
                </c:pt>
                <c:pt idx="130">
                  <c:v>3947.1028718338926</c:v>
                </c:pt>
                <c:pt idx="131">
                  <c:v>3590.7744256127671</c:v>
                </c:pt>
                <c:pt idx="132">
                  <c:v>3226.8524077981069</c:v>
                </c:pt>
                <c:pt idx="133">
                  <c:v>4001.3864954150549</c:v>
                </c:pt>
                <c:pt idx="134">
                  <c:v>3190.5201511978189</c:v>
                </c:pt>
                <c:pt idx="135">
                  <c:v>2827.1454978021889</c:v>
                </c:pt>
                <c:pt idx="136">
                  <c:v>3373.8829018592173</c:v>
                </c:pt>
                <c:pt idx="137">
                  <c:v>3837.7047591251207</c:v>
                </c:pt>
                <c:pt idx="138">
                  <c:v>3825.7694196161751</c:v>
                </c:pt>
                <c:pt idx="139">
                  <c:v>4545.1181924581588</c:v>
                </c:pt>
                <c:pt idx="140">
                  <c:v>4080.2421630109698</c:v>
                </c:pt>
                <c:pt idx="141">
                  <c:v>3815.987586007383</c:v>
                </c:pt>
                <c:pt idx="142">
                  <c:v>3853.0218601949882</c:v>
                </c:pt>
                <c:pt idx="143">
                  <c:v>3673.3893834571963</c:v>
                </c:pt>
                <c:pt idx="144">
                  <c:v>3766.6577162213553</c:v>
                </c:pt>
                <c:pt idx="145">
                  <c:v>4042.163992403021</c:v>
                </c:pt>
                <c:pt idx="146">
                  <c:v>3221.6922109390994</c:v>
                </c:pt>
                <c:pt idx="147">
                  <c:v>2756.3270579083573</c:v>
                </c:pt>
                <c:pt idx="148">
                  <c:v>3406.8464546320643</c:v>
                </c:pt>
                <c:pt idx="149">
                  <c:v>3875.1999499879435</c:v>
                </c:pt>
                <c:pt idx="150">
                  <c:v>3863.14799967619</c:v>
                </c:pt>
                <c:pt idx="151">
                  <c:v>4589.5249628630709</c:v>
                </c:pt>
                <c:pt idx="152">
                  <c:v>4120.1069958397229</c:v>
                </c:pt>
                <c:pt idx="153">
                  <c:v>3853.2705954747726</c:v>
                </c:pt>
                <c:pt idx="154">
                  <c:v>3890.6667023895648</c:v>
                </c:pt>
                <c:pt idx="155">
                  <c:v>3709.2791781889814</c:v>
                </c:pt>
                <c:pt idx="156">
                  <c:v>3803.4587623802167</c:v>
                </c:pt>
                <c:pt idx="157">
                  <c:v>4081.6567934147724</c:v>
                </c:pt>
                <c:pt idx="158">
                  <c:v>3487.1947131423958</c:v>
                </c:pt>
                <c:pt idx="159">
                  <c:v>3030.8265028171995</c:v>
                </c:pt>
                <c:pt idx="160">
                  <c:v>3060.0364338774343</c:v>
                </c:pt>
                <c:pt idx="161">
                  <c:v>3628.170190065935</c:v>
                </c:pt>
                <c:pt idx="162">
                  <c:v>3851.3804443349545</c:v>
                </c:pt>
                <c:pt idx="163">
                  <c:v>4493.8954630447306</c:v>
                </c:pt>
                <c:pt idx="164">
                  <c:v>3812.3820563220506</c:v>
                </c:pt>
                <c:pt idx="165">
                  <c:v>3832.2030592848273</c:v>
                </c:pt>
                <c:pt idx="166">
                  <c:v>3643.3313183828986</c:v>
                </c:pt>
                <c:pt idx="167">
                  <c:v>3684.1782256158699</c:v>
                </c:pt>
                <c:pt idx="168">
                  <c:v>3747.5518407498157</c:v>
                </c:pt>
                <c:pt idx="169">
                  <c:v>3165.2618907285932</c:v>
                </c:pt>
                <c:pt idx="170">
                  <c:v>3428.7960271350325</c:v>
                </c:pt>
                <c:pt idx="171">
                  <c:v>3426.508017038062</c:v>
                </c:pt>
                <c:pt idx="172">
                  <c:v>3265.7534264216447</c:v>
                </c:pt>
                <c:pt idx="173">
                  <c:v>3983.2831371896705</c:v>
                </c:pt>
                <c:pt idx="174">
                  <c:v>4219.4629924999026</c:v>
                </c:pt>
                <c:pt idx="175">
                  <c:v>4289.5394629960774</c:v>
                </c:pt>
                <c:pt idx="176">
                  <c:v>4338.132222247561</c:v>
                </c:pt>
                <c:pt idx="177">
                  <c:v>4007.0944507865647</c:v>
                </c:pt>
                <c:pt idx="178">
                  <c:v>3715.6773208023174</c:v>
                </c:pt>
                <c:pt idx="179">
                  <c:v>4082.4134671751694</c:v>
                </c:pt>
                <c:pt idx="180">
                  <c:v>4258.7252852053616</c:v>
                </c:pt>
                <c:pt idx="181">
                  <c:v>3783.8877467110779</c:v>
                </c:pt>
                <c:pt idx="182">
                  <c:v>3547.5429511574253</c:v>
                </c:pt>
                <c:pt idx="183">
                  <c:v>3331.2542062549487</c:v>
                </c:pt>
                <c:pt idx="184">
                  <c:v>3309.4431248350488</c:v>
                </c:pt>
                <c:pt idx="185">
                  <c:v>4534.4982405208066</c:v>
                </c:pt>
                <c:pt idx="186">
                  <c:v>4386.6925267540164</c:v>
                </c:pt>
                <c:pt idx="187">
                  <c:v>4236.5395223013984</c:v>
                </c:pt>
                <c:pt idx="188">
                  <c:v>4537.8789833048131</c:v>
                </c:pt>
                <c:pt idx="189">
                  <c:v>4184.9253782170799</c:v>
                </c:pt>
                <c:pt idx="190">
                  <c:v>4057.6649401777076</c:v>
                </c:pt>
                <c:pt idx="191">
                  <c:v>4044.8633885015197</c:v>
                </c:pt>
                <c:pt idx="192">
                  <c:v>3598.6449590921088</c:v>
                </c:pt>
                <c:pt idx="193">
                  <c:v>4620.5938029440058</c:v>
                </c:pt>
                <c:pt idx="194">
                  <c:v>3702.1181029365384</c:v>
                </c:pt>
                <c:pt idx="195">
                  <c:v>3393.6813469355789</c:v>
                </c:pt>
                <c:pt idx="196">
                  <c:v>4195.7492776262179</c:v>
                </c:pt>
                <c:pt idx="197">
                  <c:v>4606.2460084932682</c:v>
                </c:pt>
                <c:pt idx="198">
                  <c:v>4904.1427247057673</c:v>
                </c:pt>
                <c:pt idx="199">
                  <c:v>5440.5695866390133</c:v>
                </c:pt>
                <c:pt idx="200">
                  <c:v>4827.4191849308745</c:v>
                </c:pt>
                <c:pt idx="201">
                  <c:v>4744.0111417063208</c:v>
                </c:pt>
                <c:pt idx="202">
                  <c:v>4738.366878449704</c:v>
                </c:pt>
                <c:pt idx="203">
                  <c:v>4509.6822935858727</c:v>
                </c:pt>
                <c:pt idx="204">
                  <c:v>4838.5342309422704</c:v>
                </c:pt>
                <c:pt idx="205">
                  <c:v>4708.4046503774607</c:v>
                </c:pt>
                <c:pt idx="206">
                  <c:v>3949.1508021208788</c:v>
                </c:pt>
                <c:pt idx="207">
                  <c:v>3529.4710012887795</c:v>
                </c:pt>
                <c:pt idx="208">
                  <c:v>4519.5772991554204</c:v>
                </c:pt>
                <c:pt idx="209">
                  <c:v>4987.5595687464538</c:v>
                </c:pt>
                <c:pt idx="210">
                  <c:v>4464.6526751466808</c:v>
                </c:pt>
                <c:pt idx="211">
                  <c:v>5282.5873239089133</c:v>
                </c:pt>
                <c:pt idx="212">
                  <c:v>4924.6999962064629</c:v>
                </c:pt>
                <c:pt idx="213">
                  <c:v>4790.3584415088308</c:v>
                </c:pt>
                <c:pt idx="214">
                  <c:v>4672.8483622398207</c:v>
                </c:pt>
                <c:pt idx="215">
                  <c:v>4164.5761518093977</c:v>
                </c:pt>
                <c:pt idx="216">
                  <c:v>4840.6131958322021</c:v>
                </c:pt>
                <c:pt idx="217">
                  <c:v>4276.410220903239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D1-4087-83D4-0B8B8FFA1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435248"/>
        <c:axId val="445435640"/>
      </c:scatterChart>
      <c:valAx>
        <c:axId val="445435248"/>
        <c:scaling>
          <c:orientation val="minMax"/>
          <c:max val="2021"/>
          <c:min val="1998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35640"/>
        <c:crosses val="autoZero"/>
        <c:crossBetween val="midCat"/>
      </c:valAx>
      <c:valAx>
        <c:axId val="445435640"/>
        <c:scaling>
          <c:orientation val="minMax"/>
          <c:max val="6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g/HH/d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35248"/>
        <c:crosses val="autoZero"/>
        <c:crossBetween val="midCat"/>
        <c:majorUnit val="2000"/>
        <c:minorUnit val="5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16</xdr:row>
      <xdr:rowOff>119062</xdr:rowOff>
    </xdr:from>
    <xdr:to>
      <xdr:col>18</xdr:col>
      <xdr:colOff>9525</xdr:colOff>
      <xdr:row>31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908068-23EF-E31F-84F7-105620085A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32</xdr:row>
      <xdr:rowOff>0</xdr:rowOff>
    </xdr:from>
    <xdr:to>
      <xdr:col>18</xdr:col>
      <xdr:colOff>361950</xdr:colOff>
      <xdr:row>46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FC509F6-6D9C-45F1-ACE4-E6844DC571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48</xdr:row>
      <xdr:rowOff>0</xdr:rowOff>
    </xdr:from>
    <xdr:to>
      <xdr:col>18</xdr:col>
      <xdr:colOff>361950</xdr:colOff>
      <xdr:row>62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786E478-ACBC-48A4-AC64-CC7766A0D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18</xdr:col>
      <xdr:colOff>361950</xdr:colOff>
      <xdr:row>15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A438FE1-E9B7-4432-8506-7751ECE01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1</xdr:row>
      <xdr:rowOff>0</xdr:rowOff>
    </xdr:from>
    <xdr:to>
      <xdr:col>29</xdr:col>
      <xdr:colOff>552450</xdr:colOff>
      <xdr:row>15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88DAF2A-5C46-45E0-86AE-3D34D7B8C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89"/>
  <sheetViews>
    <sheetView tabSelected="1" workbookViewId="0">
      <selection activeCell="T60" sqref="T60"/>
    </sheetView>
  </sheetViews>
  <sheetFormatPr defaultRowHeight="15" x14ac:dyDescent="0.25"/>
  <cols>
    <col min="5" max="5" width="10.28515625" bestFit="1" customWidth="1"/>
    <col min="10" max="10" width="12" bestFit="1" customWidth="1"/>
  </cols>
  <sheetData>
    <row r="1" spans="1:37" x14ac:dyDescent="0.25">
      <c r="D1" t="s">
        <v>12</v>
      </c>
      <c r="E1" t="s">
        <v>13</v>
      </c>
      <c r="F1" t="s">
        <v>14</v>
      </c>
      <c r="G1" t="s">
        <v>15</v>
      </c>
      <c r="H1" t="s">
        <v>16</v>
      </c>
    </row>
    <row r="2" spans="1:37" x14ac:dyDescent="0.25">
      <c r="A2">
        <v>1998</v>
      </c>
      <c r="B2" t="s">
        <v>0</v>
      </c>
      <c r="C2">
        <v>1998.041095890411</v>
      </c>
      <c r="AG2" t="s">
        <v>12</v>
      </c>
      <c r="AH2" t="s">
        <v>13</v>
      </c>
      <c r="AI2" t="s">
        <v>14</v>
      </c>
      <c r="AJ2" t="s">
        <v>15</v>
      </c>
      <c r="AK2" t="s">
        <v>16</v>
      </c>
    </row>
    <row r="3" spans="1:37" x14ac:dyDescent="0.25">
      <c r="B3" t="s">
        <v>1</v>
      </c>
      <c r="C3">
        <v>1998.1260273972603</v>
      </c>
      <c r="AF3">
        <v>1998.5369863013698</v>
      </c>
      <c r="AG3">
        <v>365</v>
      </c>
      <c r="AH3" s="6">
        <v>192019.76</v>
      </c>
      <c r="AI3">
        <v>111578</v>
      </c>
      <c r="AJ3">
        <f t="shared" ref="AJ3:AJ28" si="0">+(AH3*2000)/(AI3*AG3)</f>
        <v>9.4298434144110015</v>
      </c>
      <c r="AK3">
        <f t="shared" ref="AK3:AK28" si="1">+AJ3*454</f>
        <v>4281.148910142595</v>
      </c>
    </row>
    <row r="4" spans="1:37" x14ac:dyDescent="0.25">
      <c r="B4" t="s">
        <v>2</v>
      </c>
      <c r="C4">
        <v>1998.2027397260274</v>
      </c>
      <c r="AF4">
        <v>1999.1260273972603</v>
      </c>
      <c r="AG4">
        <v>90</v>
      </c>
      <c r="AH4" s="2">
        <v>39690.69</v>
      </c>
      <c r="AI4">
        <v>112348</v>
      </c>
      <c r="AJ4">
        <f t="shared" si="0"/>
        <v>7.8507435231008413</v>
      </c>
      <c r="AK4">
        <f t="shared" si="1"/>
        <v>3564.2375594877822</v>
      </c>
    </row>
    <row r="5" spans="1:37" x14ac:dyDescent="0.25">
      <c r="B5" t="s">
        <v>3</v>
      </c>
      <c r="C5">
        <v>1998.2876712328766</v>
      </c>
      <c r="AF5">
        <v>1999.3698630136987</v>
      </c>
      <c r="AG5">
        <v>91</v>
      </c>
      <c r="AH5" s="2">
        <f>52467.05-8.41</f>
        <v>52458.64</v>
      </c>
      <c r="AI5">
        <v>112348</v>
      </c>
      <c r="AJ5">
        <f t="shared" si="0"/>
        <v>10.262195525128554</v>
      </c>
      <c r="AK5">
        <f t="shared" si="1"/>
        <v>4659.036768408364</v>
      </c>
    </row>
    <row r="6" spans="1:37" x14ac:dyDescent="0.25">
      <c r="B6" t="s">
        <v>4</v>
      </c>
      <c r="C6">
        <v>1998.3698630136987</v>
      </c>
      <c r="AF6">
        <v>1999.6219178082192</v>
      </c>
      <c r="AG6">
        <v>92</v>
      </c>
      <c r="AH6" s="2">
        <v>50162.44</v>
      </c>
      <c r="AI6">
        <v>112348</v>
      </c>
      <c r="AJ6">
        <f t="shared" si="0"/>
        <v>9.7063394638707994</v>
      </c>
      <c r="AK6">
        <f t="shared" si="1"/>
        <v>4406.6781165973425</v>
      </c>
    </row>
    <row r="7" spans="1:37" x14ac:dyDescent="0.25">
      <c r="B7" t="s">
        <v>5</v>
      </c>
      <c r="C7">
        <v>1998.4547945205479</v>
      </c>
      <c r="AF7">
        <v>1999.8739726027397</v>
      </c>
      <c r="AG7">
        <v>92</v>
      </c>
      <c r="AH7" s="2">
        <v>50424.29</v>
      </c>
      <c r="AI7">
        <v>112348</v>
      </c>
      <c r="AJ7">
        <f t="shared" si="0"/>
        <v>9.7570069550975926</v>
      </c>
      <c r="AK7">
        <f t="shared" si="1"/>
        <v>4429.6811576143073</v>
      </c>
    </row>
    <row r="8" spans="1:37" x14ac:dyDescent="0.25">
      <c r="B8" t="s">
        <v>6</v>
      </c>
      <c r="C8">
        <v>1998.5369863013698</v>
      </c>
      <c r="D8">
        <v>365</v>
      </c>
      <c r="E8" s="6">
        <v>192019.76</v>
      </c>
      <c r="F8">
        <v>111578</v>
      </c>
      <c r="G8">
        <f>+(E8*2000)/(F8*D8)</f>
        <v>9.4298434144110015</v>
      </c>
      <c r="H8">
        <f>+G8*454</f>
        <v>4281.148910142595</v>
      </c>
      <c r="AF8">
        <v>2000.5369863013698</v>
      </c>
      <c r="AG8">
        <v>365</v>
      </c>
      <c r="AH8" s="1">
        <v>219534</v>
      </c>
      <c r="AI8">
        <v>116401</v>
      </c>
      <c r="AJ8">
        <f t="shared" si="0"/>
        <v>10.334327260051548</v>
      </c>
      <c r="AK8">
        <f t="shared" si="1"/>
        <v>4691.7845760634027</v>
      </c>
    </row>
    <row r="9" spans="1:37" x14ac:dyDescent="0.25">
      <c r="B9" t="s">
        <v>7</v>
      </c>
      <c r="C9">
        <v>1998.6219178082192</v>
      </c>
      <c r="AF9">
        <v>2001.1260273972603</v>
      </c>
      <c r="AG9">
        <v>90</v>
      </c>
      <c r="AH9" s="1">
        <f>15050.9+13100.98+15581</f>
        <v>43732.88</v>
      </c>
      <c r="AI9">
        <v>109588.15789473685</v>
      </c>
      <c r="AJ9">
        <f t="shared" si="0"/>
        <v>8.8681276923302672</v>
      </c>
      <c r="AK9">
        <f t="shared" si="1"/>
        <v>4026.1299723179413</v>
      </c>
    </row>
    <row r="10" spans="1:37" x14ac:dyDescent="0.25">
      <c r="B10" t="s">
        <v>8</v>
      </c>
      <c r="C10">
        <v>1998.7068493150684</v>
      </c>
      <c r="AF10">
        <v>2001.3698630136987</v>
      </c>
      <c r="AG10">
        <v>91</v>
      </c>
      <c r="AH10" s="1">
        <f>21399.88+20551.11+19926.05</f>
        <v>61877.040000000008</v>
      </c>
      <c r="AI10">
        <v>109588.15789473685</v>
      </c>
      <c r="AJ10">
        <f t="shared" si="0"/>
        <v>12.409506384450854</v>
      </c>
      <c r="AK10">
        <f t="shared" si="1"/>
        <v>5633.9158985406875</v>
      </c>
    </row>
    <row r="11" spans="1:37" x14ac:dyDescent="0.25">
      <c r="B11" t="s">
        <v>9</v>
      </c>
      <c r="C11">
        <v>1998.7890410958903</v>
      </c>
      <c r="AF11">
        <v>2001.6219178082192</v>
      </c>
      <c r="AG11">
        <v>92</v>
      </c>
      <c r="AH11" s="1">
        <f>20084.04+18337.47+15910.91</f>
        <v>54332.42</v>
      </c>
      <c r="AI11">
        <v>109588.15789473685</v>
      </c>
      <c r="AJ11">
        <f t="shared" si="0"/>
        <v>10.777985394662041</v>
      </c>
      <c r="AK11">
        <f t="shared" si="1"/>
        <v>4893.2053691765668</v>
      </c>
    </row>
    <row r="12" spans="1:37" x14ac:dyDescent="0.25">
      <c r="B12" t="s">
        <v>10</v>
      </c>
      <c r="C12">
        <v>1998.8739726027397</v>
      </c>
      <c r="AF12">
        <v>2001.8739726027397</v>
      </c>
      <c r="AG12">
        <v>92</v>
      </c>
      <c r="AH12" s="1">
        <f>18609.26+20061.09+18343.6</f>
        <v>57013.95</v>
      </c>
      <c r="AI12">
        <v>109588.15789473685</v>
      </c>
      <c r="AJ12">
        <f t="shared" si="0"/>
        <v>11.309923621881593</v>
      </c>
      <c r="AK12">
        <f t="shared" si="1"/>
        <v>5134.7053243342434</v>
      </c>
    </row>
    <row r="13" spans="1:37" x14ac:dyDescent="0.25">
      <c r="B13" t="s">
        <v>11</v>
      </c>
      <c r="C13">
        <v>1998.9561643835616</v>
      </c>
      <c r="AF13">
        <v>2002.1260273972603</v>
      </c>
      <c r="AG13">
        <v>90</v>
      </c>
      <c r="AH13" s="1">
        <f>16527.37+13699.68+15365.86</f>
        <v>45592.91</v>
      </c>
      <c r="AI13">
        <v>111232.89473684211</v>
      </c>
      <c r="AJ13">
        <f t="shared" si="0"/>
        <v>9.1085984966477529</v>
      </c>
      <c r="AK13">
        <f t="shared" si="1"/>
        <v>4135.3037174780802</v>
      </c>
    </row>
    <row r="14" spans="1:37" x14ac:dyDescent="0.25">
      <c r="A14">
        <v>1999</v>
      </c>
      <c r="B14" t="s">
        <v>0</v>
      </c>
      <c r="C14">
        <v>1999.041095890411</v>
      </c>
      <c r="E14" s="1"/>
      <c r="AF14">
        <v>2002.3698630136987</v>
      </c>
      <c r="AG14">
        <v>91</v>
      </c>
      <c r="AH14" s="1">
        <f>18307.06+17875.19+16909.62</f>
        <v>53091.869999999995</v>
      </c>
      <c r="AI14">
        <v>111232.89473684211</v>
      </c>
      <c r="AJ14">
        <f t="shared" si="0"/>
        <v>10.490190770229097</v>
      </c>
      <c r="AK14">
        <f t="shared" si="1"/>
        <v>4762.54660968401</v>
      </c>
    </row>
    <row r="15" spans="1:37" x14ac:dyDescent="0.25">
      <c r="B15" t="s">
        <v>1</v>
      </c>
      <c r="C15">
        <v>1999.1260273972603</v>
      </c>
      <c r="D15">
        <v>90</v>
      </c>
      <c r="E15" s="2">
        <v>39690.69</v>
      </c>
      <c r="F15">
        <v>112348</v>
      </c>
      <c r="G15">
        <f>+(E15*2000)/(F15*D15)</f>
        <v>7.8507435231008413</v>
      </c>
      <c r="H15">
        <f>+G15*454</f>
        <v>3564.2375594877822</v>
      </c>
      <c r="AF15">
        <v>2002.6219178082192</v>
      </c>
      <c r="AG15">
        <v>92</v>
      </c>
      <c r="AH15" s="1">
        <f>19440.75+18053.21+18133.33</f>
        <v>55627.29</v>
      </c>
      <c r="AI15">
        <v>111232.89473684211</v>
      </c>
      <c r="AJ15">
        <f t="shared" si="0"/>
        <v>10.871684279227361</v>
      </c>
      <c r="AK15">
        <f t="shared" si="1"/>
        <v>4935.7446627692225</v>
      </c>
    </row>
    <row r="16" spans="1:37" x14ac:dyDescent="0.25">
      <c r="B16" t="s">
        <v>2</v>
      </c>
      <c r="C16">
        <v>1999.2027397260274</v>
      </c>
      <c r="E16" s="1"/>
      <c r="AF16">
        <v>2002.8739726027397</v>
      </c>
      <c r="AG16">
        <v>92</v>
      </c>
      <c r="AH16" s="1">
        <f>17590.5+15406.89+19097.08</f>
        <v>52094.47</v>
      </c>
      <c r="AI16">
        <v>111232.89473684211</v>
      </c>
      <c r="AJ16">
        <f t="shared" si="0"/>
        <v>10.181237132595914</v>
      </c>
      <c r="AK16">
        <f t="shared" si="1"/>
        <v>4622.2816581985453</v>
      </c>
    </row>
    <row r="17" spans="1:37" x14ac:dyDescent="0.25">
      <c r="B17" t="s">
        <v>3</v>
      </c>
      <c r="C17">
        <v>1999.2876712328766</v>
      </c>
      <c r="E17" s="1"/>
      <c r="AF17">
        <v>2003.1260273972603</v>
      </c>
      <c r="AG17">
        <v>90</v>
      </c>
      <c r="AH17" s="1">
        <f>15763.33+12500.13+16867.55</f>
        <v>45131.009999999995</v>
      </c>
      <c r="AI17">
        <v>113271.84210526316</v>
      </c>
      <c r="AJ17">
        <f t="shared" si="0"/>
        <v>8.854021570527042</v>
      </c>
      <c r="AK17">
        <f t="shared" si="1"/>
        <v>4019.7257930192773</v>
      </c>
    </row>
    <row r="18" spans="1:37" x14ac:dyDescent="0.25">
      <c r="B18" t="s">
        <v>4</v>
      </c>
      <c r="C18">
        <v>1999.3698630136987</v>
      </c>
      <c r="D18">
        <v>91</v>
      </c>
      <c r="E18" s="2">
        <f>52467.05-8.41</f>
        <v>52458.64</v>
      </c>
      <c r="F18">
        <v>112348</v>
      </c>
      <c r="G18">
        <f>+(E18*2000)/(F18*D18)</f>
        <v>10.262195525128554</v>
      </c>
      <c r="H18">
        <f>+G18*454</f>
        <v>4659.036768408364</v>
      </c>
      <c r="AF18">
        <v>2003.3698630136987</v>
      </c>
      <c r="AG18">
        <v>91</v>
      </c>
      <c r="AH18" s="1">
        <f>17696.44+19126.74+20402.96</f>
        <v>57226.14</v>
      </c>
      <c r="AI18">
        <v>113271.84210526316</v>
      </c>
      <c r="AJ18">
        <f t="shared" si="0"/>
        <v>11.103530579723158</v>
      </c>
      <c r="AK18">
        <f t="shared" si="1"/>
        <v>5041.0028831943137</v>
      </c>
    </row>
    <row r="19" spans="1:37" x14ac:dyDescent="0.25">
      <c r="B19" t="s">
        <v>5</v>
      </c>
      <c r="C19">
        <v>1999.4547945205479</v>
      </c>
      <c r="E19" s="2"/>
      <c r="AF19">
        <v>2003.6219178082192</v>
      </c>
      <c r="AG19">
        <v>92</v>
      </c>
      <c r="AH19" s="1">
        <f>20721.74+19079.32+20495.47</f>
        <v>60296.53</v>
      </c>
      <c r="AI19">
        <v>113271.84210526316</v>
      </c>
      <c r="AJ19">
        <f t="shared" si="0"/>
        <v>11.572109238028158</v>
      </c>
      <c r="AK19">
        <f t="shared" si="1"/>
        <v>5253.7375940647835</v>
      </c>
    </row>
    <row r="20" spans="1:37" x14ac:dyDescent="0.25">
      <c r="B20" t="s">
        <v>6</v>
      </c>
      <c r="C20">
        <v>1999.5369863013698</v>
      </c>
      <c r="E20" s="2"/>
      <c r="AF20">
        <v>2003.8739726027397</v>
      </c>
      <c r="AG20">
        <v>92</v>
      </c>
      <c r="AH20" s="1">
        <f>18471+15968.87+20002.63</f>
        <v>54442.5</v>
      </c>
      <c r="AI20">
        <v>113271.84210526316</v>
      </c>
      <c r="AJ20">
        <f t="shared" si="0"/>
        <v>10.448603878056465</v>
      </c>
      <c r="AK20">
        <f t="shared" si="1"/>
        <v>4743.6661606376356</v>
      </c>
    </row>
    <row r="21" spans="1:37" x14ac:dyDescent="0.25">
      <c r="B21" t="s">
        <v>7</v>
      </c>
      <c r="C21">
        <v>1999.6219178082192</v>
      </c>
      <c r="D21">
        <v>92</v>
      </c>
      <c r="E21" s="2">
        <v>50162.44</v>
      </c>
      <c r="F21">
        <v>112348</v>
      </c>
      <c r="G21">
        <f>+(E21*2000)/(F21*D21)</f>
        <v>9.7063394638707994</v>
      </c>
      <c r="H21">
        <f>+G21*454</f>
        <v>4406.6781165973425</v>
      </c>
      <c r="AF21">
        <v>2004.1260273972603</v>
      </c>
      <c r="AG21">
        <v>91</v>
      </c>
      <c r="AH21" s="1">
        <f>48001.39+11.58</f>
        <v>48012.97</v>
      </c>
      <c r="AI21">
        <v>113930</v>
      </c>
      <c r="AJ21">
        <f t="shared" si="0"/>
        <v>9.2620917220232588</v>
      </c>
      <c r="AK21">
        <f t="shared" si="1"/>
        <v>4204.9896417985592</v>
      </c>
    </row>
    <row r="22" spans="1:37" x14ac:dyDescent="0.25">
      <c r="B22" t="s">
        <v>8</v>
      </c>
      <c r="C22">
        <v>1999.7068493150684</v>
      </c>
      <c r="E22" s="2"/>
      <c r="AF22">
        <v>2004.3698630136987</v>
      </c>
      <c r="AG22">
        <v>91</v>
      </c>
      <c r="AH22" s="1">
        <f>61742.05+302.17</f>
        <v>62044.22</v>
      </c>
      <c r="AI22">
        <v>113930</v>
      </c>
      <c r="AJ22">
        <f t="shared" si="0"/>
        <v>11.968833764322222</v>
      </c>
      <c r="AK22">
        <f t="shared" si="1"/>
        <v>5433.8505290022886</v>
      </c>
    </row>
    <row r="23" spans="1:37" x14ac:dyDescent="0.25">
      <c r="B23" t="s">
        <v>9</v>
      </c>
      <c r="C23">
        <v>1999.7890410958903</v>
      </c>
      <c r="E23" s="2"/>
      <c r="AF23">
        <v>2004.6219178082192</v>
      </c>
      <c r="AG23">
        <v>92</v>
      </c>
      <c r="AH23" s="1">
        <f>59926.83+680.95</f>
        <v>60607.78</v>
      </c>
      <c r="AI23">
        <v>113930</v>
      </c>
      <c r="AJ23">
        <f t="shared" si="0"/>
        <v>11.564648773655829</v>
      </c>
      <c r="AK23">
        <f t="shared" si="1"/>
        <v>5250.3505432397469</v>
      </c>
    </row>
    <row r="24" spans="1:37" x14ac:dyDescent="0.25">
      <c r="B24" t="s">
        <v>10</v>
      </c>
      <c r="C24">
        <v>1999.8739726027397</v>
      </c>
      <c r="D24">
        <v>92</v>
      </c>
      <c r="E24" s="2">
        <v>50424.29</v>
      </c>
      <c r="F24">
        <v>112348</v>
      </c>
      <c r="G24">
        <f>+(E24*2000)/(F24*D24)</f>
        <v>9.7570069550975926</v>
      </c>
      <c r="H24">
        <f>+G24*454</f>
        <v>4429.6811576143073</v>
      </c>
      <c r="AF24">
        <v>2004.8739726027397</v>
      </c>
      <c r="AG24">
        <v>92</v>
      </c>
      <c r="AH24" s="1">
        <f>54686.44+200.83</f>
        <v>54887.270000000004</v>
      </c>
      <c r="AI24">
        <v>113930</v>
      </c>
      <c r="AJ24">
        <f t="shared" si="0"/>
        <v>10.473110872809011</v>
      </c>
      <c r="AK24">
        <f t="shared" si="1"/>
        <v>4754.792336255291</v>
      </c>
    </row>
    <row r="25" spans="1:37" x14ac:dyDescent="0.25">
      <c r="B25" t="s">
        <v>11</v>
      </c>
      <c r="C25">
        <v>1999.9561643835616</v>
      </c>
      <c r="E25" s="2"/>
      <c r="AF25">
        <v>2005.1260273972603</v>
      </c>
      <c r="AG25">
        <v>90</v>
      </c>
      <c r="AH25" s="1">
        <f>15787.59+6.37+14184.7+7.7+17216.7+19.04</f>
        <v>47222.100000000006</v>
      </c>
      <c r="AI25">
        <v>114709</v>
      </c>
      <c r="AJ25">
        <f t="shared" si="0"/>
        <v>9.1481923824634528</v>
      </c>
      <c r="AK25">
        <f t="shared" si="1"/>
        <v>4153.2793416384075</v>
      </c>
    </row>
    <row r="26" spans="1:37" x14ac:dyDescent="0.25">
      <c r="A26">
        <v>2000</v>
      </c>
      <c r="B26" t="s">
        <v>0</v>
      </c>
      <c r="C26">
        <v>2000.041095890411</v>
      </c>
      <c r="E26" s="1"/>
      <c r="AF26">
        <v>2005.3698630136987</v>
      </c>
      <c r="AG26">
        <v>91</v>
      </c>
      <c r="AH26" s="1">
        <f>19084.97+84.38+19146.85+128.33+21287.65+161.03+435.33</f>
        <v>60328.54</v>
      </c>
      <c r="AI26">
        <v>114709</v>
      </c>
      <c r="AJ26">
        <f t="shared" si="0"/>
        <v>11.558831286315616</v>
      </c>
      <c r="AK26">
        <f t="shared" si="1"/>
        <v>5247.70940398729</v>
      </c>
    </row>
    <row r="27" spans="1:37" x14ac:dyDescent="0.25">
      <c r="B27" t="s">
        <v>1</v>
      </c>
      <c r="C27">
        <v>2000.1260273972603</v>
      </c>
      <c r="E27" s="1"/>
      <c r="AF27">
        <v>2005.6219178082192</v>
      </c>
      <c r="AG27">
        <v>92</v>
      </c>
      <c r="AH27" s="1">
        <f>19582.07+191.25+19992.17+237.1+18973.2+168.46</f>
        <v>59144.249999999993</v>
      </c>
      <c r="AI27">
        <v>114709</v>
      </c>
      <c r="AJ27">
        <f t="shared" si="0"/>
        <v>11.208750535855</v>
      </c>
      <c r="AK27">
        <f t="shared" si="1"/>
        <v>5088.7727432781703</v>
      </c>
    </row>
    <row r="28" spans="1:37" x14ac:dyDescent="0.25">
      <c r="B28" t="s">
        <v>2</v>
      </c>
      <c r="C28">
        <v>2000.2027397260274</v>
      </c>
      <c r="E28" s="1"/>
      <c r="AF28">
        <v>2005.8739726027397</v>
      </c>
      <c r="AG28">
        <v>92</v>
      </c>
      <c r="AH28" s="1">
        <f>19242.34+105.71+18469.78+34.47+17997.91+10.2</f>
        <v>55860.41</v>
      </c>
      <c r="AI28">
        <v>114709</v>
      </c>
      <c r="AJ28">
        <f t="shared" si="0"/>
        <v>10.586412043784138</v>
      </c>
      <c r="AK28">
        <f t="shared" si="1"/>
        <v>4806.2310678779986</v>
      </c>
    </row>
    <row r="29" spans="1:37" x14ac:dyDescent="0.25">
      <c r="B29" t="s">
        <v>3</v>
      </c>
      <c r="C29">
        <v>2000.2876712328766</v>
      </c>
      <c r="E29" s="1"/>
      <c r="AF29">
        <v>2006.041095890411</v>
      </c>
      <c r="AG29">
        <v>31</v>
      </c>
      <c r="AH29" s="1">
        <v>18571.95</v>
      </c>
      <c r="AI29">
        <v>115417</v>
      </c>
      <c r="AJ29">
        <f t="shared" ref="AJ29:AJ92" si="2">+(AH29*2000)/(AI29*AG29)</f>
        <v>10.381402415420997</v>
      </c>
      <c r="AK29">
        <f t="shared" ref="AK29:AK92" si="3">+AJ29*454</f>
        <v>4713.1566966011324</v>
      </c>
    </row>
    <row r="30" spans="1:37" x14ac:dyDescent="0.25">
      <c r="B30" t="s">
        <v>4</v>
      </c>
      <c r="C30">
        <v>2000.3698630136987</v>
      </c>
      <c r="E30" s="1"/>
      <c r="AF30">
        <v>2006.1260273972603</v>
      </c>
      <c r="AG30">
        <v>28</v>
      </c>
      <c r="AH30" s="1">
        <v>13828.07</v>
      </c>
      <c r="AI30">
        <v>115417</v>
      </c>
      <c r="AJ30">
        <f t="shared" si="2"/>
        <v>8.5578319113673516</v>
      </c>
      <c r="AK30">
        <f t="shared" si="3"/>
        <v>3885.2556877607776</v>
      </c>
    </row>
    <row r="31" spans="1:37" x14ac:dyDescent="0.25">
      <c r="B31" t="s">
        <v>5</v>
      </c>
      <c r="C31">
        <v>2000.4547945205479</v>
      </c>
      <c r="E31" s="1"/>
      <c r="AF31">
        <v>2006.2027397260274</v>
      </c>
      <c r="AG31">
        <v>31</v>
      </c>
      <c r="AH31" s="1">
        <v>16247.720000000001</v>
      </c>
      <c r="AI31">
        <v>115417</v>
      </c>
      <c r="AJ31">
        <f t="shared" si="2"/>
        <v>9.0821975965412385</v>
      </c>
      <c r="AK31">
        <f t="shared" si="3"/>
        <v>4123.3177088297225</v>
      </c>
    </row>
    <row r="32" spans="1:37" x14ac:dyDescent="0.25">
      <c r="B32" t="s">
        <v>6</v>
      </c>
      <c r="C32">
        <v>2000.5369863013698</v>
      </c>
      <c r="D32">
        <v>365</v>
      </c>
      <c r="E32" s="1">
        <v>219534</v>
      </c>
      <c r="F32">
        <v>116401</v>
      </c>
      <c r="G32">
        <f>+(E32*2000)/(F32*D32)</f>
        <v>10.334327260051548</v>
      </c>
      <c r="H32">
        <f>+G32*454</f>
        <v>4691.7845760634027</v>
      </c>
      <c r="AF32">
        <v>2006.2876712328766</v>
      </c>
      <c r="AG32">
        <v>30</v>
      </c>
      <c r="AH32" s="1">
        <v>17420.59</v>
      </c>
      <c r="AI32">
        <v>115417</v>
      </c>
      <c r="AJ32">
        <f t="shared" si="2"/>
        <v>10.062405595940517</v>
      </c>
      <c r="AK32">
        <f t="shared" si="3"/>
        <v>4568.3321405569941</v>
      </c>
    </row>
    <row r="33" spans="1:37" x14ac:dyDescent="0.25">
      <c r="B33" t="s">
        <v>7</v>
      </c>
      <c r="C33">
        <v>2000.6219178082192</v>
      </c>
      <c r="E33" s="1"/>
      <c r="AF33">
        <v>2006.3698630136987</v>
      </c>
      <c r="AG33">
        <v>31</v>
      </c>
      <c r="AH33" s="1">
        <v>19756.669999999998</v>
      </c>
      <c r="AI33">
        <v>115417</v>
      </c>
      <c r="AJ33">
        <f t="shared" si="2"/>
        <v>11.043640633249364</v>
      </c>
      <c r="AK33">
        <f t="shared" si="3"/>
        <v>5013.8128474952109</v>
      </c>
    </row>
    <row r="34" spans="1:37" x14ac:dyDescent="0.25">
      <c r="B34" t="s">
        <v>8</v>
      </c>
      <c r="C34">
        <v>2000.7068493150684</v>
      </c>
      <c r="E34" s="1"/>
      <c r="AF34">
        <v>2006.4547945205479</v>
      </c>
      <c r="AG34">
        <v>30</v>
      </c>
      <c r="AH34" s="1">
        <v>22225.670000000002</v>
      </c>
      <c r="AI34">
        <v>115417</v>
      </c>
      <c r="AJ34">
        <f t="shared" si="2"/>
        <v>12.83789505301068</v>
      </c>
      <c r="AK34">
        <f t="shared" si="3"/>
        <v>5828.404354066849</v>
      </c>
    </row>
    <row r="35" spans="1:37" x14ac:dyDescent="0.25">
      <c r="B35" t="s">
        <v>9</v>
      </c>
      <c r="C35">
        <v>2000.7890410958903</v>
      </c>
      <c r="E35" s="1"/>
      <c r="AF35">
        <v>2006.5369863013698</v>
      </c>
      <c r="AG35">
        <v>31</v>
      </c>
      <c r="AH35" s="1">
        <v>20388.05</v>
      </c>
      <c r="AI35">
        <v>115417</v>
      </c>
      <c r="AJ35">
        <f t="shared" si="2"/>
        <v>11.396571254807602</v>
      </c>
      <c r="AK35">
        <f t="shared" si="3"/>
        <v>5174.0433496826518</v>
      </c>
    </row>
    <row r="36" spans="1:37" x14ac:dyDescent="0.25">
      <c r="B36" t="s">
        <v>10</v>
      </c>
      <c r="C36">
        <v>2000.8739726027397</v>
      </c>
      <c r="E36" s="1"/>
      <c r="AF36">
        <v>2006.6219178082192</v>
      </c>
      <c r="AG36">
        <v>31</v>
      </c>
      <c r="AH36" s="1">
        <v>19529.900000000001</v>
      </c>
      <c r="AI36">
        <v>115417</v>
      </c>
      <c r="AJ36">
        <f t="shared" si="2"/>
        <v>10.916880081678581</v>
      </c>
      <c r="AK36">
        <f t="shared" si="3"/>
        <v>4956.2635570820757</v>
      </c>
    </row>
    <row r="37" spans="1:37" x14ac:dyDescent="0.25">
      <c r="B37" t="s">
        <v>11</v>
      </c>
      <c r="C37">
        <v>2000.9561643835616</v>
      </c>
      <c r="E37" s="1"/>
      <c r="AF37">
        <v>2006.7068493150684</v>
      </c>
      <c r="AG37">
        <v>30</v>
      </c>
      <c r="AH37" s="1">
        <v>18353.490000000002</v>
      </c>
      <c r="AI37">
        <v>115417</v>
      </c>
      <c r="AJ37">
        <f t="shared" si="2"/>
        <v>10.601263245449111</v>
      </c>
      <c r="AK37">
        <f t="shared" si="3"/>
        <v>4812.9735134338962</v>
      </c>
    </row>
    <row r="38" spans="1:37" x14ac:dyDescent="0.25">
      <c r="A38">
        <v>2001</v>
      </c>
      <c r="B38" t="s">
        <v>0</v>
      </c>
      <c r="C38">
        <v>2001.041095890411</v>
      </c>
      <c r="E38" s="1"/>
      <c r="AF38">
        <v>2006.7890410958903</v>
      </c>
      <c r="AG38">
        <v>31</v>
      </c>
      <c r="AH38" s="1">
        <v>18931.64</v>
      </c>
      <c r="AI38">
        <v>115417</v>
      </c>
      <c r="AJ38">
        <f t="shared" si="2"/>
        <v>10.582462973671626</v>
      </c>
      <c r="AK38">
        <f t="shared" si="3"/>
        <v>4804.4381900469189</v>
      </c>
    </row>
    <row r="39" spans="1:37" x14ac:dyDescent="0.25">
      <c r="B39" t="s">
        <v>1</v>
      </c>
      <c r="C39">
        <v>2001.1260273972603</v>
      </c>
      <c r="D39">
        <v>90</v>
      </c>
      <c r="E39" s="1">
        <f>15050.9+13100.98+15581</f>
        <v>43732.88</v>
      </c>
      <c r="F39">
        <v>109588.15789473685</v>
      </c>
      <c r="G39">
        <f>+(E39*2000)/(F39*D39)</f>
        <v>8.8681276923302672</v>
      </c>
      <c r="H39">
        <f>+G39*454</f>
        <v>4026.1299723179413</v>
      </c>
      <c r="AF39">
        <v>2006.8739726027397</v>
      </c>
      <c r="AG39">
        <v>30</v>
      </c>
      <c r="AH39" s="1">
        <v>17953.8</v>
      </c>
      <c r="AI39">
        <v>115417</v>
      </c>
      <c r="AJ39">
        <f t="shared" si="2"/>
        <v>10.370396042177495</v>
      </c>
      <c r="AK39">
        <f t="shared" si="3"/>
        <v>4708.1598031485828</v>
      </c>
    </row>
    <row r="40" spans="1:37" x14ac:dyDescent="0.25">
      <c r="B40" t="s">
        <v>2</v>
      </c>
      <c r="C40">
        <v>2001.2027397260274</v>
      </c>
      <c r="E40" s="1"/>
      <c r="AF40">
        <v>2006.9561643835616</v>
      </c>
      <c r="AG40">
        <v>31</v>
      </c>
      <c r="AH40" s="1">
        <v>16978.34</v>
      </c>
      <c r="AI40">
        <v>115417</v>
      </c>
      <c r="AJ40">
        <f t="shared" si="2"/>
        <v>9.490601680805673</v>
      </c>
      <c r="AK40">
        <f t="shared" si="3"/>
        <v>4308.7331630857752</v>
      </c>
    </row>
    <row r="41" spans="1:37" x14ac:dyDescent="0.25">
      <c r="B41" t="s">
        <v>3</v>
      </c>
      <c r="C41">
        <v>2001.2876712328766</v>
      </c>
      <c r="E41" s="1"/>
      <c r="AF41">
        <v>2007.041095890411</v>
      </c>
      <c r="AG41">
        <v>31</v>
      </c>
      <c r="AH41" s="1">
        <v>17522.96</v>
      </c>
      <c r="AI41">
        <v>115963</v>
      </c>
      <c r="AJ41">
        <f t="shared" si="2"/>
        <v>9.7489160196536542</v>
      </c>
      <c r="AK41">
        <f t="shared" si="3"/>
        <v>4426.0078729227589</v>
      </c>
    </row>
    <row r="42" spans="1:37" x14ac:dyDescent="0.25">
      <c r="B42" t="s">
        <v>4</v>
      </c>
      <c r="C42">
        <v>2001.3698630136987</v>
      </c>
      <c r="D42">
        <v>91</v>
      </c>
      <c r="E42" s="1">
        <f>21399.88+20551.11+19926.05</f>
        <v>61877.040000000008</v>
      </c>
      <c r="F42">
        <v>109588.15789473685</v>
      </c>
      <c r="G42">
        <f>+(E42*2000)/(F42*D42)</f>
        <v>12.409506384450854</v>
      </c>
      <c r="H42">
        <f>+G42*454</f>
        <v>5633.9158985406875</v>
      </c>
      <c r="AF42">
        <v>2007.1260273972603</v>
      </c>
      <c r="AG42">
        <v>28</v>
      </c>
      <c r="AH42" s="1">
        <v>13099.14</v>
      </c>
      <c r="AI42">
        <v>115963</v>
      </c>
      <c r="AJ42">
        <f t="shared" si="2"/>
        <v>8.068546494509949</v>
      </c>
      <c r="AK42">
        <f t="shared" si="3"/>
        <v>3663.1201085075168</v>
      </c>
    </row>
    <row r="43" spans="1:37" x14ac:dyDescent="0.25">
      <c r="B43" t="s">
        <v>5</v>
      </c>
      <c r="C43">
        <v>2001.4547945205479</v>
      </c>
      <c r="E43" s="1"/>
      <c r="AF43">
        <v>2007.2027397260274</v>
      </c>
      <c r="AG43">
        <v>31</v>
      </c>
      <c r="AH43" s="1">
        <v>16374.75</v>
      </c>
      <c r="AI43">
        <v>115963</v>
      </c>
      <c r="AJ43">
        <f t="shared" si="2"/>
        <v>9.1101082575560106</v>
      </c>
      <c r="AK43">
        <f t="shared" si="3"/>
        <v>4135.9891489304291</v>
      </c>
    </row>
    <row r="44" spans="1:37" x14ac:dyDescent="0.25">
      <c r="B44" t="s">
        <v>6</v>
      </c>
      <c r="C44">
        <v>2001.5369863013698</v>
      </c>
      <c r="E44" s="1"/>
      <c r="AF44">
        <v>2007.2876712328766</v>
      </c>
      <c r="AG44">
        <v>30</v>
      </c>
      <c r="AH44" s="1">
        <v>17659.25</v>
      </c>
      <c r="AI44">
        <v>115963</v>
      </c>
      <c r="AJ44">
        <f t="shared" si="2"/>
        <v>10.152232464952901</v>
      </c>
      <c r="AK44">
        <f t="shared" si="3"/>
        <v>4609.1135390886166</v>
      </c>
    </row>
    <row r="45" spans="1:37" x14ac:dyDescent="0.25">
      <c r="B45" t="s">
        <v>7</v>
      </c>
      <c r="C45">
        <v>2001.6219178082192</v>
      </c>
      <c r="D45">
        <v>92</v>
      </c>
      <c r="E45" s="1">
        <f>20084.04+18337.47+15910.91</f>
        <v>54332.42</v>
      </c>
      <c r="F45">
        <v>109588.15789473685</v>
      </c>
      <c r="G45">
        <f>+(E45*2000)/(F45*D45)</f>
        <v>10.777985394662041</v>
      </c>
      <c r="H45">
        <f>+G45*454</f>
        <v>4893.2053691765668</v>
      </c>
      <c r="AF45">
        <v>2007.3698630136987</v>
      </c>
      <c r="AG45">
        <v>31</v>
      </c>
      <c r="AH45" s="1">
        <v>19237.14</v>
      </c>
      <c r="AI45">
        <v>115963</v>
      </c>
      <c r="AJ45">
        <f t="shared" si="2"/>
        <v>10.702601747554072</v>
      </c>
      <c r="AK45">
        <f t="shared" si="3"/>
        <v>4858.9811933895489</v>
      </c>
    </row>
    <row r="46" spans="1:37" x14ac:dyDescent="0.25">
      <c r="B46" t="s">
        <v>8</v>
      </c>
      <c r="C46">
        <v>2001.7068493150684</v>
      </c>
      <c r="E46" s="1"/>
      <c r="AF46">
        <v>2007.4547945205479</v>
      </c>
      <c r="AG46">
        <v>30</v>
      </c>
      <c r="AH46" s="1">
        <v>18224.419999999998</v>
      </c>
      <c r="AI46">
        <v>115963</v>
      </c>
      <c r="AJ46">
        <f t="shared" si="2"/>
        <v>10.477146446136555</v>
      </c>
      <c r="AK46">
        <f t="shared" si="3"/>
        <v>4756.6244865459958</v>
      </c>
    </row>
    <row r="47" spans="1:37" x14ac:dyDescent="0.25">
      <c r="B47" t="s">
        <v>9</v>
      </c>
      <c r="C47">
        <v>2001.7890410958903</v>
      </c>
      <c r="E47" s="1"/>
      <c r="AF47">
        <v>2007.5369863013698</v>
      </c>
      <c r="AG47">
        <v>31</v>
      </c>
      <c r="AH47" s="1">
        <v>19849.21</v>
      </c>
      <c r="AI47">
        <v>115963</v>
      </c>
      <c r="AJ47">
        <f t="shared" si="2"/>
        <v>11.043127493669422</v>
      </c>
      <c r="AK47">
        <f t="shared" si="3"/>
        <v>5013.5798821259177</v>
      </c>
    </row>
    <row r="48" spans="1:37" x14ac:dyDescent="0.25">
      <c r="B48" t="s">
        <v>10</v>
      </c>
      <c r="C48">
        <v>2001.8739726027397</v>
      </c>
      <c r="D48">
        <v>92</v>
      </c>
      <c r="E48" s="1">
        <f>18609.26+20061.09+18343.6</f>
        <v>57013.95</v>
      </c>
      <c r="F48">
        <v>109588.15789473685</v>
      </c>
      <c r="G48">
        <f>+(E48*2000)/(F48*D48)</f>
        <v>11.309923621881593</v>
      </c>
      <c r="H48">
        <f>+G48*454</f>
        <v>5134.7053243342434</v>
      </c>
      <c r="AF48">
        <v>2007.6219178082192</v>
      </c>
      <c r="AG48">
        <v>31</v>
      </c>
      <c r="AH48" s="1">
        <v>18062.29</v>
      </c>
      <c r="AI48">
        <v>115963</v>
      </c>
      <c r="AJ48">
        <f t="shared" si="2"/>
        <v>10.048972795271462</v>
      </c>
      <c r="AK48">
        <f t="shared" si="3"/>
        <v>4562.2336490532434</v>
      </c>
    </row>
    <row r="49" spans="1:37" x14ac:dyDescent="0.25">
      <c r="B49" t="s">
        <v>11</v>
      </c>
      <c r="C49">
        <v>2001.9561643835616</v>
      </c>
      <c r="E49" s="1"/>
      <c r="AF49">
        <v>2007.7068493150684</v>
      </c>
      <c r="AG49">
        <v>30</v>
      </c>
      <c r="AH49" s="1">
        <v>15837.29</v>
      </c>
      <c r="AI49">
        <v>115963</v>
      </c>
      <c r="AJ49">
        <f t="shared" si="2"/>
        <v>9.1047949202188061</v>
      </c>
      <c r="AK49">
        <f t="shared" si="3"/>
        <v>4133.5768937793382</v>
      </c>
    </row>
    <row r="50" spans="1:37" x14ac:dyDescent="0.25">
      <c r="A50">
        <v>2002</v>
      </c>
      <c r="B50" t="s">
        <v>0</v>
      </c>
      <c r="C50">
        <v>2002.041095890411</v>
      </c>
      <c r="E50" s="1"/>
      <c r="AF50">
        <v>2007.7890410958903</v>
      </c>
      <c r="AG50">
        <v>31</v>
      </c>
      <c r="AH50" s="1">
        <v>17426.47</v>
      </c>
      <c r="AI50">
        <v>115963</v>
      </c>
      <c r="AJ50">
        <f t="shared" si="2"/>
        <v>9.695233713311783</v>
      </c>
      <c r="AK50">
        <f t="shared" si="3"/>
        <v>4401.6361058435496</v>
      </c>
    </row>
    <row r="51" spans="1:37" x14ac:dyDescent="0.25">
      <c r="B51" t="s">
        <v>1</v>
      </c>
      <c r="C51">
        <v>2002.1260273972603</v>
      </c>
      <c r="D51">
        <v>90</v>
      </c>
      <c r="E51" s="1">
        <f>16527.37+13699.68+15365.86</f>
        <v>45592.91</v>
      </c>
      <c r="F51">
        <v>111232.89473684211</v>
      </c>
      <c r="G51">
        <f>+(E51*2000)/(F51*D51)</f>
        <v>9.1085984966477529</v>
      </c>
      <c r="H51">
        <f>+G51*454</f>
        <v>4135.3037174780802</v>
      </c>
      <c r="AF51">
        <v>2007.8739726027397</v>
      </c>
      <c r="AG51">
        <v>30</v>
      </c>
      <c r="AH51" s="1">
        <v>17082.98</v>
      </c>
      <c r="AI51">
        <v>115963</v>
      </c>
      <c r="AJ51">
        <f t="shared" si="2"/>
        <v>9.8209371379951644</v>
      </c>
      <c r="AK51">
        <f t="shared" si="3"/>
        <v>4458.705460649805</v>
      </c>
    </row>
    <row r="52" spans="1:37" x14ac:dyDescent="0.25">
      <c r="B52" t="s">
        <v>2</v>
      </c>
      <c r="C52">
        <v>2002.2027397260274</v>
      </c>
      <c r="E52" s="1"/>
      <c r="AF52">
        <v>2007.9561643835616</v>
      </c>
      <c r="AG52">
        <v>31</v>
      </c>
      <c r="AH52" s="1">
        <v>16356.890000000001</v>
      </c>
      <c r="AI52">
        <v>115963</v>
      </c>
      <c r="AJ52">
        <f t="shared" si="2"/>
        <v>9.1001718290010754</v>
      </c>
      <c r="AK52">
        <f t="shared" si="3"/>
        <v>4131.478010366488</v>
      </c>
    </row>
    <row r="53" spans="1:37" x14ac:dyDescent="0.25">
      <c r="B53" t="s">
        <v>3</v>
      </c>
      <c r="C53">
        <v>2002.2876712328766</v>
      </c>
      <c r="E53" s="1"/>
      <c r="AF53">
        <v>2008.041095890411</v>
      </c>
      <c r="AG53">
        <v>31</v>
      </c>
      <c r="AH53" s="1">
        <v>16285.18</v>
      </c>
      <c r="AI53">
        <v>116289</v>
      </c>
      <c r="AJ53">
        <f t="shared" si="2"/>
        <v>9.0348766795960778</v>
      </c>
      <c r="AK53">
        <f t="shared" si="3"/>
        <v>4101.8340125366194</v>
      </c>
    </row>
    <row r="54" spans="1:37" x14ac:dyDescent="0.25">
      <c r="B54" t="s">
        <v>4</v>
      </c>
      <c r="C54">
        <v>2002.3698630136987</v>
      </c>
      <c r="D54">
        <v>91</v>
      </c>
      <c r="E54" s="1">
        <f>18307.06+17875.19+16909.62</f>
        <v>53091.869999999995</v>
      </c>
      <c r="F54">
        <v>111232.89473684211</v>
      </c>
      <c r="G54">
        <f>+(E54*2000)/(F54*D54)</f>
        <v>10.490190770229097</v>
      </c>
      <c r="H54">
        <f>+G54*454</f>
        <v>4762.54660968401</v>
      </c>
      <c r="AF54">
        <v>2008.1260273972603</v>
      </c>
      <c r="AG54">
        <v>29</v>
      </c>
      <c r="AH54" s="1">
        <v>13677.95</v>
      </c>
      <c r="AI54">
        <v>116289</v>
      </c>
      <c r="AJ54">
        <f t="shared" si="2"/>
        <v>8.1117465671879891</v>
      </c>
      <c r="AK54">
        <f t="shared" si="3"/>
        <v>3682.7329415033469</v>
      </c>
    </row>
    <row r="55" spans="1:37" x14ac:dyDescent="0.25">
      <c r="B55" t="s">
        <v>5</v>
      </c>
      <c r="C55">
        <v>2002.4547945205479</v>
      </c>
      <c r="E55" s="1"/>
      <c r="AF55">
        <v>2008.2027397260274</v>
      </c>
      <c r="AG55">
        <v>31</v>
      </c>
      <c r="AH55" s="1">
        <v>15091.64</v>
      </c>
      <c r="AI55">
        <v>116289</v>
      </c>
      <c r="AJ55">
        <f t="shared" si="2"/>
        <v>8.3727110349937401</v>
      </c>
      <c r="AK55">
        <f t="shared" si="3"/>
        <v>3801.2108098871581</v>
      </c>
    </row>
    <row r="56" spans="1:37" x14ac:dyDescent="0.25">
      <c r="B56" t="s">
        <v>6</v>
      </c>
      <c r="C56">
        <v>2002.5369863013698</v>
      </c>
      <c r="E56" s="1"/>
      <c r="AF56">
        <v>2008.2876712328766</v>
      </c>
      <c r="AG56">
        <v>30</v>
      </c>
      <c r="AH56" s="1">
        <v>16545.189999999999</v>
      </c>
      <c r="AI56">
        <v>116289</v>
      </c>
      <c r="AJ56">
        <f t="shared" si="2"/>
        <v>9.485098905886769</v>
      </c>
      <c r="AK56">
        <f t="shared" si="3"/>
        <v>4306.2349032725933</v>
      </c>
    </row>
    <row r="57" spans="1:37" x14ac:dyDescent="0.25">
      <c r="B57" t="s">
        <v>7</v>
      </c>
      <c r="C57">
        <v>2002.6219178082192</v>
      </c>
      <c r="D57">
        <v>92</v>
      </c>
      <c r="E57" s="1">
        <f>19440.75+18053.21+18133.33</f>
        <v>55627.29</v>
      </c>
      <c r="F57">
        <v>111232.89473684211</v>
      </c>
      <c r="G57">
        <f>+(E57*2000)/(F57*D57)</f>
        <v>10.871684279227361</v>
      </c>
      <c r="H57">
        <f>+G57*454</f>
        <v>4935.7446627692225</v>
      </c>
      <c r="AF57">
        <v>2008.3698630136987</v>
      </c>
      <c r="AG57">
        <v>31</v>
      </c>
      <c r="AH57" s="1">
        <v>17798.650000000001</v>
      </c>
      <c r="AI57">
        <v>116289</v>
      </c>
      <c r="AJ57">
        <f t="shared" si="2"/>
        <v>9.8745367145645755</v>
      </c>
      <c r="AK57">
        <f t="shared" si="3"/>
        <v>4483.039668412317</v>
      </c>
    </row>
    <row r="58" spans="1:37" x14ac:dyDescent="0.25">
      <c r="B58" t="s">
        <v>8</v>
      </c>
      <c r="C58">
        <v>2002.7068493150684</v>
      </c>
      <c r="E58" s="1"/>
      <c r="AF58">
        <v>2008.4547945205479</v>
      </c>
      <c r="AG58">
        <v>30</v>
      </c>
      <c r="AH58" s="1">
        <v>18027.939999999999</v>
      </c>
      <c r="AI58">
        <v>116289</v>
      </c>
      <c r="AJ58">
        <f t="shared" si="2"/>
        <v>10.33513631269223</v>
      </c>
      <c r="AK58">
        <f t="shared" si="3"/>
        <v>4692.151885962272</v>
      </c>
    </row>
    <row r="59" spans="1:37" x14ac:dyDescent="0.25">
      <c r="B59" t="s">
        <v>9</v>
      </c>
      <c r="C59">
        <v>2002.7890410958903</v>
      </c>
      <c r="E59" s="1"/>
      <c r="AF59">
        <v>2008.5369863013698</v>
      </c>
      <c r="AG59">
        <v>31</v>
      </c>
      <c r="AH59" s="1">
        <v>18755.91</v>
      </c>
      <c r="AI59">
        <v>116289</v>
      </c>
      <c r="AJ59">
        <f t="shared" si="2"/>
        <v>10.405616263596896</v>
      </c>
      <c r="AK59">
        <f t="shared" si="3"/>
        <v>4724.1497836729905</v>
      </c>
    </row>
    <row r="60" spans="1:37" x14ac:dyDescent="0.25">
      <c r="B60" t="s">
        <v>10</v>
      </c>
      <c r="C60">
        <v>2002.8739726027397</v>
      </c>
      <c r="D60">
        <v>92</v>
      </c>
      <c r="E60" s="1">
        <f>17590.5+15406.89+19097.08</f>
        <v>52094.47</v>
      </c>
      <c r="F60">
        <v>111232.89473684211</v>
      </c>
      <c r="G60">
        <f>+(E60*2000)/(F60*D60)</f>
        <v>10.181237132595914</v>
      </c>
      <c r="H60">
        <f>+G60*454</f>
        <v>4622.2816581985453</v>
      </c>
      <c r="AF60">
        <v>2008.6219178082192</v>
      </c>
      <c r="AG60">
        <v>31</v>
      </c>
      <c r="AH60" s="1">
        <v>16752.95</v>
      </c>
      <c r="AI60">
        <v>116289</v>
      </c>
      <c r="AJ60">
        <f t="shared" si="2"/>
        <v>9.2943914202630324</v>
      </c>
      <c r="AK60">
        <f t="shared" si="3"/>
        <v>4219.653704799417</v>
      </c>
    </row>
    <row r="61" spans="1:37" x14ac:dyDescent="0.25">
      <c r="B61" t="s">
        <v>11</v>
      </c>
      <c r="C61">
        <v>2002.9561643835616</v>
      </c>
      <c r="E61" s="1"/>
      <c r="AF61">
        <v>2008.7068493150684</v>
      </c>
      <c r="AG61">
        <v>30</v>
      </c>
      <c r="AH61" s="1">
        <v>17948.53</v>
      </c>
      <c r="AI61">
        <v>116289</v>
      </c>
      <c r="AJ61">
        <f t="shared" si="2"/>
        <v>10.289611800485572</v>
      </c>
      <c r="AK61">
        <f t="shared" si="3"/>
        <v>4671.4837574204494</v>
      </c>
    </row>
    <row r="62" spans="1:37" x14ac:dyDescent="0.25">
      <c r="A62">
        <v>2003</v>
      </c>
      <c r="B62" t="s">
        <v>0</v>
      </c>
      <c r="C62">
        <v>2003.041095890411</v>
      </c>
      <c r="E62" s="1"/>
      <c r="AF62">
        <v>2008.7890410958903</v>
      </c>
      <c r="AG62">
        <v>31</v>
      </c>
      <c r="AH62" s="1">
        <v>16069.75</v>
      </c>
      <c r="AI62">
        <v>116289</v>
      </c>
      <c r="AJ62">
        <f t="shared" si="2"/>
        <v>8.9153579832669383</v>
      </c>
      <c r="AK62">
        <f t="shared" si="3"/>
        <v>4047.5725244031901</v>
      </c>
    </row>
    <row r="63" spans="1:37" x14ac:dyDescent="0.25">
      <c r="B63" t="s">
        <v>1</v>
      </c>
      <c r="C63">
        <v>2003.1260273972603</v>
      </c>
      <c r="D63">
        <v>90</v>
      </c>
      <c r="E63" s="1">
        <f>15763.33+12500.13+16867.55</f>
        <v>45131.009999999995</v>
      </c>
      <c r="F63">
        <v>113271.84210526316</v>
      </c>
      <c r="G63">
        <f>+(E63*2000)/(F63*D63)</f>
        <v>8.854021570527042</v>
      </c>
      <c r="H63">
        <f>+G63*454</f>
        <v>4019.7257930192773</v>
      </c>
      <c r="AF63">
        <v>2008.8739726027397</v>
      </c>
      <c r="AG63">
        <v>30</v>
      </c>
      <c r="AH63" s="1">
        <v>13425.53</v>
      </c>
      <c r="AI63">
        <v>116289</v>
      </c>
      <c r="AJ63">
        <f t="shared" si="2"/>
        <v>7.6966465730493283</v>
      </c>
      <c r="AK63">
        <f t="shared" si="3"/>
        <v>3494.2775441643948</v>
      </c>
    </row>
    <row r="64" spans="1:37" x14ac:dyDescent="0.25">
      <c r="B64" t="s">
        <v>2</v>
      </c>
      <c r="C64">
        <v>2003.2027397260274</v>
      </c>
      <c r="E64" s="1"/>
      <c r="AF64">
        <v>2008.9561643835616</v>
      </c>
      <c r="AG64">
        <v>31</v>
      </c>
      <c r="AH64" s="1">
        <v>18023.5</v>
      </c>
      <c r="AI64">
        <v>116289</v>
      </c>
      <c r="AJ64">
        <f t="shared" si="2"/>
        <v>9.9992815452270047</v>
      </c>
      <c r="AK64">
        <f t="shared" si="3"/>
        <v>4539.6738215330597</v>
      </c>
    </row>
    <row r="65" spans="1:37" x14ac:dyDescent="0.25">
      <c r="B65" t="s">
        <v>3</v>
      </c>
      <c r="C65">
        <v>2003.2876712328766</v>
      </c>
      <c r="E65" s="1"/>
      <c r="AF65">
        <v>2009.041095890411</v>
      </c>
      <c r="AG65">
        <v>31</v>
      </c>
      <c r="AH65" s="1">
        <v>13516.3</v>
      </c>
      <c r="AI65">
        <v>116414</v>
      </c>
      <c r="AJ65">
        <f t="shared" si="2"/>
        <v>7.4906742731862979</v>
      </c>
      <c r="AK65">
        <f t="shared" si="3"/>
        <v>3400.7661200265793</v>
      </c>
    </row>
    <row r="66" spans="1:37" x14ac:dyDescent="0.25">
      <c r="B66" t="s">
        <v>4</v>
      </c>
      <c r="C66">
        <v>2003.3698630136987</v>
      </c>
      <c r="D66">
        <v>91</v>
      </c>
      <c r="E66" s="1">
        <f>17696.44+19126.74+20402.96</f>
        <v>57226.14</v>
      </c>
      <c r="F66">
        <v>113271.84210526316</v>
      </c>
      <c r="G66">
        <f>+(E66*2000)/(F66*D66)</f>
        <v>11.103530579723158</v>
      </c>
      <c r="H66">
        <f>+G66*454</f>
        <v>5041.0028831943137</v>
      </c>
      <c r="AF66">
        <v>2009.1260273972603</v>
      </c>
      <c r="AG66">
        <v>28</v>
      </c>
      <c r="AH66" s="1">
        <v>12449.34</v>
      </c>
      <c r="AI66">
        <v>116414</v>
      </c>
      <c r="AJ66">
        <f t="shared" si="2"/>
        <v>7.6385878968901633</v>
      </c>
      <c r="AK66">
        <f t="shared" si="3"/>
        <v>3467.918905188134</v>
      </c>
    </row>
    <row r="67" spans="1:37" x14ac:dyDescent="0.25">
      <c r="B67" t="s">
        <v>5</v>
      </c>
      <c r="C67">
        <v>2003.4547945205479</v>
      </c>
      <c r="E67" s="1"/>
      <c r="AF67">
        <v>2009.2027397260274</v>
      </c>
      <c r="AG67">
        <v>31</v>
      </c>
      <c r="AH67" s="1">
        <v>14964.36</v>
      </c>
      <c r="AI67">
        <v>116414</v>
      </c>
      <c r="AJ67">
        <f t="shared" si="2"/>
        <v>8.2931827842455483</v>
      </c>
      <c r="AK67">
        <f t="shared" si="3"/>
        <v>3765.1049840474789</v>
      </c>
    </row>
    <row r="68" spans="1:37" x14ac:dyDescent="0.25">
      <c r="B68" t="s">
        <v>6</v>
      </c>
      <c r="C68">
        <v>2003.5369863013698</v>
      </c>
      <c r="E68" s="1"/>
      <c r="AF68">
        <v>2009.2876712328766</v>
      </c>
      <c r="AG68">
        <v>30</v>
      </c>
      <c r="AH68" s="1">
        <v>15842.53</v>
      </c>
      <c r="AI68">
        <v>116414</v>
      </c>
      <c r="AJ68">
        <f t="shared" si="2"/>
        <v>9.072522777901856</v>
      </c>
      <c r="AK68">
        <f t="shared" si="3"/>
        <v>4118.9253411674426</v>
      </c>
    </row>
    <row r="69" spans="1:37" x14ac:dyDescent="0.25">
      <c r="B69" t="s">
        <v>7</v>
      </c>
      <c r="C69">
        <v>2003.6219178082192</v>
      </c>
      <c r="D69">
        <v>92</v>
      </c>
      <c r="E69" s="1">
        <f>20721.74+19079.32+20495.47</f>
        <v>60296.53</v>
      </c>
      <c r="F69">
        <v>113271.84210526316</v>
      </c>
      <c r="G69">
        <f>+(E69*2000)/(F69*D69)</f>
        <v>11.572109238028158</v>
      </c>
      <c r="H69">
        <f>+G69*454</f>
        <v>5253.7375940647835</v>
      </c>
      <c r="AF69">
        <v>2009.3698630136987</v>
      </c>
      <c r="AG69">
        <v>31</v>
      </c>
      <c r="AH69" s="1">
        <v>16713.89</v>
      </c>
      <c r="AI69">
        <v>116414</v>
      </c>
      <c r="AJ69">
        <f t="shared" si="2"/>
        <v>9.2627646491914017</v>
      </c>
      <c r="AK69">
        <f t="shared" si="3"/>
        <v>4205.2951507328962</v>
      </c>
    </row>
    <row r="70" spans="1:37" x14ac:dyDescent="0.25">
      <c r="B70" t="s">
        <v>8</v>
      </c>
      <c r="C70">
        <v>2003.7068493150684</v>
      </c>
      <c r="E70" s="1"/>
      <c r="AF70">
        <v>2009.4547945205479</v>
      </c>
      <c r="AG70">
        <v>30</v>
      </c>
      <c r="AH70" s="1">
        <v>19144.259999999998</v>
      </c>
      <c r="AI70">
        <v>116414</v>
      </c>
      <c r="AJ70">
        <f t="shared" si="2"/>
        <v>10.963320562818906</v>
      </c>
      <c r="AK70">
        <f t="shared" si="3"/>
        <v>4977.3475355197834</v>
      </c>
    </row>
    <row r="71" spans="1:37" x14ac:dyDescent="0.25">
      <c r="B71" t="s">
        <v>9</v>
      </c>
      <c r="C71">
        <v>2003.7890410958903</v>
      </c>
      <c r="E71" s="1"/>
      <c r="AF71">
        <v>2009.5369863013698</v>
      </c>
      <c r="AG71">
        <v>31</v>
      </c>
      <c r="AH71" s="1">
        <v>17794</v>
      </c>
      <c r="AI71">
        <v>116414</v>
      </c>
      <c r="AJ71">
        <f t="shared" si="2"/>
        <v>9.8613568814747374</v>
      </c>
      <c r="AK71">
        <f t="shared" si="3"/>
        <v>4477.0560241895309</v>
      </c>
    </row>
    <row r="72" spans="1:37" x14ac:dyDescent="0.25">
      <c r="B72" t="s">
        <v>10</v>
      </c>
      <c r="C72">
        <v>2003.8739726027397</v>
      </c>
      <c r="D72">
        <v>92</v>
      </c>
      <c r="E72" s="1">
        <f>18471+15968.87+20002.63</f>
        <v>54442.5</v>
      </c>
      <c r="F72">
        <v>113271.84210526316</v>
      </c>
      <c r="G72">
        <f>+(E72*2000)/(F72*D72)</f>
        <v>10.448603878056465</v>
      </c>
      <c r="H72">
        <f>+G72*454</f>
        <v>4743.6661606376356</v>
      </c>
      <c r="AF72">
        <v>2009.6219178082192</v>
      </c>
      <c r="AG72">
        <v>31</v>
      </c>
      <c r="AH72" s="1">
        <v>16280.39</v>
      </c>
      <c r="AI72">
        <v>116414</v>
      </c>
      <c r="AJ72">
        <f t="shared" si="2"/>
        <v>9.0225208474537766</v>
      </c>
      <c r="AK72">
        <f t="shared" si="3"/>
        <v>4096.2244647440148</v>
      </c>
    </row>
    <row r="73" spans="1:37" x14ac:dyDescent="0.25">
      <c r="B73" t="s">
        <v>11</v>
      </c>
      <c r="C73">
        <v>2003.9561643835616</v>
      </c>
      <c r="E73" s="1"/>
      <c r="AF73">
        <v>2009.7068493150684</v>
      </c>
      <c r="AG73">
        <v>30</v>
      </c>
      <c r="AH73" s="1">
        <v>15920.8</v>
      </c>
      <c r="AI73">
        <v>116414</v>
      </c>
      <c r="AJ73">
        <f t="shared" si="2"/>
        <v>9.1173455655390825</v>
      </c>
      <c r="AK73">
        <f t="shared" si="3"/>
        <v>4139.2748867547434</v>
      </c>
    </row>
    <row r="74" spans="1:37" x14ac:dyDescent="0.25">
      <c r="A74">
        <v>2004</v>
      </c>
      <c r="B74" t="s">
        <v>0</v>
      </c>
      <c r="C74">
        <v>2004.041095890411</v>
      </c>
      <c r="E74" s="1"/>
      <c r="I74">
        <f>+SUM(E75:E84)</f>
        <v>225552.24</v>
      </c>
      <c r="J74">
        <f>+(I74*2000)/(365*F75)</f>
        <v>10.84791262118412</v>
      </c>
      <c r="AF74">
        <v>2009.7890410958903</v>
      </c>
      <c r="AG74">
        <v>31</v>
      </c>
      <c r="AH74" s="1">
        <v>15529.32</v>
      </c>
      <c r="AI74">
        <v>116414</v>
      </c>
      <c r="AJ74">
        <f t="shared" si="2"/>
        <v>8.6062811423301824</v>
      </c>
      <c r="AK74">
        <f t="shared" si="3"/>
        <v>3907.2516386179027</v>
      </c>
    </row>
    <row r="75" spans="1:37" x14ac:dyDescent="0.25">
      <c r="B75" t="s">
        <v>1</v>
      </c>
      <c r="C75">
        <v>2004.1260273972603</v>
      </c>
      <c r="D75">
        <v>91</v>
      </c>
      <c r="E75" s="1">
        <f>48001.39+11.58</f>
        <v>48012.97</v>
      </c>
      <c r="F75">
        <v>113930</v>
      </c>
      <c r="G75">
        <f>+(E75*2000)/(F75*D75)</f>
        <v>9.2620917220232588</v>
      </c>
      <c r="H75">
        <f>+G75*454</f>
        <v>4204.9896417985592</v>
      </c>
      <c r="I75">
        <f>I230/I74</f>
        <v>0.77842215178177776</v>
      </c>
      <c r="J75">
        <f>J230/J74</f>
        <v>0.73537926054219538</v>
      </c>
      <c r="AF75">
        <v>2009.8739726027397</v>
      </c>
      <c r="AG75">
        <v>30</v>
      </c>
      <c r="AH75" s="1">
        <v>14993.14</v>
      </c>
      <c r="AI75">
        <v>116414</v>
      </c>
      <c r="AJ75">
        <f t="shared" si="2"/>
        <v>8.5861036186942012</v>
      </c>
      <c r="AK75">
        <f t="shared" si="3"/>
        <v>3898.0910428871675</v>
      </c>
    </row>
    <row r="76" spans="1:37" x14ac:dyDescent="0.25">
      <c r="B76" t="s">
        <v>2</v>
      </c>
      <c r="C76">
        <v>2004.2027397260274</v>
      </c>
      <c r="E76" s="1"/>
      <c r="AF76">
        <v>2009.9561643835616</v>
      </c>
      <c r="AG76">
        <v>31</v>
      </c>
      <c r="AH76" s="1">
        <v>16072.19</v>
      </c>
      <c r="AI76">
        <v>116414</v>
      </c>
      <c r="AJ76">
        <f t="shared" si="2"/>
        <v>8.9071373191451872</v>
      </c>
      <c r="AK76">
        <f t="shared" si="3"/>
        <v>4043.840342891915</v>
      </c>
    </row>
    <row r="77" spans="1:37" x14ac:dyDescent="0.25">
      <c r="B77" t="s">
        <v>3</v>
      </c>
      <c r="C77">
        <v>2004.2876712328766</v>
      </c>
      <c r="E77" s="1"/>
      <c r="AF77">
        <v>2010.041095890411</v>
      </c>
      <c r="AG77">
        <v>31</v>
      </c>
      <c r="AH77" s="1">
        <v>13516.32</v>
      </c>
      <c r="AI77">
        <v>116519</v>
      </c>
      <c r="AJ77">
        <f t="shared" si="2"/>
        <v>7.4839351965026335</v>
      </c>
      <c r="AK77">
        <f t="shared" si="3"/>
        <v>3397.7065792121957</v>
      </c>
    </row>
    <row r="78" spans="1:37" x14ac:dyDescent="0.25">
      <c r="B78" t="s">
        <v>4</v>
      </c>
      <c r="C78">
        <v>2004.3698630136987</v>
      </c>
      <c r="D78">
        <v>91</v>
      </c>
      <c r="E78" s="1">
        <f>61742.05+302.17</f>
        <v>62044.22</v>
      </c>
      <c r="F78">
        <v>113930</v>
      </c>
      <c r="G78">
        <f>+(E78*2000)/(F78*D78)</f>
        <v>11.968833764322222</v>
      </c>
      <c r="H78">
        <f>+G78*454</f>
        <v>5433.8505290022886</v>
      </c>
      <c r="AF78">
        <v>2010.1260273972603</v>
      </c>
      <c r="AG78">
        <v>28</v>
      </c>
      <c r="AH78" s="1">
        <v>11349.49</v>
      </c>
      <c r="AI78">
        <v>116519</v>
      </c>
      <c r="AJ78">
        <f t="shared" si="2"/>
        <v>6.9574735205662348</v>
      </c>
      <c r="AK78">
        <f t="shared" si="3"/>
        <v>3158.6929783370706</v>
      </c>
    </row>
    <row r="79" spans="1:37" x14ac:dyDescent="0.25">
      <c r="B79" t="s">
        <v>5</v>
      </c>
      <c r="C79">
        <v>2004.4547945205479</v>
      </c>
      <c r="E79" s="1"/>
      <c r="AF79">
        <v>2010.2027397260274</v>
      </c>
      <c r="AG79">
        <v>31</v>
      </c>
      <c r="AH79" s="1">
        <v>16411.46</v>
      </c>
      <c r="AI79">
        <v>116519</v>
      </c>
      <c r="AJ79">
        <f t="shared" si="2"/>
        <v>9.0869632503518041</v>
      </c>
      <c r="AK79">
        <f t="shared" si="3"/>
        <v>4125.4813156597193</v>
      </c>
    </row>
    <row r="80" spans="1:37" x14ac:dyDescent="0.25">
      <c r="B80" t="s">
        <v>6</v>
      </c>
      <c r="C80">
        <v>2004.5369863013698</v>
      </c>
      <c r="E80" s="1"/>
      <c r="AF80">
        <v>2010.2876712328766</v>
      </c>
      <c r="AG80">
        <v>30</v>
      </c>
      <c r="AH80" s="1">
        <v>17177.14</v>
      </c>
      <c r="AI80">
        <v>116519</v>
      </c>
      <c r="AJ80">
        <f t="shared" si="2"/>
        <v>9.8279479455425012</v>
      </c>
      <c r="AK80">
        <f t="shared" si="3"/>
        <v>4461.8883672762959</v>
      </c>
    </row>
    <row r="81" spans="1:37" x14ac:dyDescent="0.25">
      <c r="B81" t="s">
        <v>7</v>
      </c>
      <c r="C81">
        <v>2004.6219178082192</v>
      </c>
      <c r="D81">
        <v>92</v>
      </c>
      <c r="E81" s="1">
        <f>59926.83+680.95</f>
        <v>60607.78</v>
      </c>
      <c r="F81">
        <v>113930</v>
      </c>
      <c r="G81">
        <f>+(E81*2000)/(F81*D81)</f>
        <v>11.564648773655829</v>
      </c>
      <c r="H81">
        <f>+G81*454</f>
        <v>5250.3505432397469</v>
      </c>
      <c r="AF81">
        <v>2010.3698630136987</v>
      </c>
      <c r="AG81">
        <v>31</v>
      </c>
      <c r="AH81" s="1">
        <v>15441.8</v>
      </c>
      <c r="AI81">
        <v>116519</v>
      </c>
      <c r="AJ81">
        <f t="shared" si="2"/>
        <v>8.550066180539849</v>
      </c>
      <c r="AK81">
        <f t="shared" si="3"/>
        <v>3881.7300459650914</v>
      </c>
    </row>
    <row r="82" spans="1:37" x14ac:dyDescent="0.25">
      <c r="B82" t="s">
        <v>8</v>
      </c>
      <c r="C82">
        <v>2004.7068493150684</v>
      </c>
      <c r="E82" s="1"/>
      <c r="AF82">
        <v>2010.4547945205479</v>
      </c>
      <c r="AG82">
        <v>30</v>
      </c>
      <c r="AH82" s="1">
        <v>17919.72</v>
      </c>
      <c r="AI82">
        <v>116519</v>
      </c>
      <c r="AJ82">
        <f t="shared" si="2"/>
        <v>10.252817137119267</v>
      </c>
      <c r="AK82">
        <f t="shared" si="3"/>
        <v>4654.7789802521474</v>
      </c>
    </row>
    <row r="83" spans="1:37" x14ac:dyDescent="0.25">
      <c r="B83" t="s">
        <v>9</v>
      </c>
      <c r="C83">
        <v>2004.7890410958903</v>
      </c>
      <c r="E83" s="1"/>
      <c r="AF83">
        <v>2010.5369863013698</v>
      </c>
      <c r="AG83">
        <v>31</v>
      </c>
      <c r="AH83" s="1">
        <v>16921.66</v>
      </c>
      <c r="AI83">
        <v>116519</v>
      </c>
      <c r="AJ83">
        <f t="shared" si="2"/>
        <v>9.369459058179352</v>
      </c>
      <c r="AK83">
        <f t="shared" si="3"/>
        <v>4253.7344124134261</v>
      </c>
    </row>
    <row r="84" spans="1:37" x14ac:dyDescent="0.25">
      <c r="B84" t="s">
        <v>10</v>
      </c>
      <c r="C84">
        <v>2004.8739726027397</v>
      </c>
      <c r="D84">
        <v>92</v>
      </c>
      <c r="E84" s="1">
        <f>54686.44+200.83</f>
        <v>54887.270000000004</v>
      </c>
      <c r="F84">
        <v>113930</v>
      </c>
      <c r="G84">
        <f>+(E84*2000)/(F84*D84)</f>
        <v>10.473110872809011</v>
      </c>
      <c r="H84">
        <f>+G84*454</f>
        <v>4754.792336255291</v>
      </c>
      <c r="AF84">
        <v>2010.6219178082192</v>
      </c>
      <c r="AG84">
        <v>31</v>
      </c>
      <c r="AH84" s="1">
        <v>17066.7</v>
      </c>
      <c r="AI84">
        <v>116519</v>
      </c>
      <c r="AJ84">
        <f t="shared" si="2"/>
        <v>9.4497671569000659</v>
      </c>
      <c r="AK84">
        <f t="shared" si="3"/>
        <v>4290.1942892326297</v>
      </c>
    </row>
    <row r="85" spans="1:37" x14ac:dyDescent="0.25">
      <c r="B85" t="s">
        <v>11</v>
      </c>
      <c r="C85">
        <v>2004.9561643835616</v>
      </c>
      <c r="E85" s="1"/>
      <c r="AF85">
        <v>2010.7068493150684</v>
      </c>
      <c r="AG85">
        <v>30</v>
      </c>
      <c r="AH85" s="1">
        <v>15162.85</v>
      </c>
      <c r="AI85">
        <v>116519</v>
      </c>
      <c r="AJ85">
        <f t="shared" si="2"/>
        <v>8.6754663760130679</v>
      </c>
      <c r="AK85">
        <f t="shared" si="3"/>
        <v>3938.6617347099327</v>
      </c>
    </row>
    <row r="86" spans="1:37" x14ac:dyDescent="0.25">
      <c r="A86">
        <v>2005</v>
      </c>
      <c r="B86" t="s">
        <v>0</v>
      </c>
      <c r="C86">
        <v>2005.041095890411</v>
      </c>
      <c r="E86" s="1"/>
      <c r="AF86">
        <v>2010.7890410958903</v>
      </c>
      <c r="AG86">
        <v>31</v>
      </c>
      <c r="AH86" s="1">
        <v>14808.57</v>
      </c>
      <c r="AI86">
        <v>116519</v>
      </c>
      <c r="AJ86">
        <f t="shared" si="2"/>
        <v>8.1994491276377737</v>
      </c>
      <c r="AK86">
        <f t="shared" si="3"/>
        <v>3722.5499039475494</v>
      </c>
    </row>
    <row r="87" spans="1:37" x14ac:dyDescent="0.25">
      <c r="B87" t="s">
        <v>1</v>
      </c>
      <c r="C87">
        <v>2005.1260273972603</v>
      </c>
      <c r="D87">
        <v>90</v>
      </c>
      <c r="E87" s="1">
        <f>15787.59+6.37+14184.7+7.7+17216.7+19.04</f>
        <v>47222.100000000006</v>
      </c>
      <c r="F87">
        <v>114709</v>
      </c>
      <c r="G87">
        <f>+(E87*2000)/(F87*D87)</f>
        <v>9.1481923824634528</v>
      </c>
      <c r="H87">
        <f>+G87*454</f>
        <v>4153.2793416384075</v>
      </c>
      <c r="AF87">
        <v>2010.8739726027397</v>
      </c>
      <c r="AG87">
        <v>30</v>
      </c>
      <c r="AH87" s="1">
        <v>16101.71</v>
      </c>
      <c r="AI87">
        <v>116519</v>
      </c>
      <c r="AJ87">
        <f t="shared" si="2"/>
        <v>9.2126377100158194</v>
      </c>
      <c r="AK87">
        <f t="shared" si="3"/>
        <v>4182.5375203471822</v>
      </c>
    </row>
    <row r="88" spans="1:37" x14ac:dyDescent="0.25">
      <c r="B88" t="s">
        <v>2</v>
      </c>
      <c r="C88">
        <v>2005.2027397260274</v>
      </c>
      <c r="E88" s="1"/>
      <c r="AF88">
        <v>2010.9561643835616</v>
      </c>
      <c r="AG88">
        <v>31</v>
      </c>
      <c r="AH88" s="1">
        <v>14455.25</v>
      </c>
      <c r="AI88">
        <v>116519</v>
      </c>
      <c r="AJ88">
        <f t="shared" si="2"/>
        <v>8.0038171816918133</v>
      </c>
      <c r="AK88">
        <f t="shared" si="3"/>
        <v>3633.7330004880832</v>
      </c>
    </row>
    <row r="89" spans="1:37" x14ac:dyDescent="0.25">
      <c r="B89" t="s">
        <v>3</v>
      </c>
      <c r="C89">
        <v>2005.2876712328766</v>
      </c>
      <c r="E89" s="1"/>
      <c r="AF89">
        <v>2011.041095890411</v>
      </c>
      <c r="AG89">
        <v>31</v>
      </c>
      <c r="AH89" s="1">
        <v>13116.35</v>
      </c>
      <c r="AI89">
        <v>111363</v>
      </c>
      <c r="AJ89">
        <f t="shared" si="2"/>
        <v>7.598718865621958</v>
      </c>
      <c r="AK89">
        <f t="shared" si="3"/>
        <v>3449.818364992369</v>
      </c>
    </row>
    <row r="90" spans="1:37" x14ac:dyDescent="0.25">
      <c r="B90" t="s">
        <v>4</v>
      </c>
      <c r="C90">
        <v>2005.3698630136987</v>
      </c>
      <c r="D90">
        <v>91</v>
      </c>
      <c r="E90" s="1">
        <f>19084.97+84.38+19146.85+128.33+21287.65+161.03+435.33</f>
        <v>60328.54</v>
      </c>
      <c r="F90">
        <v>114709</v>
      </c>
      <c r="G90">
        <f>+(E90*2000)/(F90*D90)</f>
        <v>11.558831286315616</v>
      </c>
      <c r="H90">
        <f>+G90*454</f>
        <v>5247.70940398729</v>
      </c>
      <c r="AF90">
        <v>2011.1260273972603</v>
      </c>
      <c r="AG90">
        <v>28</v>
      </c>
      <c r="AH90" s="1">
        <v>11929.93</v>
      </c>
      <c r="AI90">
        <v>111363</v>
      </c>
      <c r="AJ90">
        <f t="shared" si="2"/>
        <v>7.6518938708804285</v>
      </c>
      <c r="AK90">
        <f t="shared" si="3"/>
        <v>3473.9598173797144</v>
      </c>
    </row>
    <row r="91" spans="1:37" x14ac:dyDescent="0.25">
      <c r="B91" t="s">
        <v>5</v>
      </c>
      <c r="C91">
        <v>2005.4547945205479</v>
      </c>
      <c r="E91" s="1"/>
      <c r="AF91">
        <v>2011.2027397260274</v>
      </c>
      <c r="AG91">
        <v>31</v>
      </c>
      <c r="AH91" s="1">
        <v>14852.6</v>
      </c>
      <c r="AI91">
        <v>111363</v>
      </c>
      <c r="AJ91">
        <f t="shared" si="2"/>
        <v>8.604583731261874</v>
      </c>
      <c r="AK91">
        <f t="shared" si="3"/>
        <v>3906.4810139928909</v>
      </c>
    </row>
    <row r="92" spans="1:37" x14ac:dyDescent="0.25">
      <c r="B92" t="s">
        <v>6</v>
      </c>
      <c r="C92">
        <v>2005.5369863013698</v>
      </c>
      <c r="E92" s="1"/>
      <c r="AF92">
        <v>2011.2876712328766</v>
      </c>
      <c r="AG92">
        <v>30</v>
      </c>
      <c r="AH92" s="1">
        <v>14753.09</v>
      </c>
      <c r="AI92">
        <v>111363</v>
      </c>
      <c r="AJ92">
        <f t="shared" si="2"/>
        <v>8.8318322363202615</v>
      </c>
      <c r="AK92">
        <f t="shared" si="3"/>
        <v>4009.6518352893986</v>
      </c>
    </row>
    <row r="93" spans="1:37" x14ac:dyDescent="0.25">
      <c r="B93" t="s">
        <v>7</v>
      </c>
      <c r="C93">
        <v>2005.6219178082192</v>
      </c>
      <c r="D93">
        <v>92</v>
      </c>
      <c r="E93" s="1">
        <f>19582.07+191.25+19992.17+237.1+18973.2+168.46</f>
        <v>59144.249999999993</v>
      </c>
      <c r="F93">
        <v>114709</v>
      </c>
      <c r="G93">
        <f>+(E93*2000)/(F93*D93)</f>
        <v>11.208750535855</v>
      </c>
      <c r="H93">
        <f>+G93*454</f>
        <v>5088.7727432781703</v>
      </c>
      <c r="AF93">
        <v>2011.3698630136987</v>
      </c>
      <c r="AG93">
        <v>31</v>
      </c>
      <c r="AH93" s="1">
        <v>16710.3</v>
      </c>
      <c r="AI93">
        <v>111363</v>
      </c>
      <c r="AJ93">
        <f t="shared" ref="AJ93:AJ156" si="4">+(AH93*2000)/(AI93*AG93)</f>
        <v>9.6808084459626809</v>
      </c>
      <c r="AK93">
        <f t="shared" ref="AK93:AK156" si="5">+AJ93*454</f>
        <v>4395.0870344670575</v>
      </c>
    </row>
    <row r="94" spans="1:37" x14ac:dyDescent="0.25">
      <c r="B94" t="s">
        <v>8</v>
      </c>
      <c r="C94">
        <v>2005.7068493150684</v>
      </c>
      <c r="E94" s="1"/>
      <c r="AF94">
        <v>2011.4547945205479</v>
      </c>
      <c r="AG94">
        <v>30</v>
      </c>
      <c r="AH94" s="1">
        <v>17277.96</v>
      </c>
      <c r="AI94">
        <v>111363</v>
      </c>
      <c r="AJ94">
        <f t="shared" si="4"/>
        <v>10.34332767615815</v>
      </c>
      <c r="AK94">
        <f t="shared" si="5"/>
        <v>4695.8707649757998</v>
      </c>
    </row>
    <row r="95" spans="1:37" x14ac:dyDescent="0.25">
      <c r="B95" t="s">
        <v>9</v>
      </c>
      <c r="C95">
        <v>2005.7890410958903</v>
      </c>
      <c r="E95" s="1"/>
      <c r="AF95">
        <v>2011.5369863013698</v>
      </c>
      <c r="AG95">
        <v>31</v>
      </c>
      <c r="AH95" s="1">
        <v>15126.34</v>
      </c>
      <c r="AI95">
        <v>111363</v>
      </c>
      <c r="AJ95">
        <f t="shared" si="4"/>
        <v>8.7631700225910443</v>
      </c>
      <c r="AK95">
        <f t="shared" si="5"/>
        <v>3978.4791902563343</v>
      </c>
    </row>
    <row r="96" spans="1:37" x14ac:dyDescent="0.25">
      <c r="B96" t="s">
        <v>10</v>
      </c>
      <c r="C96">
        <v>2005.8739726027397</v>
      </c>
      <c r="D96">
        <v>92</v>
      </c>
      <c r="E96" s="1">
        <f>19242.34+105.71+18469.78+34.47+17997.91+10.2</f>
        <v>55860.41</v>
      </c>
      <c r="F96">
        <v>114709</v>
      </c>
      <c r="G96">
        <f>+(E96*2000)/(F96*D96)</f>
        <v>10.586412043784138</v>
      </c>
      <c r="H96">
        <f>+G96*454</f>
        <v>4806.2310678779986</v>
      </c>
      <c r="AF96">
        <v>2011.6219178082192</v>
      </c>
      <c r="AG96">
        <v>31</v>
      </c>
      <c r="AH96" s="1">
        <v>16494.98</v>
      </c>
      <c r="AI96">
        <v>111363</v>
      </c>
      <c r="AJ96">
        <f t="shared" si="4"/>
        <v>9.5560667193279283</v>
      </c>
      <c r="AK96">
        <f t="shared" si="5"/>
        <v>4338.4542905748795</v>
      </c>
    </row>
    <row r="97" spans="1:37" x14ac:dyDescent="0.25">
      <c r="B97" t="s">
        <v>11</v>
      </c>
      <c r="C97">
        <v>2005.9561643835616</v>
      </c>
      <c r="E97" s="1"/>
      <c r="AF97">
        <v>2011.7068493150684</v>
      </c>
      <c r="AG97">
        <v>30</v>
      </c>
      <c r="AH97" s="1">
        <v>15722.09</v>
      </c>
      <c r="AI97">
        <v>111363</v>
      </c>
      <c r="AJ97">
        <f t="shared" si="4"/>
        <v>9.4119171837444515</v>
      </c>
      <c r="AK97">
        <f t="shared" si="5"/>
        <v>4273.0104014199806</v>
      </c>
    </row>
    <row r="98" spans="1:37" x14ac:dyDescent="0.25">
      <c r="A98">
        <v>2006</v>
      </c>
      <c r="B98" t="s">
        <v>0</v>
      </c>
      <c r="C98">
        <v>2006.041095890411</v>
      </c>
      <c r="D98">
        <v>31</v>
      </c>
      <c r="E98" s="1">
        <v>18571.95</v>
      </c>
      <c r="F98">
        <v>115417</v>
      </c>
      <c r="G98">
        <f t="shared" ref="G98:G161" si="6">+(E98*2000)/(F98*D98)</f>
        <v>10.381402415420997</v>
      </c>
      <c r="H98">
        <f t="shared" ref="H98:H161" si="7">+G98*454</f>
        <v>4713.1566966011324</v>
      </c>
      <c r="AF98">
        <v>2011.7890410958903</v>
      </c>
      <c r="AG98">
        <v>31</v>
      </c>
      <c r="AH98" s="1">
        <v>14342.19</v>
      </c>
      <c r="AI98">
        <v>111363</v>
      </c>
      <c r="AJ98">
        <f t="shared" si="4"/>
        <v>8.3088869790250026</v>
      </c>
      <c r="AK98">
        <f t="shared" si="5"/>
        <v>3772.234688477351</v>
      </c>
    </row>
    <row r="99" spans="1:37" x14ac:dyDescent="0.25">
      <c r="B99" t="s">
        <v>1</v>
      </c>
      <c r="C99">
        <v>2006.1260273972603</v>
      </c>
      <c r="D99">
        <v>28</v>
      </c>
      <c r="E99" s="1">
        <v>13828.07</v>
      </c>
      <c r="F99">
        <v>115417</v>
      </c>
      <c r="G99">
        <f t="shared" si="6"/>
        <v>8.5578319113673516</v>
      </c>
      <c r="H99">
        <f t="shared" si="7"/>
        <v>3885.2556877607776</v>
      </c>
      <c r="AF99">
        <v>2011.8739726027397</v>
      </c>
      <c r="AG99">
        <v>30</v>
      </c>
      <c r="AH99" s="1">
        <v>14589.88</v>
      </c>
      <c r="AI99">
        <v>111363</v>
      </c>
      <c r="AJ99">
        <f t="shared" si="4"/>
        <v>8.7341277324305793</v>
      </c>
      <c r="AK99">
        <f t="shared" si="5"/>
        <v>3965.293990523483</v>
      </c>
    </row>
    <row r="100" spans="1:37" x14ac:dyDescent="0.25">
      <c r="B100" t="s">
        <v>2</v>
      </c>
      <c r="C100">
        <v>2006.2027397260274</v>
      </c>
      <c r="D100">
        <v>31</v>
      </c>
      <c r="E100" s="1">
        <v>16247.720000000001</v>
      </c>
      <c r="F100">
        <v>115417</v>
      </c>
      <c r="G100">
        <f t="shared" si="6"/>
        <v>9.0821975965412385</v>
      </c>
      <c r="H100">
        <f t="shared" si="7"/>
        <v>4123.3177088297225</v>
      </c>
      <c r="AF100">
        <v>2011.9561643835616</v>
      </c>
      <c r="AG100">
        <v>31</v>
      </c>
      <c r="AH100" s="1">
        <v>14406.05</v>
      </c>
      <c r="AI100">
        <v>111363</v>
      </c>
      <c r="AJ100">
        <f t="shared" si="4"/>
        <v>8.3458831087988052</v>
      </c>
      <c r="AK100">
        <f t="shared" si="5"/>
        <v>3789.0309313946577</v>
      </c>
    </row>
    <row r="101" spans="1:37" x14ac:dyDescent="0.25">
      <c r="B101" t="s">
        <v>3</v>
      </c>
      <c r="C101">
        <v>2006.2876712328766</v>
      </c>
      <c r="D101">
        <v>30</v>
      </c>
      <c r="E101" s="1">
        <v>17420.59</v>
      </c>
      <c r="F101">
        <v>115417</v>
      </c>
      <c r="G101">
        <f t="shared" si="6"/>
        <v>10.062405595940517</v>
      </c>
      <c r="H101">
        <f t="shared" si="7"/>
        <v>4568.3321405569941</v>
      </c>
      <c r="AF101">
        <v>2012.041095890411</v>
      </c>
      <c r="AG101">
        <v>31</v>
      </c>
      <c r="AH101" s="1">
        <v>13918.45</v>
      </c>
      <c r="AI101">
        <v>111450</v>
      </c>
      <c r="AJ101">
        <f t="shared" si="4"/>
        <v>8.0571064704264899</v>
      </c>
      <c r="AK101">
        <f t="shared" si="5"/>
        <v>3657.9263375736264</v>
      </c>
    </row>
    <row r="102" spans="1:37" x14ac:dyDescent="0.25">
      <c r="B102" t="s">
        <v>4</v>
      </c>
      <c r="C102">
        <v>2006.3698630136987</v>
      </c>
      <c r="D102">
        <v>31</v>
      </c>
      <c r="E102" s="1">
        <v>19756.669999999998</v>
      </c>
      <c r="F102">
        <v>115417</v>
      </c>
      <c r="G102">
        <f t="shared" si="6"/>
        <v>11.043640633249364</v>
      </c>
      <c r="H102">
        <f t="shared" si="7"/>
        <v>5013.8128474952109</v>
      </c>
      <c r="AF102">
        <v>2012.1260273972603</v>
      </c>
      <c r="AG102">
        <v>29</v>
      </c>
      <c r="AH102" s="1">
        <v>10945.87</v>
      </c>
      <c r="AI102">
        <v>111450</v>
      </c>
      <c r="AJ102">
        <f t="shared" si="4"/>
        <v>6.7733296205194842</v>
      </c>
      <c r="AK102">
        <f t="shared" si="5"/>
        <v>3075.0916477158457</v>
      </c>
    </row>
    <row r="103" spans="1:37" x14ac:dyDescent="0.25">
      <c r="B103" t="s">
        <v>5</v>
      </c>
      <c r="C103">
        <v>2006.4547945205479</v>
      </c>
      <c r="D103">
        <v>30</v>
      </c>
      <c r="E103" s="1">
        <v>22225.670000000002</v>
      </c>
      <c r="F103">
        <v>115417</v>
      </c>
      <c r="G103">
        <f t="shared" si="6"/>
        <v>12.83789505301068</v>
      </c>
      <c r="H103">
        <f t="shared" si="7"/>
        <v>5828.404354066849</v>
      </c>
      <c r="AF103">
        <v>2012.2027397260274</v>
      </c>
      <c r="AG103">
        <v>31</v>
      </c>
      <c r="AH103" s="1">
        <v>13209.63</v>
      </c>
      <c r="AI103">
        <v>111450</v>
      </c>
      <c r="AJ103">
        <f t="shared" si="4"/>
        <v>7.6467850475404857</v>
      </c>
      <c r="AK103">
        <f t="shared" si="5"/>
        <v>3471.6404115833807</v>
      </c>
    </row>
    <row r="104" spans="1:37" x14ac:dyDescent="0.25">
      <c r="B104" t="s">
        <v>6</v>
      </c>
      <c r="C104">
        <v>2006.5369863013698</v>
      </c>
      <c r="D104">
        <v>31</v>
      </c>
      <c r="E104" s="1">
        <v>20388.05</v>
      </c>
      <c r="F104">
        <v>115417</v>
      </c>
      <c r="G104">
        <f t="shared" si="6"/>
        <v>11.396571254807602</v>
      </c>
      <c r="H104">
        <f t="shared" si="7"/>
        <v>5174.0433496826518</v>
      </c>
      <c r="AF104">
        <v>2012.2876712328766</v>
      </c>
      <c r="AG104">
        <v>30</v>
      </c>
      <c r="AH104" s="1">
        <v>14445.75</v>
      </c>
      <c r="AI104">
        <v>111450</v>
      </c>
      <c r="AJ104">
        <f t="shared" si="4"/>
        <v>8.6410946612830859</v>
      </c>
      <c r="AK104">
        <f t="shared" si="5"/>
        <v>3923.0569762225209</v>
      </c>
    </row>
    <row r="105" spans="1:37" x14ac:dyDescent="0.25">
      <c r="B105" t="s">
        <v>7</v>
      </c>
      <c r="C105">
        <v>2006.6219178082192</v>
      </c>
      <c r="D105">
        <v>31</v>
      </c>
      <c r="E105" s="1">
        <v>19529.900000000001</v>
      </c>
      <c r="F105">
        <v>115417</v>
      </c>
      <c r="G105">
        <f t="shared" si="6"/>
        <v>10.916880081678581</v>
      </c>
      <c r="H105">
        <f t="shared" si="7"/>
        <v>4956.2635570820757</v>
      </c>
      <c r="AF105">
        <v>2012.3698630136987</v>
      </c>
      <c r="AG105">
        <v>31</v>
      </c>
      <c r="AH105" s="1">
        <v>16035.06</v>
      </c>
      <c r="AI105">
        <v>111450</v>
      </c>
      <c r="AJ105">
        <f t="shared" si="4"/>
        <v>9.2823687752355308</v>
      </c>
      <c r="AK105">
        <f t="shared" si="5"/>
        <v>4214.1954239569313</v>
      </c>
    </row>
    <row r="106" spans="1:37" x14ac:dyDescent="0.25">
      <c r="B106" t="s">
        <v>8</v>
      </c>
      <c r="C106">
        <v>2006.7068493150684</v>
      </c>
      <c r="D106">
        <v>30</v>
      </c>
      <c r="E106" s="1">
        <v>18353.490000000002</v>
      </c>
      <c r="F106">
        <v>115417</v>
      </c>
      <c r="G106">
        <f t="shared" si="6"/>
        <v>10.601263245449111</v>
      </c>
      <c r="H106">
        <f t="shared" si="7"/>
        <v>4812.9735134338962</v>
      </c>
      <c r="AF106">
        <v>2012.4547945205479</v>
      </c>
      <c r="AG106">
        <v>30</v>
      </c>
      <c r="AH106" s="1">
        <v>15590.02</v>
      </c>
      <c r="AI106">
        <v>111450</v>
      </c>
      <c r="AJ106">
        <f t="shared" si="4"/>
        <v>9.3255690145057581</v>
      </c>
      <c r="AK106">
        <f t="shared" si="5"/>
        <v>4233.8083325856142</v>
      </c>
    </row>
    <row r="107" spans="1:37" x14ac:dyDescent="0.25">
      <c r="B107" t="s">
        <v>9</v>
      </c>
      <c r="C107">
        <v>2006.7890410958903</v>
      </c>
      <c r="D107">
        <v>31</v>
      </c>
      <c r="E107" s="1">
        <v>18931.64</v>
      </c>
      <c r="F107">
        <v>115417</v>
      </c>
      <c r="G107">
        <f t="shared" si="6"/>
        <v>10.582462973671626</v>
      </c>
      <c r="H107">
        <f t="shared" si="7"/>
        <v>4804.4381900469189</v>
      </c>
      <c r="AF107">
        <v>2012.5369863013698</v>
      </c>
      <c r="AG107">
        <v>31</v>
      </c>
      <c r="AH107" s="1">
        <v>16578.740000000002</v>
      </c>
      <c r="AI107">
        <v>111450</v>
      </c>
      <c r="AJ107">
        <f t="shared" si="4"/>
        <v>9.5970940245155507</v>
      </c>
      <c r="AK107">
        <f t="shared" si="5"/>
        <v>4357.0806871300601</v>
      </c>
    </row>
    <row r="108" spans="1:37" x14ac:dyDescent="0.25">
      <c r="B108" t="s">
        <v>10</v>
      </c>
      <c r="C108">
        <v>2006.8739726027397</v>
      </c>
      <c r="D108">
        <v>30</v>
      </c>
      <c r="E108" s="1">
        <v>17953.8</v>
      </c>
      <c r="F108">
        <v>115417</v>
      </c>
      <c r="G108">
        <f t="shared" si="6"/>
        <v>10.370396042177495</v>
      </c>
      <c r="H108">
        <f t="shared" si="7"/>
        <v>4708.1598031485828</v>
      </c>
      <c r="AF108">
        <v>2012.6219178082192</v>
      </c>
      <c r="AG108">
        <v>31</v>
      </c>
      <c r="AH108" s="1">
        <v>15472.67</v>
      </c>
      <c r="AI108">
        <v>111450</v>
      </c>
      <c r="AJ108">
        <f t="shared" si="4"/>
        <v>8.9568126890403619</v>
      </c>
      <c r="AK108">
        <f t="shared" si="5"/>
        <v>4066.3929608243243</v>
      </c>
    </row>
    <row r="109" spans="1:37" x14ac:dyDescent="0.25">
      <c r="B109" t="s">
        <v>11</v>
      </c>
      <c r="C109">
        <v>2006.9561643835616</v>
      </c>
      <c r="D109">
        <v>31</v>
      </c>
      <c r="E109" s="1">
        <v>16978.34</v>
      </c>
      <c r="F109">
        <v>115417</v>
      </c>
      <c r="G109">
        <f t="shared" si="6"/>
        <v>9.490601680805673</v>
      </c>
      <c r="H109">
        <f t="shared" si="7"/>
        <v>4308.7331630857752</v>
      </c>
      <c r="AF109">
        <v>2012.7068493150684</v>
      </c>
      <c r="AG109">
        <v>30</v>
      </c>
      <c r="AH109" s="1">
        <v>13715.65</v>
      </c>
      <c r="AI109">
        <v>111450</v>
      </c>
      <c r="AJ109">
        <f t="shared" si="4"/>
        <v>8.204366681621055</v>
      </c>
      <c r="AK109">
        <f t="shared" si="5"/>
        <v>3724.782473455959</v>
      </c>
    </row>
    <row r="110" spans="1:37" x14ac:dyDescent="0.25">
      <c r="A110">
        <v>2007</v>
      </c>
      <c r="B110" t="s">
        <v>0</v>
      </c>
      <c r="C110">
        <v>2007.041095890411</v>
      </c>
      <c r="D110">
        <v>31</v>
      </c>
      <c r="E110" s="1">
        <v>17522.96</v>
      </c>
      <c r="F110">
        <v>115963</v>
      </c>
      <c r="G110">
        <f t="shared" si="6"/>
        <v>9.7489160196536542</v>
      </c>
      <c r="H110">
        <f t="shared" si="7"/>
        <v>4426.0078729227589</v>
      </c>
      <c r="AF110">
        <v>2012.7890410958903</v>
      </c>
      <c r="AG110">
        <v>31</v>
      </c>
      <c r="AH110" s="1">
        <v>12843.68</v>
      </c>
      <c r="AI110">
        <v>111450</v>
      </c>
      <c r="AJ110">
        <f t="shared" si="4"/>
        <v>7.4349440657607202</v>
      </c>
      <c r="AK110">
        <f t="shared" si="5"/>
        <v>3375.4646058553672</v>
      </c>
    </row>
    <row r="111" spans="1:37" x14ac:dyDescent="0.25">
      <c r="B111" t="s">
        <v>1</v>
      </c>
      <c r="C111">
        <v>2007.1260273972603</v>
      </c>
      <c r="D111">
        <v>28</v>
      </c>
      <c r="E111" s="1">
        <v>13099.14</v>
      </c>
      <c r="F111">
        <v>115963</v>
      </c>
      <c r="G111">
        <f t="shared" si="6"/>
        <v>8.068546494509949</v>
      </c>
      <c r="H111">
        <f t="shared" si="7"/>
        <v>3663.1201085075168</v>
      </c>
      <c r="AF111">
        <v>2012.8739726027397</v>
      </c>
      <c r="AG111">
        <v>30</v>
      </c>
      <c r="AH111" s="1">
        <v>16786.52</v>
      </c>
      <c r="AI111">
        <v>111450</v>
      </c>
      <c r="AJ111">
        <f t="shared" si="4"/>
        <v>10.041286077463736</v>
      </c>
      <c r="AK111">
        <f t="shared" si="5"/>
        <v>4558.7438791685363</v>
      </c>
    </row>
    <row r="112" spans="1:37" x14ac:dyDescent="0.25">
      <c r="B112" t="s">
        <v>2</v>
      </c>
      <c r="C112">
        <v>2007.2027397260274</v>
      </c>
      <c r="D112">
        <v>31</v>
      </c>
      <c r="E112" s="1">
        <v>16374.75</v>
      </c>
      <c r="F112">
        <v>115963</v>
      </c>
      <c r="G112">
        <f t="shared" si="6"/>
        <v>9.1101082575560106</v>
      </c>
      <c r="H112">
        <f t="shared" si="7"/>
        <v>4135.9891489304291</v>
      </c>
      <c r="AF112">
        <v>2012.9561643835616</v>
      </c>
      <c r="AG112">
        <v>31</v>
      </c>
      <c r="AH112" s="1">
        <v>14575.4</v>
      </c>
      <c r="AI112">
        <v>111450</v>
      </c>
      <c r="AJ112">
        <f t="shared" si="4"/>
        <v>8.4374014095717733</v>
      </c>
      <c r="AK112">
        <f t="shared" si="5"/>
        <v>3830.5802399455852</v>
      </c>
    </row>
    <row r="113" spans="1:37" x14ac:dyDescent="0.25">
      <c r="B113" t="s">
        <v>3</v>
      </c>
      <c r="C113">
        <v>2007.2876712328766</v>
      </c>
      <c r="D113">
        <v>30</v>
      </c>
      <c r="E113" s="1">
        <v>17659.25</v>
      </c>
      <c r="F113">
        <v>115963</v>
      </c>
      <c r="G113">
        <f t="shared" si="6"/>
        <v>10.152232464952901</v>
      </c>
      <c r="H113">
        <f t="shared" si="7"/>
        <v>4609.1135390886166</v>
      </c>
      <c r="AF113">
        <v>2013.041095890411</v>
      </c>
      <c r="AG113">
        <v>31</v>
      </c>
      <c r="AH113" s="1">
        <v>13382.77</v>
      </c>
      <c r="AI113">
        <v>115562.5</v>
      </c>
      <c r="AJ113">
        <f t="shared" si="4"/>
        <v>7.4713208534691811</v>
      </c>
      <c r="AK113">
        <f t="shared" si="5"/>
        <v>3391.9796674750082</v>
      </c>
    </row>
    <row r="114" spans="1:37" x14ac:dyDescent="0.25">
      <c r="B114" t="s">
        <v>4</v>
      </c>
      <c r="C114">
        <v>2007.3698630136987</v>
      </c>
      <c r="D114">
        <v>31</v>
      </c>
      <c r="E114" s="1">
        <v>19237.14</v>
      </c>
      <c r="F114">
        <v>115963</v>
      </c>
      <c r="G114">
        <f t="shared" si="6"/>
        <v>10.702601747554072</v>
      </c>
      <c r="H114">
        <f t="shared" si="7"/>
        <v>4858.9811933895489</v>
      </c>
      <c r="AF114">
        <v>2013.1260273972603</v>
      </c>
      <c r="AG114">
        <v>28</v>
      </c>
      <c r="AH114" s="1">
        <v>10538.63</v>
      </c>
      <c r="AI114">
        <v>115562.5</v>
      </c>
      <c r="AJ114">
        <f t="shared" si="4"/>
        <v>6.5138715908212932</v>
      </c>
      <c r="AK114">
        <f t="shared" si="5"/>
        <v>2957.2977022328673</v>
      </c>
    </row>
    <row r="115" spans="1:37" x14ac:dyDescent="0.25">
      <c r="B115" t="s">
        <v>5</v>
      </c>
      <c r="C115">
        <v>2007.4547945205479</v>
      </c>
      <c r="D115">
        <v>30</v>
      </c>
      <c r="E115" s="1">
        <v>18224.419999999998</v>
      </c>
      <c r="F115">
        <v>115963</v>
      </c>
      <c r="G115">
        <f t="shared" si="6"/>
        <v>10.477146446136555</v>
      </c>
      <c r="H115">
        <f t="shared" si="7"/>
        <v>4756.6244865459958</v>
      </c>
      <c r="AF115">
        <v>2013.2027397260274</v>
      </c>
      <c r="AG115">
        <v>31</v>
      </c>
      <c r="AH115" s="1">
        <v>12549.17</v>
      </c>
      <c r="AI115">
        <v>115562.5</v>
      </c>
      <c r="AJ115">
        <f t="shared" si="4"/>
        <v>7.0059393918247004</v>
      </c>
      <c r="AK115">
        <f t="shared" si="5"/>
        <v>3180.6964838884141</v>
      </c>
    </row>
    <row r="116" spans="1:37" x14ac:dyDescent="0.25">
      <c r="B116" t="s">
        <v>6</v>
      </c>
      <c r="C116">
        <v>2007.5369863013698</v>
      </c>
      <c r="D116">
        <v>31</v>
      </c>
      <c r="E116" s="1">
        <v>19849.21</v>
      </c>
      <c r="F116">
        <v>115963</v>
      </c>
      <c r="G116">
        <f t="shared" si="6"/>
        <v>11.043127493669422</v>
      </c>
      <c r="H116">
        <f t="shared" si="7"/>
        <v>5013.5798821259177</v>
      </c>
      <c r="AF116">
        <v>2013.2876712328766</v>
      </c>
      <c r="AG116">
        <v>30</v>
      </c>
      <c r="AH116" s="1">
        <v>15816.15</v>
      </c>
      <c r="AI116">
        <v>115562.5</v>
      </c>
      <c r="AJ116">
        <f t="shared" si="4"/>
        <v>9.1241535965386689</v>
      </c>
      <c r="AK116">
        <f t="shared" si="5"/>
        <v>4142.3657328285553</v>
      </c>
    </row>
    <row r="117" spans="1:37" x14ac:dyDescent="0.25">
      <c r="B117" t="s">
        <v>7</v>
      </c>
      <c r="C117">
        <v>2007.6219178082192</v>
      </c>
      <c r="D117">
        <v>31</v>
      </c>
      <c r="E117" s="1">
        <v>18062.29</v>
      </c>
      <c r="F117">
        <v>115963</v>
      </c>
      <c r="G117">
        <f t="shared" si="6"/>
        <v>10.048972795271462</v>
      </c>
      <c r="H117">
        <f t="shared" si="7"/>
        <v>4562.2336490532434</v>
      </c>
      <c r="AF117">
        <v>2013.3698630136987</v>
      </c>
      <c r="AG117">
        <v>31</v>
      </c>
      <c r="AH117" s="1">
        <v>15762.83</v>
      </c>
      <c r="AI117">
        <v>115562.5</v>
      </c>
      <c r="AJ117">
        <f t="shared" si="4"/>
        <v>8.8000586193059895</v>
      </c>
      <c r="AK117">
        <f t="shared" si="5"/>
        <v>3995.2266131649194</v>
      </c>
    </row>
    <row r="118" spans="1:37" x14ac:dyDescent="0.25">
      <c r="B118" t="s">
        <v>8</v>
      </c>
      <c r="C118">
        <v>2007.7068493150684</v>
      </c>
      <c r="D118">
        <v>30</v>
      </c>
      <c r="E118" s="1">
        <v>15837.29</v>
      </c>
      <c r="F118">
        <v>115963</v>
      </c>
      <c r="G118">
        <f t="shared" si="6"/>
        <v>9.1047949202188061</v>
      </c>
      <c r="H118">
        <f t="shared" si="7"/>
        <v>4133.5768937793382</v>
      </c>
      <c r="AF118">
        <v>2013.4547945205479</v>
      </c>
      <c r="AG118">
        <v>30</v>
      </c>
      <c r="AH118" s="1">
        <v>15328.09</v>
      </c>
      <c r="AI118">
        <v>115562.5</v>
      </c>
      <c r="AJ118">
        <f t="shared" si="4"/>
        <v>8.8425974400576894</v>
      </c>
      <c r="AK118">
        <f t="shared" si="5"/>
        <v>4014.5392377861908</v>
      </c>
    </row>
    <row r="119" spans="1:37" x14ac:dyDescent="0.25">
      <c r="B119" t="s">
        <v>9</v>
      </c>
      <c r="C119">
        <v>2007.7890410958903</v>
      </c>
      <c r="D119">
        <v>31</v>
      </c>
      <c r="E119" s="1">
        <v>17426.47</v>
      </c>
      <c r="F119">
        <v>115963</v>
      </c>
      <c r="G119">
        <f t="shared" si="6"/>
        <v>9.695233713311783</v>
      </c>
      <c r="H119">
        <f t="shared" si="7"/>
        <v>4401.6361058435496</v>
      </c>
      <c r="AF119">
        <v>2013.5369863013698</v>
      </c>
      <c r="AG119">
        <v>31</v>
      </c>
      <c r="AH119" s="1">
        <v>16603.38</v>
      </c>
      <c r="AI119">
        <v>115562.5</v>
      </c>
      <c r="AJ119">
        <f t="shared" si="4"/>
        <v>9.2693201207278566</v>
      </c>
      <c r="AK119">
        <f t="shared" si="5"/>
        <v>4208.2713348104471</v>
      </c>
    </row>
    <row r="120" spans="1:37" x14ac:dyDescent="0.25">
      <c r="B120" t="s">
        <v>10</v>
      </c>
      <c r="C120">
        <v>2007.8739726027397</v>
      </c>
      <c r="D120">
        <v>30</v>
      </c>
      <c r="E120" s="1">
        <v>17082.98</v>
      </c>
      <c r="F120">
        <v>115963</v>
      </c>
      <c r="G120">
        <f t="shared" si="6"/>
        <v>9.8209371379951644</v>
      </c>
      <c r="H120">
        <f t="shared" si="7"/>
        <v>4458.705460649805</v>
      </c>
      <c r="AF120">
        <v>2013.6219178082192</v>
      </c>
      <c r="AG120">
        <v>31</v>
      </c>
      <c r="AH120" s="1">
        <v>15273.53</v>
      </c>
      <c r="AI120">
        <v>115562.5</v>
      </c>
      <c r="AJ120">
        <f t="shared" si="4"/>
        <v>8.5268926533959064</v>
      </c>
      <c r="AK120">
        <f t="shared" si="5"/>
        <v>3871.2092646417414</v>
      </c>
    </row>
    <row r="121" spans="1:37" x14ac:dyDescent="0.25">
      <c r="B121" t="s">
        <v>11</v>
      </c>
      <c r="C121">
        <v>2007.9561643835616</v>
      </c>
      <c r="D121">
        <v>31</v>
      </c>
      <c r="E121" s="1">
        <v>16356.890000000001</v>
      </c>
      <c r="F121">
        <v>115963</v>
      </c>
      <c r="G121">
        <f t="shared" si="6"/>
        <v>9.1001718290010754</v>
      </c>
      <c r="H121">
        <f t="shared" si="7"/>
        <v>4131.478010366488</v>
      </c>
      <c r="AF121">
        <v>2013.7068493150684</v>
      </c>
      <c r="AG121">
        <v>30</v>
      </c>
      <c r="AH121" s="1">
        <v>14549.85</v>
      </c>
      <c r="AI121">
        <v>115562.5</v>
      </c>
      <c r="AJ121">
        <f t="shared" si="4"/>
        <v>8.3936398053001628</v>
      </c>
      <c r="AK121">
        <f t="shared" si="5"/>
        <v>3810.712471606274</v>
      </c>
    </row>
    <row r="122" spans="1:37" x14ac:dyDescent="0.25">
      <c r="A122">
        <v>2008</v>
      </c>
      <c r="B122" t="s">
        <v>0</v>
      </c>
      <c r="C122">
        <v>2008.041095890411</v>
      </c>
      <c r="D122">
        <v>31</v>
      </c>
      <c r="E122" s="1">
        <v>16285.18</v>
      </c>
      <c r="F122">
        <v>116289</v>
      </c>
      <c r="G122">
        <f t="shared" si="6"/>
        <v>9.0348766795960778</v>
      </c>
      <c r="H122">
        <f t="shared" si="7"/>
        <v>4101.8340125366194</v>
      </c>
      <c r="AF122">
        <v>2013.7890410958903</v>
      </c>
      <c r="AG122">
        <v>31</v>
      </c>
      <c r="AH122" s="1">
        <v>13836.54</v>
      </c>
      <c r="AI122">
        <v>115562.5</v>
      </c>
      <c r="AJ122">
        <f t="shared" si="4"/>
        <v>7.724651162790698</v>
      </c>
      <c r="AK122">
        <f t="shared" si="5"/>
        <v>3506.9916279069771</v>
      </c>
    </row>
    <row r="123" spans="1:37" x14ac:dyDescent="0.25">
      <c r="B123" t="s">
        <v>1</v>
      </c>
      <c r="C123">
        <v>2008.1260273972603</v>
      </c>
      <c r="D123">
        <v>29</v>
      </c>
      <c r="E123" s="1">
        <v>13677.95</v>
      </c>
      <c r="F123">
        <v>116289</v>
      </c>
      <c r="G123">
        <f t="shared" si="6"/>
        <v>8.1117465671879891</v>
      </c>
      <c r="H123">
        <f t="shared" si="7"/>
        <v>3682.7329415033469</v>
      </c>
      <c r="AF123">
        <v>2013.8739726027397</v>
      </c>
      <c r="AG123">
        <v>30</v>
      </c>
      <c r="AH123" s="1">
        <v>12263.81</v>
      </c>
      <c r="AI123">
        <v>115562.5</v>
      </c>
      <c r="AJ123">
        <f t="shared" si="4"/>
        <v>7.0748498287362542</v>
      </c>
      <c r="AK123">
        <f t="shared" si="5"/>
        <v>3211.9818222462595</v>
      </c>
    </row>
    <row r="124" spans="1:37" x14ac:dyDescent="0.25">
      <c r="B124" t="s">
        <v>2</v>
      </c>
      <c r="C124">
        <v>2008.2027397260274</v>
      </c>
      <c r="D124">
        <v>31</v>
      </c>
      <c r="E124" s="1">
        <v>15091.64</v>
      </c>
      <c r="F124">
        <v>116289</v>
      </c>
      <c r="G124">
        <f t="shared" si="6"/>
        <v>8.3727110349937401</v>
      </c>
      <c r="H124">
        <f t="shared" si="7"/>
        <v>3801.2108098871581</v>
      </c>
      <c r="AF124">
        <v>2013.9561643835616</v>
      </c>
      <c r="AG124">
        <v>31</v>
      </c>
      <c r="AH124" s="1">
        <v>16691.48</v>
      </c>
      <c r="AI124">
        <v>115562.5</v>
      </c>
      <c r="AJ124">
        <f t="shared" si="4"/>
        <v>9.3185045098483918</v>
      </c>
      <c r="AK124">
        <f t="shared" si="5"/>
        <v>4230.6010474711702</v>
      </c>
    </row>
    <row r="125" spans="1:37" x14ac:dyDescent="0.25">
      <c r="B125" t="s">
        <v>3</v>
      </c>
      <c r="C125">
        <v>2008.2876712328766</v>
      </c>
      <c r="D125">
        <v>30</v>
      </c>
      <c r="E125" s="1">
        <v>16545.189999999999</v>
      </c>
      <c r="F125">
        <v>116289</v>
      </c>
      <c r="G125">
        <f t="shared" si="6"/>
        <v>9.485098905886769</v>
      </c>
      <c r="H125">
        <f t="shared" si="7"/>
        <v>4306.2349032725933</v>
      </c>
      <c r="AF125">
        <v>2014.041095890411</v>
      </c>
      <c r="AG125">
        <v>31</v>
      </c>
      <c r="AH125" s="1">
        <v>12651.79</v>
      </c>
      <c r="AI125">
        <v>115652</v>
      </c>
      <c r="AJ125">
        <f t="shared" si="4"/>
        <v>7.0577639481291481</v>
      </c>
      <c r="AK125">
        <f t="shared" si="5"/>
        <v>3204.2248324506331</v>
      </c>
    </row>
    <row r="126" spans="1:37" x14ac:dyDescent="0.25">
      <c r="B126" t="s">
        <v>4</v>
      </c>
      <c r="C126">
        <v>2008.3698630136987</v>
      </c>
      <c r="D126">
        <v>31</v>
      </c>
      <c r="E126" s="1">
        <v>17798.650000000001</v>
      </c>
      <c r="F126">
        <v>116289</v>
      </c>
      <c r="G126">
        <f t="shared" si="6"/>
        <v>9.8745367145645755</v>
      </c>
      <c r="H126">
        <f t="shared" si="7"/>
        <v>4483.039668412317</v>
      </c>
      <c r="AF126">
        <v>2014.1260273972603</v>
      </c>
      <c r="AG126">
        <v>28</v>
      </c>
      <c r="AH126" s="1">
        <v>10994.91</v>
      </c>
      <c r="AI126">
        <v>115652</v>
      </c>
      <c r="AJ126">
        <f t="shared" si="4"/>
        <v>6.7906366883902942</v>
      </c>
      <c r="AK126">
        <f t="shared" si="5"/>
        <v>3082.9490565291935</v>
      </c>
    </row>
    <row r="127" spans="1:37" x14ac:dyDescent="0.25">
      <c r="B127" t="s">
        <v>5</v>
      </c>
      <c r="C127">
        <v>2008.4547945205479</v>
      </c>
      <c r="D127">
        <v>30</v>
      </c>
      <c r="E127" s="1">
        <v>18027.939999999999</v>
      </c>
      <c r="F127">
        <v>116289</v>
      </c>
      <c r="G127">
        <f t="shared" si="6"/>
        <v>10.33513631269223</v>
      </c>
      <c r="H127">
        <f t="shared" si="7"/>
        <v>4692.151885962272</v>
      </c>
      <c r="AF127">
        <v>2014.2027397260274</v>
      </c>
      <c r="AG127">
        <v>31</v>
      </c>
      <c r="AH127" s="1">
        <v>12329.94</v>
      </c>
      <c r="AI127">
        <v>115652</v>
      </c>
      <c r="AJ127">
        <f t="shared" si="4"/>
        <v>6.8782208695050668</v>
      </c>
      <c r="AK127">
        <f t="shared" si="5"/>
        <v>3122.7122747553003</v>
      </c>
    </row>
    <row r="128" spans="1:37" x14ac:dyDescent="0.25">
      <c r="B128" t="s">
        <v>6</v>
      </c>
      <c r="C128">
        <v>2008.5369863013698</v>
      </c>
      <c r="D128">
        <v>31</v>
      </c>
      <c r="E128" s="1">
        <v>18755.91</v>
      </c>
      <c r="F128">
        <v>116289</v>
      </c>
      <c r="G128">
        <f t="shared" si="6"/>
        <v>10.405616263596896</v>
      </c>
      <c r="H128">
        <f t="shared" si="7"/>
        <v>4724.1497836729905</v>
      </c>
      <c r="AF128">
        <v>2014.2876712328766</v>
      </c>
      <c r="AG128">
        <v>30</v>
      </c>
      <c r="AH128" s="1">
        <v>14764.23</v>
      </c>
      <c r="AI128">
        <v>115652</v>
      </c>
      <c r="AJ128">
        <f t="shared" si="4"/>
        <v>8.5107218206343163</v>
      </c>
      <c r="AK128">
        <f t="shared" si="5"/>
        <v>3863.8677065679794</v>
      </c>
    </row>
    <row r="129" spans="1:39" x14ac:dyDescent="0.25">
      <c r="B129" t="s">
        <v>7</v>
      </c>
      <c r="C129">
        <v>2008.6219178082192</v>
      </c>
      <c r="D129">
        <v>31</v>
      </c>
      <c r="E129" s="1">
        <v>16752.95</v>
      </c>
      <c r="F129">
        <v>116289</v>
      </c>
      <c r="G129">
        <f t="shared" si="6"/>
        <v>9.2943914202630324</v>
      </c>
      <c r="H129">
        <f t="shared" si="7"/>
        <v>4219.653704799417</v>
      </c>
      <c r="AF129">
        <v>2014.3698630136987</v>
      </c>
      <c r="AG129">
        <v>31</v>
      </c>
      <c r="AH129" s="1">
        <v>15824.82</v>
      </c>
      <c r="AI129">
        <v>115652</v>
      </c>
      <c r="AJ129">
        <f t="shared" si="4"/>
        <v>8.8278294282179122</v>
      </c>
      <c r="AK129">
        <f t="shared" si="5"/>
        <v>4007.8345604109322</v>
      </c>
    </row>
    <row r="130" spans="1:39" x14ac:dyDescent="0.25">
      <c r="B130" t="s">
        <v>8</v>
      </c>
      <c r="C130">
        <v>2008.7068493150684</v>
      </c>
      <c r="D130">
        <v>30</v>
      </c>
      <c r="E130" s="1">
        <v>17948.53</v>
      </c>
      <c r="F130">
        <v>116289</v>
      </c>
      <c r="G130">
        <f t="shared" si="6"/>
        <v>10.289611800485572</v>
      </c>
      <c r="H130">
        <f t="shared" si="7"/>
        <v>4671.4837574204494</v>
      </c>
      <c r="AF130">
        <v>2014.4547945205479</v>
      </c>
      <c r="AG130">
        <v>30</v>
      </c>
      <c r="AH130" s="1">
        <v>15612.07</v>
      </c>
      <c r="AI130">
        <v>115652</v>
      </c>
      <c r="AJ130">
        <f t="shared" si="4"/>
        <v>8.9994523801288917</v>
      </c>
      <c r="AK130">
        <f t="shared" si="5"/>
        <v>4085.751380578517</v>
      </c>
    </row>
    <row r="131" spans="1:39" x14ac:dyDescent="0.25">
      <c r="B131" t="s">
        <v>9</v>
      </c>
      <c r="C131">
        <v>2008.7890410958903</v>
      </c>
      <c r="D131">
        <v>31</v>
      </c>
      <c r="E131" s="1">
        <v>16069.75</v>
      </c>
      <c r="F131">
        <v>116289</v>
      </c>
      <c r="G131">
        <f t="shared" si="6"/>
        <v>8.9153579832669383</v>
      </c>
      <c r="H131">
        <f t="shared" si="7"/>
        <v>4047.5725244031901</v>
      </c>
      <c r="AF131">
        <v>2014.5369863013698</v>
      </c>
      <c r="AG131">
        <v>31</v>
      </c>
      <c r="AH131" s="1">
        <v>15995.9</v>
      </c>
      <c r="AI131">
        <v>115652</v>
      </c>
      <c r="AJ131">
        <f t="shared" si="4"/>
        <v>8.9232659044988143</v>
      </c>
      <c r="AK131">
        <f t="shared" si="5"/>
        <v>4051.1627206424619</v>
      </c>
    </row>
    <row r="132" spans="1:39" x14ac:dyDescent="0.25">
      <c r="B132" t="s">
        <v>10</v>
      </c>
      <c r="C132">
        <v>2008.8739726027397</v>
      </c>
      <c r="D132">
        <v>30</v>
      </c>
      <c r="E132" s="1">
        <v>13425.53</v>
      </c>
      <c r="F132">
        <v>116289</v>
      </c>
      <c r="G132">
        <f t="shared" si="6"/>
        <v>7.6966465730493283</v>
      </c>
      <c r="H132">
        <f t="shared" si="7"/>
        <v>3494.2775441643948</v>
      </c>
      <c r="AF132">
        <v>2014.6219178082192</v>
      </c>
      <c r="AG132">
        <v>31</v>
      </c>
      <c r="AH132" s="1">
        <v>14803.62</v>
      </c>
      <c r="AI132">
        <v>115652</v>
      </c>
      <c r="AJ132">
        <f t="shared" si="4"/>
        <v>8.258156003048077</v>
      </c>
      <c r="AK132">
        <f t="shared" si="5"/>
        <v>3749.2028253838271</v>
      </c>
    </row>
    <row r="133" spans="1:39" x14ac:dyDescent="0.25">
      <c r="B133" t="s">
        <v>11</v>
      </c>
      <c r="C133">
        <v>2008.9561643835616</v>
      </c>
      <c r="D133">
        <v>31</v>
      </c>
      <c r="E133" s="1">
        <v>18023.5</v>
      </c>
      <c r="F133">
        <v>116289</v>
      </c>
      <c r="G133">
        <f t="shared" si="6"/>
        <v>9.9992815452270047</v>
      </c>
      <c r="H133">
        <f t="shared" si="7"/>
        <v>4539.6738215330597</v>
      </c>
      <c r="AF133">
        <v>2014.7068493150684</v>
      </c>
      <c r="AG133">
        <v>30</v>
      </c>
      <c r="AH133" s="1">
        <v>15082.28</v>
      </c>
      <c r="AI133">
        <v>115652</v>
      </c>
      <c r="AJ133">
        <f t="shared" si="4"/>
        <v>8.6940591890614378</v>
      </c>
      <c r="AK133">
        <f t="shared" si="5"/>
        <v>3947.1028718338926</v>
      </c>
    </row>
    <row r="134" spans="1:39" x14ac:dyDescent="0.25">
      <c r="A134">
        <v>2009</v>
      </c>
      <c r="B134" t="s">
        <v>0</v>
      </c>
      <c r="C134">
        <v>2009.041095890411</v>
      </c>
      <c r="D134">
        <v>31</v>
      </c>
      <c r="E134" s="1">
        <v>13516.3</v>
      </c>
      <c r="F134">
        <v>116414</v>
      </c>
      <c r="G134">
        <f t="shared" si="6"/>
        <v>7.4906742731862979</v>
      </c>
      <c r="H134">
        <f t="shared" si="7"/>
        <v>3400.7661200265793</v>
      </c>
      <c r="AF134">
        <v>2014.7890410958903</v>
      </c>
      <c r="AG134">
        <v>31</v>
      </c>
      <c r="AH134" s="1">
        <v>14178.07</v>
      </c>
      <c r="AI134">
        <v>115652</v>
      </c>
      <c r="AJ134">
        <f t="shared" si="4"/>
        <v>7.9091947700721743</v>
      </c>
      <c r="AK134">
        <f t="shared" si="5"/>
        <v>3590.7744256127671</v>
      </c>
    </row>
    <row r="135" spans="1:39" x14ac:dyDescent="0.25">
      <c r="B135" t="s">
        <v>1</v>
      </c>
      <c r="C135">
        <v>2009.1260273972603</v>
      </c>
      <c r="D135">
        <v>28</v>
      </c>
      <c r="E135" s="1">
        <v>12449.34</v>
      </c>
      <c r="F135">
        <v>116414</v>
      </c>
      <c r="G135">
        <f t="shared" si="6"/>
        <v>7.6385878968901633</v>
      </c>
      <c r="H135">
        <f t="shared" si="7"/>
        <v>3467.918905188134</v>
      </c>
      <c r="AF135">
        <v>2014.8739726027397</v>
      </c>
      <c r="AG135">
        <v>30</v>
      </c>
      <c r="AH135" s="1">
        <v>12330.13</v>
      </c>
      <c r="AI135">
        <v>115652</v>
      </c>
      <c r="AJ135">
        <f t="shared" si="4"/>
        <v>7.1076044224627903</v>
      </c>
      <c r="AK135">
        <f t="shared" si="5"/>
        <v>3226.8524077981069</v>
      </c>
    </row>
    <row r="136" spans="1:39" x14ac:dyDescent="0.25">
      <c r="B136" t="s">
        <v>2</v>
      </c>
      <c r="C136">
        <v>2009.2027397260274</v>
      </c>
      <c r="D136">
        <v>31</v>
      </c>
      <c r="E136" s="1">
        <v>14964.36</v>
      </c>
      <c r="F136">
        <v>116414</v>
      </c>
      <c r="G136">
        <f t="shared" si="6"/>
        <v>8.2931827842455483</v>
      </c>
      <c r="H136">
        <f t="shared" si="7"/>
        <v>3765.1049840474789</v>
      </c>
      <c r="AF136">
        <v>2014.9561643835616</v>
      </c>
      <c r="AG136">
        <v>31</v>
      </c>
      <c r="AH136" s="1">
        <v>15799.36</v>
      </c>
      <c r="AI136">
        <v>115652</v>
      </c>
      <c r="AJ136">
        <f t="shared" si="4"/>
        <v>8.8136266418833813</v>
      </c>
      <c r="AK136">
        <f t="shared" si="5"/>
        <v>4001.3864954150549</v>
      </c>
    </row>
    <row r="137" spans="1:39" x14ac:dyDescent="0.25">
      <c r="B137" t="s">
        <v>3</v>
      </c>
      <c r="C137">
        <v>2009.2876712328766</v>
      </c>
      <c r="D137">
        <v>30</v>
      </c>
      <c r="E137" s="1">
        <v>15842.53</v>
      </c>
      <c r="F137">
        <v>116414</v>
      </c>
      <c r="G137">
        <f t="shared" si="6"/>
        <v>9.072522777901856</v>
      </c>
      <c r="H137">
        <f t="shared" si="7"/>
        <v>4118.9253411674426</v>
      </c>
      <c r="AF137">
        <v>2015.041095890411</v>
      </c>
      <c r="AG137">
        <v>31</v>
      </c>
      <c r="AH137" s="1">
        <v>12316.099999999997</v>
      </c>
      <c r="AI137">
        <v>113067</v>
      </c>
      <c r="AJ137">
        <f t="shared" si="4"/>
        <v>7.0275774255458563</v>
      </c>
      <c r="AK137">
        <f t="shared" si="5"/>
        <v>3190.5201511978189</v>
      </c>
    </row>
    <row r="138" spans="1:39" x14ac:dyDescent="0.25">
      <c r="B138" t="s">
        <v>4</v>
      </c>
      <c r="C138">
        <v>2009.3698630136987</v>
      </c>
      <c r="D138">
        <v>31</v>
      </c>
      <c r="E138" s="1">
        <v>16713.89</v>
      </c>
      <c r="F138">
        <v>116414</v>
      </c>
      <c r="G138">
        <f t="shared" si="6"/>
        <v>9.2627646491914017</v>
      </c>
      <c r="H138">
        <f t="shared" si="7"/>
        <v>4205.2951507328962</v>
      </c>
      <c r="AF138">
        <v>2015.1260273972603</v>
      </c>
      <c r="AG138">
        <v>28</v>
      </c>
      <c r="AH138" s="1">
        <v>9857.260000000002</v>
      </c>
      <c r="AI138">
        <v>113067</v>
      </c>
      <c r="AJ138">
        <f t="shared" si="4"/>
        <v>6.227192726436539</v>
      </c>
      <c r="AK138">
        <f t="shared" si="5"/>
        <v>2827.1454978021889</v>
      </c>
    </row>
    <row r="139" spans="1:39" x14ac:dyDescent="0.25">
      <c r="B139" t="s">
        <v>5</v>
      </c>
      <c r="C139">
        <v>2009.4547945205479</v>
      </c>
      <c r="D139">
        <v>30</v>
      </c>
      <c r="E139" s="1">
        <v>19144.259999999998</v>
      </c>
      <c r="F139">
        <v>116414</v>
      </c>
      <c r="G139">
        <f t="shared" si="6"/>
        <v>10.963320562818906</v>
      </c>
      <c r="H139">
        <f t="shared" si="7"/>
        <v>4977.3475355197834</v>
      </c>
      <c r="AF139">
        <v>2015.2027397260274</v>
      </c>
      <c r="AG139">
        <v>31</v>
      </c>
      <c r="AH139" s="1">
        <v>13023.92</v>
      </c>
      <c r="AI139">
        <v>113067</v>
      </c>
      <c r="AJ139">
        <f t="shared" si="4"/>
        <v>7.4314601362537829</v>
      </c>
      <c r="AK139">
        <f t="shared" si="5"/>
        <v>3373.8829018592173</v>
      </c>
    </row>
    <row r="140" spans="1:39" x14ac:dyDescent="0.25">
      <c r="B140" t="s">
        <v>6</v>
      </c>
      <c r="C140">
        <v>2009.5369863013698</v>
      </c>
      <c r="D140">
        <v>31</v>
      </c>
      <c r="E140" s="1">
        <v>17794</v>
      </c>
      <c r="F140">
        <v>116414</v>
      </c>
      <c r="G140">
        <f t="shared" si="6"/>
        <v>9.8613568814747374</v>
      </c>
      <c r="H140">
        <f t="shared" si="7"/>
        <v>4477.0560241895309</v>
      </c>
      <c r="AF140">
        <v>2015.2876712328766</v>
      </c>
      <c r="AG140">
        <v>30</v>
      </c>
      <c r="AH140" s="1">
        <v>14336.49</v>
      </c>
      <c r="AI140">
        <v>113067</v>
      </c>
      <c r="AJ140">
        <f t="shared" si="4"/>
        <v>8.4530941830949793</v>
      </c>
      <c r="AK140">
        <f t="shared" si="5"/>
        <v>3837.7047591251207</v>
      </c>
    </row>
    <row r="141" spans="1:39" x14ac:dyDescent="0.25">
      <c r="B141" t="s">
        <v>7</v>
      </c>
      <c r="C141">
        <v>2009.6219178082192</v>
      </c>
      <c r="D141">
        <v>31</v>
      </c>
      <c r="E141" s="1">
        <v>16280.39</v>
      </c>
      <c r="F141">
        <v>116414</v>
      </c>
      <c r="G141">
        <f t="shared" si="6"/>
        <v>9.0225208474537766</v>
      </c>
      <c r="H141">
        <f t="shared" si="7"/>
        <v>4096.2244647440148</v>
      </c>
      <c r="AF141">
        <v>2015.3698630136987</v>
      </c>
      <c r="AG141">
        <v>31</v>
      </c>
      <c r="AH141" s="1">
        <v>14768.300000000003</v>
      </c>
      <c r="AI141">
        <v>113067</v>
      </c>
      <c r="AJ141">
        <f t="shared" si="4"/>
        <v>8.4268048890224119</v>
      </c>
      <c r="AK141">
        <f t="shared" si="5"/>
        <v>3825.7694196161751</v>
      </c>
    </row>
    <row r="142" spans="1:39" x14ac:dyDescent="0.25">
      <c r="B142" t="s">
        <v>8</v>
      </c>
      <c r="C142">
        <v>2009.7068493150684</v>
      </c>
      <c r="D142">
        <v>30</v>
      </c>
      <c r="E142" s="1">
        <v>15920.8</v>
      </c>
      <c r="F142">
        <v>116414</v>
      </c>
      <c r="G142">
        <f t="shared" si="6"/>
        <v>9.1173455655390825</v>
      </c>
      <c r="H142">
        <f t="shared" si="7"/>
        <v>4139.2748867547434</v>
      </c>
      <c r="AF142">
        <v>2015.4547945205479</v>
      </c>
      <c r="AG142">
        <v>30</v>
      </c>
      <c r="AH142" s="1">
        <v>16979.169999999998</v>
      </c>
      <c r="AI142">
        <v>113067</v>
      </c>
      <c r="AJ142">
        <f t="shared" si="4"/>
        <v>10.011273551669953</v>
      </c>
      <c r="AK142">
        <f t="shared" si="5"/>
        <v>4545.1181924581588</v>
      </c>
    </row>
    <row r="143" spans="1:39" x14ac:dyDescent="0.25">
      <c r="B143" t="s">
        <v>9</v>
      </c>
      <c r="C143">
        <v>2009.7890410958903</v>
      </c>
      <c r="D143">
        <v>31</v>
      </c>
      <c r="E143" s="1">
        <v>15529.32</v>
      </c>
      <c r="F143">
        <v>116414</v>
      </c>
      <c r="G143">
        <f t="shared" si="6"/>
        <v>8.6062811423301824</v>
      </c>
      <c r="H143">
        <f t="shared" si="7"/>
        <v>3907.2516386179027</v>
      </c>
      <c r="AF143">
        <v>2015.5369863013698</v>
      </c>
      <c r="AG143">
        <v>31</v>
      </c>
      <c r="AH143" s="1">
        <v>15750.62</v>
      </c>
      <c r="AI143">
        <v>113067</v>
      </c>
      <c r="AJ143">
        <f t="shared" si="4"/>
        <v>8.9873175396717393</v>
      </c>
      <c r="AK143">
        <f t="shared" si="5"/>
        <v>4080.2421630109698</v>
      </c>
      <c r="AM143" t="s">
        <v>17</v>
      </c>
    </row>
    <row r="144" spans="1:39" ht="15.75" thickBot="1" x14ac:dyDescent="0.3">
      <c r="B144" t="s">
        <v>10</v>
      </c>
      <c r="C144">
        <v>2009.8739726027397</v>
      </c>
      <c r="D144">
        <v>30</v>
      </c>
      <c r="E144" s="1">
        <v>14993.14</v>
      </c>
      <c r="F144">
        <v>116414</v>
      </c>
      <c r="G144">
        <f t="shared" si="6"/>
        <v>8.5861036186942012</v>
      </c>
      <c r="H144">
        <f t="shared" si="7"/>
        <v>3898.0910428871675</v>
      </c>
      <c r="AF144">
        <v>2015.6219178082192</v>
      </c>
      <c r="AG144">
        <v>31</v>
      </c>
      <c r="AH144" s="1">
        <v>14730.539999999997</v>
      </c>
      <c r="AI144">
        <v>113067</v>
      </c>
      <c r="AJ144">
        <f t="shared" si="4"/>
        <v>8.4052590000162617</v>
      </c>
      <c r="AK144">
        <f t="shared" si="5"/>
        <v>3815.987586007383</v>
      </c>
      <c r="AM144" t="s">
        <v>42</v>
      </c>
    </row>
    <row r="145" spans="1:47" x14ac:dyDescent="0.25">
      <c r="B145" t="s">
        <v>11</v>
      </c>
      <c r="C145">
        <v>2009.9561643835616</v>
      </c>
      <c r="D145">
        <v>31</v>
      </c>
      <c r="E145" s="1">
        <v>16072.19</v>
      </c>
      <c r="F145">
        <v>116414</v>
      </c>
      <c r="G145">
        <f t="shared" si="6"/>
        <v>8.9071373191451872</v>
      </c>
      <c r="H145">
        <f t="shared" si="7"/>
        <v>4043.840342891915</v>
      </c>
      <c r="AF145">
        <v>2015.7068493150684</v>
      </c>
      <c r="AG145">
        <v>30</v>
      </c>
      <c r="AH145" s="1">
        <v>14393.710000000001</v>
      </c>
      <c r="AI145">
        <v>113067</v>
      </c>
      <c r="AJ145">
        <f t="shared" si="4"/>
        <v>8.4868322911783878</v>
      </c>
      <c r="AK145">
        <f t="shared" si="5"/>
        <v>3853.0218601949882</v>
      </c>
      <c r="AM145" s="5" t="s">
        <v>18</v>
      </c>
      <c r="AN145" s="5"/>
    </row>
    <row r="146" spans="1:47" x14ac:dyDescent="0.25">
      <c r="A146">
        <v>2010</v>
      </c>
      <c r="B146" t="s">
        <v>0</v>
      </c>
      <c r="C146">
        <v>2010.041095890411</v>
      </c>
      <c r="D146">
        <v>31</v>
      </c>
      <c r="E146" s="1">
        <v>13516.32</v>
      </c>
      <c r="F146">
        <v>116519</v>
      </c>
      <c r="G146">
        <f t="shared" si="6"/>
        <v>7.4839351965026335</v>
      </c>
      <c r="H146">
        <f t="shared" si="7"/>
        <v>3397.7065792121957</v>
      </c>
      <c r="AF146">
        <v>2015.7890410958903</v>
      </c>
      <c r="AG146">
        <v>31</v>
      </c>
      <c r="AH146" s="1">
        <v>14180.079999999998</v>
      </c>
      <c r="AI146">
        <v>113067</v>
      </c>
      <c r="AJ146">
        <f t="shared" si="4"/>
        <v>8.0911660428572603</v>
      </c>
      <c r="AK146">
        <f t="shared" si="5"/>
        <v>3673.3893834571963</v>
      </c>
      <c r="AM146" t="s">
        <v>19</v>
      </c>
      <c r="AN146">
        <v>0.60153268236173363</v>
      </c>
    </row>
    <row r="147" spans="1:47" x14ac:dyDescent="0.25">
      <c r="B147" t="s">
        <v>1</v>
      </c>
      <c r="C147">
        <v>2010.1260273972603</v>
      </c>
      <c r="D147">
        <v>28</v>
      </c>
      <c r="E147" s="1">
        <v>11349.49</v>
      </c>
      <c r="F147">
        <v>116519</v>
      </c>
      <c r="G147">
        <f t="shared" si="6"/>
        <v>6.9574735205662348</v>
      </c>
      <c r="H147">
        <f t="shared" si="7"/>
        <v>3158.6929783370706</v>
      </c>
      <c r="AF147">
        <v>2015.8739726027397</v>
      </c>
      <c r="AG147">
        <v>30</v>
      </c>
      <c r="AH147" s="1">
        <v>14071.08</v>
      </c>
      <c r="AI147">
        <v>113067</v>
      </c>
      <c r="AJ147">
        <f t="shared" si="4"/>
        <v>8.2966028991659808</v>
      </c>
      <c r="AK147">
        <f t="shared" si="5"/>
        <v>3766.6577162213553</v>
      </c>
      <c r="AM147" t="s">
        <v>20</v>
      </c>
      <c r="AN147">
        <v>0.36184156794930228</v>
      </c>
    </row>
    <row r="148" spans="1:47" x14ac:dyDescent="0.25">
      <c r="B148" t="s">
        <v>2</v>
      </c>
      <c r="C148">
        <v>2010.2027397260274</v>
      </c>
      <c r="D148">
        <v>31</v>
      </c>
      <c r="E148" s="1">
        <v>16411.46</v>
      </c>
      <c r="F148">
        <v>116519</v>
      </c>
      <c r="G148">
        <f t="shared" si="6"/>
        <v>9.0869632503518041</v>
      </c>
      <c r="H148">
        <f t="shared" si="7"/>
        <v>4125.4813156597193</v>
      </c>
      <c r="AF148">
        <v>2015.9561643835616</v>
      </c>
      <c r="AG148">
        <v>31</v>
      </c>
      <c r="AH148" s="1">
        <v>15603.630000000001</v>
      </c>
      <c r="AI148">
        <v>113067</v>
      </c>
      <c r="AJ148">
        <f t="shared" si="4"/>
        <v>8.9034449171872705</v>
      </c>
      <c r="AK148">
        <f t="shared" si="5"/>
        <v>4042.163992403021</v>
      </c>
      <c r="AM148" t="s">
        <v>21</v>
      </c>
      <c r="AN148">
        <v>0.35758717840229765</v>
      </c>
    </row>
    <row r="149" spans="1:47" x14ac:dyDescent="0.25">
      <c r="B149" t="s">
        <v>3</v>
      </c>
      <c r="C149">
        <v>2010.2876712328766</v>
      </c>
      <c r="D149">
        <v>30</v>
      </c>
      <c r="E149" s="1">
        <v>17177.14</v>
      </c>
      <c r="F149">
        <v>116519</v>
      </c>
      <c r="G149">
        <f t="shared" si="6"/>
        <v>9.8279479455425012</v>
      </c>
      <c r="H149">
        <f t="shared" si="7"/>
        <v>4461.8883672762959</v>
      </c>
      <c r="AF149">
        <v>2016.041095890411</v>
      </c>
      <c r="AG149">
        <v>31</v>
      </c>
      <c r="AH149" s="1">
        <v>12316.099999999997</v>
      </c>
      <c r="AI149">
        <v>111973</v>
      </c>
      <c r="AJ149">
        <f t="shared" si="4"/>
        <v>7.0962383500861215</v>
      </c>
      <c r="AK149">
        <f t="shared" si="5"/>
        <v>3221.6922109390994</v>
      </c>
      <c r="AM149" t="s">
        <v>22</v>
      </c>
      <c r="AN149">
        <v>2.990324149260811</v>
      </c>
    </row>
    <row r="150" spans="1:47" ht="15.75" thickBot="1" x14ac:dyDescent="0.3">
      <c r="B150" t="s">
        <v>4</v>
      </c>
      <c r="C150">
        <v>2010.3698630136987</v>
      </c>
      <c r="D150">
        <v>31</v>
      </c>
      <c r="E150" s="1">
        <v>15441.8</v>
      </c>
      <c r="F150">
        <v>116519</v>
      </c>
      <c r="G150">
        <f t="shared" si="6"/>
        <v>8.550066180539849</v>
      </c>
      <c r="H150">
        <f t="shared" si="7"/>
        <v>3881.7300459650914</v>
      </c>
      <c r="AF150">
        <v>2016.1260273972603</v>
      </c>
      <c r="AG150">
        <v>29</v>
      </c>
      <c r="AH150" s="1">
        <v>9857.260000000002</v>
      </c>
      <c r="AI150">
        <v>111973</v>
      </c>
      <c r="AJ150">
        <f t="shared" si="4"/>
        <v>6.0712049733664255</v>
      </c>
      <c r="AK150">
        <f t="shared" si="5"/>
        <v>2756.3270579083573</v>
      </c>
      <c r="AM150" s="3" t="s">
        <v>23</v>
      </c>
      <c r="AN150" s="3">
        <v>152</v>
      </c>
    </row>
    <row r="151" spans="1:47" x14ac:dyDescent="0.25">
      <c r="B151" t="s">
        <v>5</v>
      </c>
      <c r="C151">
        <v>2010.4547945205479</v>
      </c>
      <c r="D151">
        <v>30</v>
      </c>
      <c r="E151" s="1">
        <v>17919.72</v>
      </c>
      <c r="F151">
        <v>116519</v>
      </c>
      <c r="G151">
        <f t="shared" si="6"/>
        <v>10.252817137119267</v>
      </c>
      <c r="H151">
        <f t="shared" si="7"/>
        <v>4654.7789802521474</v>
      </c>
      <c r="AF151">
        <v>2016.2027397260274</v>
      </c>
      <c r="AG151">
        <v>31</v>
      </c>
      <c r="AH151" s="1">
        <v>13023.92</v>
      </c>
      <c r="AI151">
        <v>111973</v>
      </c>
      <c r="AJ151">
        <f t="shared" si="4"/>
        <v>7.5040670806873662</v>
      </c>
      <c r="AK151">
        <f t="shared" si="5"/>
        <v>3406.8464546320643</v>
      </c>
    </row>
    <row r="152" spans="1:47" ht="15.75" thickBot="1" x14ac:dyDescent="0.3">
      <c r="B152" t="s">
        <v>6</v>
      </c>
      <c r="C152">
        <v>2010.5369863013698</v>
      </c>
      <c r="D152">
        <v>31</v>
      </c>
      <c r="E152" s="1">
        <v>16921.66</v>
      </c>
      <c r="F152">
        <v>116519</v>
      </c>
      <c r="G152">
        <f t="shared" si="6"/>
        <v>9.369459058179352</v>
      </c>
      <c r="H152">
        <f t="shared" si="7"/>
        <v>4253.7344124134261</v>
      </c>
      <c r="AF152">
        <v>2016.2876712328766</v>
      </c>
      <c r="AG152">
        <v>30</v>
      </c>
      <c r="AH152" s="1">
        <v>14336.49</v>
      </c>
      <c r="AI152">
        <v>111973</v>
      </c>
      <c r="AJ152">
        <f t="shared" si="4"/>
        <v>8.5356827092245453</v>
      </c>
      <c r="AK152">
        <f t="shared" si="5"/>
        <v>3875.1999499879435</v>
      </c>
      <c r="AM152" t="s">
        <v>24</v>
      </c>
    </row>
    <row r="153" spans="1:47" x14ac:dyDescent="0.25">
      <c r="B153" t="s">
        <v>7</v>
      </c>
      <c r="C153">
        <v>2010.6219178082192</v>
      </c>
      <c r="D153">
        <v>31</v>
      </c>
      <c r="E153" s="1">
        <v>17066.7</v>
      </c>
      <c r="F153">
        <v>116519</v>
      </c>
      <c r="G153">
        <f t="shared" si="6"/>
        <v>9.4497671569000659</v>
      </c>
      <c r="H153">
        <f t="shared" si="7"/>
        <v>4290.1942892326297</v>
      </c>
      <c r="AF153">
        <v>2016.3698630136987</v>
      </c>
      <c r="AG153">
        <v>31</v>
      </c>
      <c r="AH153" s="1">
        <v>14768.300000000003</v>
      </c>
      <c r="AI153">
        <v>111973</v>
      </c>
      <c r="AJ153">
        <f t="shared" si="4"/>
        <v>8.5091365631634144</v>
      </c>
      <c r="AK153">
        <f t="shared" si="5"/>
        <v>3863.14799967619</v>
      </c>
      <c r="AM153" s="4"/>
      <c r="AN153" s="4" t="s">
        <v>29</v>
      </c>
      <c r="AO153" s="4" t="s">
        <v>30</v>
      </c>
      <c r="AP153" s="4" t="s">
        <v>31</v>
      </c>
      <c r="AQ153" s="4" t="s">
        <v>32</v>
      </c>
      <c r="AR153" s="4" t="s">
        <v>33</v>
      </c>
    </row>
    <row r="154" spans="1:47" x14ac:dyDescent="0.25">
      <c r="B154" t="s">
        <v>8</v>
      </c>
      <c r="C154">
        <v>2010.7068493150684</v>
      </c>
      <c r="D154">
        <v>30</v>
      </c>
      <c r="E154" s="1">
        <v>15162.85</v>
      </c>
      <c r="F154">
        <v>116519</v>
      </c>
      <c r="G154">
        <f t="shared" si="6"/>
        <v>8.6754663760130679</v>
      </c>
      <c r="H154">
        <f t="shared" si="7"/>
        <v>3938.6617347099327</v>
      </c>
      <c r="AF154">
        <v>2016.4547945205479</v>
      </c>
      <c r="AG154">
        <v>30</v>
      </c>
      <c r="AH154" s="1">
        <v>16979.169999999998</v>
      </c>
      <c r="AI154">
        <v>111973</v>
      </c>
      <c r="AJ154">
        <f t="shared" si="4"/>
        <v>10.109085821284298</v>
      </c>
      <c r="AK154">
        <f t="shared" si="5"/>
        <v>4589.5249628630709</v>
      </c>
      <c r="AM154" t="s">
        <v>25</v>
      </c>
      <c r="AN154">
        <v>1</v>
      </c>
      <c r="AO154">
        <v>760.53243412288293</v>
      </c>
      <c r="AP154">
        <v>760.53243412288293</v>
      </c>
      <c r="AQ154">
        <v>85.051348484075859</v>
      </c>
      <c r="AR154">
        <v>2.5040741066628813E-16</v>
      </c>
    </row>
    <row r="155" spans="1:47" x14ac:dyDescent="0.25">
      <c r="B155" t="s">
        <v>9</v>
      </c>
      <c r="C155">
        <v>2010.7890410958903</v>
      </c>
      <c r="D155">
        <v>31</v>
      </c>
      <c r="E155" s="1">
        <v>14808.57</v>
      </c>
      <c r="F155">
        <v>116519</v>
      </c>
      <c r="G155">
        <f t="shared" si="6"/>
        <v>8.1994491276377737</v>
      </c>
      <c r="H155">
        <f t="shared" si="7"/>
        <v>3722.5499039475494</v>
      </c>
      <c r="AF155">
        <v>2016.5369863013698</v>
      </c>
      <c r="AG155">
        <v>31</v>
      </c>
      <c r="AH155" s="1">
        <v>15750.62</v>
      </c>
      <c r="AI155">
        <v>111973</v>
      </c>
      <c r="AJ155">
        <f t="shared" si="4"/>
        <v>9.0751255414971865</v>
      </c>
      <c r="AK155">
        <f t="shared" si="5"/>
        <v>4120.1069958397229</v>
      </c>
      <c r="AM155" t="s">
        <v>26</v>
      </c>
      <c r="AN155">
        <v>150</v>
      </c>
      <c r="AO155">
        <v>1341.305777647859</v>
      </c>
      <c r="AP155">
        <v>8.942038517652394</v>
      </c>
    </row>
    <row r="156" spans="1:47" ht="15.75" thickBot="1" x14ac:dyDescent="0.3">
      <c r="B156" t="s">
        <v>10</v>
      </c>
      <c r="C156">
        <v>2010.8739726027397</v>
      </c>
      <c r="D156">
        <v>30</v>
      </c>
      <c r="E156" s="1">
        <v>16101.71</v>
      </c>
      <c r="F156">
        <v>116519</v>
      </c>
      <c r="G156">
        <f t="shared" si="6"/>
        <v>9.2126377100158194</v>
      </c>
      <c r="H156">
        <f t="shared" si="7"/>
        <v>4182.5375203471822</v>
      </c>
      <c r="AF156">
        <v>2016.6219178082192</v>
      </c>
      <c r="AG156">
        <v>31</v>
      </c>
      <c r="AH156" s="1">
        <v>14730.539999999997</v>
      </c>
      <c r="AI156">
        <v>111973</v>
      </c>
      <c r="AJ156">
        <f t="shared" si="4"/>
        <v>8.4873801662439927</v>
      </c>
      <c r="AK156">
        <f t="shared" si="5"/>
        <v>3853.2705954747726</v>
      </c>
      <c r="AM156" s="3" t="s">
        <v>27</v>
      </c>
      <c r="AN156" s="3">
        <v>151</v>
      </c>
      <c r="AO156" s="3">
        <v>2101.838211770742</v>
      </c>
      <c r="AP156" s="3"/>
      <c r="AQ156" s="3"/>
      <c r="AR156" s="3"/>
    </row>
    <row r="157" spans="1:47" ht="15.75" thickBot="1" x14ac:dyDescent="0.3">
      <c r="B157" t="s">
        <v>11</v>
      </c>
      <c r="C157">
        <v>2010.9561643835616</v>
      </c>
      <c r="D157">
        <v>31</v>
      </c>
      <c r="E157" s="1">
        <v>14455.25</v>
      </c>
      <c r="F157">
        <v>116519</v>
      </c>
      <c r="G157">
        <f t="shared" si="6"/>
        <v>8.0038171816918133</v>
      </c>
      <c r="H157">
        <f t="shared" si="7"/>
        <v>3633.7330004880832</v>
      </c>
      <c r="AF157">
        <v>2016.7068493150684</v>
      </c>
      <c r="AG157">
        <v>30</v>
      </c>
      <c r="AH157" s="1">
        <v>14393.710000000001</v>
      </c>
      <c r="AI157">
        <v>111973</v>
      </c>
      <c r="AJ157">
        <f t="shared" ref="AJ157:AJ220" si="8">+(AH157*2000)/(AI157*AG157)</f>
        <v>8.5697504457919926</v>
      </c>
      <c r="AK157">
        <f t="shared" ref="AK157:AK220" si="9">+AJ157*454</f>
        <v>3890.6667023895648</v>
      </c>
    </row>
    <row r="158" spans="1:47" x14ac:dyDescent="0.25">
      <c r="A158">
        <v>2011</v>
      </c>
      <c r="B158" t="s">
        <v>0</v>
      </c>
      <c r="C158">
        <v>2011.041095890411</v>
      </c>
      <c r="D158">
        <v>31</v>
      </c>
      <c r="E158" s="1">
        <v>13116.35</v>
      </c>
      <c r="F158">
        <v>111363</v>
      </c>
      <c r="G158">
        <f t="shared" si="6"/>
        <v>7.598718865621958</v>
      </c>
      <c r="H158">
        <f t="shared" si="7"/>
        <v>3449.818364992369</v>
      </c>
      <c r="AF158">
        <v>2016.7890410958903</v>
      </c>
      <c r="AG158">
        <v>31</v>
      </c>
      <c r="AH158" s="1">
        <v>14180.079999999998</v>
      </c>
      <c r="AI158">
        <v>111973</v>
      </c>
      <c r="AJ158">
        <f t="shared" si="8"/>
        <v>8.1702184541607519</v>
      </c>
      <c r="AK158">
        <f t="shared" si="9"/>
        <v>3709.2791781889814</v>
      </c>
      <c r="AM158" s="4"/>
      <c r="AN158" s="4" t="s">
        <v>34</v>
      </c>
      <c r="AO158" s="4" t="s">
        <v>22</v>
      </c>
      <c r="AP158" s="4" t="s">
        <v>35</v>
      </c>
      <c r="AQ158" s="4" t="s">
        <v>36</v>
      </c>
      <c r="AR158" s="4" t="s">
        <v>37</v>
      </c>
      <c r="AS158" s="4" t="s">
        <v>38</v>
      </c>
      <c r="AT158" s="4" t="s">
        <v>39</v>
      </c>
      <c r="AU158" s="4" t="s">
        <v>40</v>
      </c>
    </row>
    <row r="159" spans="1:47" x14ac:dyDescent="0.25">
      <c r="B159" t="s">
        <v>1</v>
      </c>
      <c r="C159">
        <v>2011.1260273972603</v>
      </c>
      <c r="D159">
        <v>28</v>
      </c>
      <c r="E159" s="1">
        <v>11929.93</v>
      </c>
      <c r="F159">
        <v>111363</v>
      </c>
      <c r="G159">
        <f t="shared" si="6"/>
        <v>7.6518938708804285</v>
      </c>
      <c r="H159">
        <f t="shared" si="7"/>
        <v>3473.9598173797144</v>
      </c>
      <c r="AF159">
        <v>2016.8739726027397</v>
      </c>
      <c r="AG159">
        <v>30</v>
      </c>
      <c r="AH159" s="1">
        <v>14071.08</v>
      </c>
      <c r="AI159">
        <v>111973</v>
      </c>
      <c r="AJ159">
        <f t="shared" si="8"/>
        <v>8.3776624722031201</v>
      </c>
      <c r="AK159">
        <f t="shared" si="9"/>
        <v>3803.4587623802167</v>
      </c>
      <c r="AM159" t="s">
        <v>28</v>
      </c>
      <c r="AN159">
        <v>2027.8297425064807</v>
      </c>
      <c r="AO159">
        <v>1.7733654282010125</v>
      </c>
      <c r="AP159">
        <v>1143.4923170706045</v>
      </c>
      <c r="AQ159">
        <v>1.9112418278674562E-297</v>
      </c>
      <c r="AR159">
        <v>2024.3257403032705</v>
      </c>
      <c r="AS159">
        <v>2031.3337447096908</v>
      </c>
      <c r="AT159">
        <v>2024.3257403032705</v>
      </c>
      <c r="AU159">
        <v>2031.3337447096908</v>
      </c>
    </row>
    <row r="160" spans="1:47" ht="15.75" thickBot="1" x14ac:dyDescent="0.3">
      <c r="B160" t="s">
        <v>2</v>
      </c>
      <c r="C160">
        <v>2011.2027397260274</v>
      </c>
      <c r="D160">
        <v>31</v>
      </c>
      <c r="E160" s="1">
        <v>14852.6</v>
      </c>
      <c r="F160">
        <v>111363</v>
      </c>
      <c r="G160">
        <f t="shared" si="6"/>
        <v>8.604583731261874</v>
      </c>
      <c r="H160">
        <f t="shared" si="7"/>
        <v>3906.4810139928909</v>
      </c>
      <c r="AF160">
        <v>2016.9561643835616</v>
      </c>
      <c r="AG160">
        <v>31</v>
      </c>
      <c r="AH160" s="1">
        <v>15603.630000000001</v>
      </c>
      <c r="AI160">
        <v>111973</v>
      </c>
      <c r="AJ160">
        <f t="shared" si="8"/>
        <v>8.9904334656713054</v>
      </c>
      <c r="AK160">
        <f t="shared" si="9"/>
        <v>4081.6567934147724</v>
      </c>
      <c r="AM160" s="3" t="s">
        <v>41</v>
      </c>
      <c r="AN160" s="3">
        <v>-4.021236536546533E-3</v>
      </c>
      <c r="AO160" s="3">
        <v>4.3603265769618803E-4</v>
      </c>
      <c r="AP160" s="3">
        <v>-9.2223287993909544</v>
      </c>
      <c r="AQ160" s="3">
        <v>2.5040741066629532E-16</v>
      </c>
      <c r="AR160" s="3">
        <v>-4.8827957893334516E-3</v>
      </c>
      <c r="AS160" s="3">
        <v>-3.159677283759614E-3</v>
      </c>
      <c r="AT160" s="3">
        <v>-4.8827957893334516E-3</v>
      </c>
      <c r="AU160" s="3">
        <v>-3.159677283759614E-3</v>
      </c>
    </row>
    <row r="161" spans="1:37" x14ac:dyDescent="0.25">
      <c r="B161" t="s">
        <v>3</v>
      </c>
      <c r="C161">
        <v>2011.2876712328766</v>
      </c>
      <c r="D161">
        <v>30</v>
      </c>
      <c r="E161" s="1">
        <v>14753.09</v>
      </c>
      <c r="F161">
        <v>111363</v>
      </c>
      <c r="G161">
        <f t="shared" si="6"/>
        <v>8.8318322363202615</v>
      </c>
      <c r="H161">
        <f t="shared" si="7"/>
        <v>4009.6518352893986</v>
      </c>
      <c r="AF161">
        <v>2017.041095890411</v>
      </c>
      <c r="AG161">
        <v>31</v>
      </c>
      <c r="AH161" s="1">
        <v>14358</v>
      </c>
      <c r="AI161">
        <v>120598.5</v>
      </c>
      <c r="AJ161">
        <f t="shared" si="8"/>
        <v>7.6810456236616647</v>
      </c>
      <c r="AK161">
        <f t="shared" si="9"/>
        <v>3487.1947131423958</v>
      </c>
    </row>
    <row r="162" spans="1:37" x14ac:dyDescent="0.25">
      <c r="B162" t="s">
        <v>4</v>
      </c>
      <c r="C162">
        <v>2011.3698630136987</v>
      </c>
      <c r="D162">
        <v>31</v>
      </c>
      <c r="E162" s="1">
        <v>16710.3</v>
      </c>
      <c r="F162">
        <v>111363</v>
      </c>
      <c r="G162">
        <f t="shared" ref="G162:G225" si="10">+(E162*2000)/(F162*D162)</f>
        <v>9.6808084459626809</v>
      </c>
      <c r="H162">
        <f t="shared" ref="H162:H225" si="11">+G162*454</f>
        <v>4395.0870344670575</v>
      </c>
      <c r="AF162">
        <v>2017.1260273972603</v>
      </c>
      <c r="AG162">
        <v>28</v>
      </c>
      <c r="AH162" s="1">
        <v>11271.33</v>
      </c>
      <c r="AI162">
        <v>120598.5</v>
      </c>
      <c r="AJ162">
        <f t="shared" si="8"/>
        <v>6.6758293013594701</v>
      </c>
      <c r="AK162">
        <f t="shared" si="9"/>
        <v>3030.8265028171995</v>
      </c>
    </row>
    <row r="163" spans="1:37" x14ac:dyDescent="0.25">
      <c r="B163" t="s">
        <v>5</v>
      </c>
      <c r="C163">
        <v>2011.4547945205479</v>
      </c>
      <c r="D163">
        <v>30</v>
      </c>
      <c r="E163" s="1">
        <v>17277.96</v>
      </c>
      <c r="F163">
        <v>111363</v>
      </c>
      <c r="G163">
        <f t="shared" si="10"/>
        <v>10.34332767615815</v>
      </c>
      <c r="H163">
        <f t="shared" si="11"/>
        <v>4695.8707649757998</v>
      </c>
      <c r="AF163">
        <v>2017.2027397260274</v>
      </c>
      <c r="AG163">
        <v>31</v>
      </c>
      <c r="AH163" s="1">
        <v>12599.24</v>
      </c>
      <c r="AI163">
        <v>120598.5</v>
      </c>
      <c r="AJ163">
        <f t="shared" si="8"/>
        <v>6.7401683565582253</v>
      </c>
      <c r="AK163">
        <f t="shared" si="9"/>
        <v>3060.0364338774343</v>
      </c>
    </row>
    <row r="164" spans="1:37" x14ac:dyDescent="0.25">
      <c r="B164" t="s">
        <v>6</v>
      </c>
      <c r="C164">
        <v>2011.5369863013698</v>
      </c>
      <c r="D164">
        <v>31</v>
      </c>
      <c r="E164" s="1">
        <v>15126.34</v>
      </c>
      <c r="F164">
        <v>111363</v>
      </c>
      <c r="G164">
        <f t="shared" si="10"/>
        <v>8.7631700225910443</v>
      </c>
      <c r="H164">
        <f t="shared" si="11"/>
        <v>3978.4791902563343</v>
      </c>
      <c r="AF164">
        <v>2017.2876712328766</v>
      </c>
      <c r="AG164">
        <v>30</v>
      </c>
      <c r="AH164" s="1">
        <v>14456.56</v>
      </c>
      <c r="AI164">
        <v>120598.5</v>
      </c>
      <c r="AJ164">
        <f t="shared" si="8"/>
        <v>7.9915642952994164</v>
      </c>
      <c r="AK164">
        <f t="shared" si="9"/>
        <v>3628.170190065935</v>
      </c>
    </row>
    <row r="165" spans="1:37" x14ac:dyDescent="0.25">
      <c r="B165" t="s">
        <v>7</v>
      </c>
      <c r="C165">
        <v>2011.6219178082192</v>
      </c>
      <c r="D165">
        <v>31</v>
      </c>
      <c r="E165" s="1">
        <v>16494.98</v>
      </c>
      <c r="F165">
        <v>111363</v>
      </c>
      <c r="G165">
        <f t="shared" si="10"/>
        <v>9.5560667193279283</v>
      </c>
      <c r="H165">
        <f t="shared" si="11"/>
        <v>4338.4542905748795</v>
      </c>
      <c r="AF165">
        <v>2017.3698630136987</v>
      </c>
      <c r="AG165">
        <v>31</v>
      </c>
      <c r="AH165" s="1">
        <v>15857.48</v>
      </c>
      <c r="AI165">
        <v>120598.5</v>
      </c>
      <c r="AJ165">
        <f t="shared" si="8"/>
        <v>8.4832168377421908</v>
      </c>
      <c r="AK165">
        <f t="shared" si="9"/>
        <v>3851.3804443349545</v>
      </c>
    </row>
    <row r="166" spans="1:37" x14ac:dyDescent="0.25">
      <c r="B166" t="s">
        <v>8</v>
      </c>
      <c r="C166">
        <v>2011.7068493150684</v>
      </c>
      <c r="D166">
        <v>30</v>
      </c>
      <c r="E166" s="1">
        <v>15722.09</v>
      </c>
      <c r="F166">
        <v>111363</v>
      </c>
      <c r="G166">
        <f t="shared" si="10"/>
        <v>9.4119171837444515</v>
      </c>
      <c r="H166">
        <f t="shared" si="11"/>
        <v>4273.0104014199806</v>
      </c>
      <c r="AF166">
        <v>2017.4547945205479</v>
      </c>
      <c r="AG166">
        <v>30</v>
      </c>
      <c r="AH166" s="1">
        <v>17906.07</v>
      </c>
      <c r="AI166">
        <v>120598.5</v>
      </c>
      <c r="AJ166">
        <f t="shared" si="8"/>
        <v>9.8984481564861913</v>
      </c>
      <c r="AK166">
        <f t="shared" si="9"/>
        <v>4493.8954630447306</v>
      </c>
    </row>
    <row r="167" spans="1:37" x14ac:dyDescent="0.25">
      <c r="B167" t="s">
        <v>9</v>
      </c>
      <c r="C167">
        <v>2011.7890410958903</v>
      </c>
      <c r="D167">
        <v>31</v>
      </c>
      <c r="E167" s="1">
        <v>14342.19</v>
      </c>
      <c r="F167">
        <v>111363</v>
      </c>
      <c r="G167">
        <f t="shared" si="10"/>
        <v>8.3088869790250026</v>
      </c>
      <c r="H167">
        <f t="shared" si="11"/>
        <v>3772.234688477351</v>
      </c>
      <c r="AF167">
        <v>2017.5369863013698</v>
      </c>
      <c r="AG167">
        <v>31</v>
      </c>
      <c r="AH167" s="1">
        <v>15696.91</v>
      </c>
      <c r="AI167">
        <v>120598.5</v>
      </c>
      <c r="AJ167">
        <f t="shared" si="8"/>
        <v>8.3973173046741199</v>
      </c>
      <c r="AK167">
        <f t="shared" si="9"/>
        <v>3812.3820563220506</v>
      </c>
    </row>
    <row r="168" spans="1:37" x14ac:dyDescent="0.25">
      <c r="B168" t="s">
        <v>10</v>
      </c>
      <c r="C168">
        <v>2011.8739726027397</v>
      </c>
      <c r="D168">
        <v>30</v>
      </c>
      <c r="E168" s="1">
        <v>14589.88</v>
      </c>
      <c r="F168">
        <v>111363</v>
      </c>
      <c r="G168">
        <f t="shared" si="10"/>
        <v>8.7341277324305793</v>
      </c>
      <c r="H168">
        <f t="shared" si="11"/>
        <v>3965.293990523483</v>
      </c>
      <c r="AF168">
        <v>2017.6219178082192</v>
      </c>
      <c r="AG168">
        <v>31</v>
      </c>
      <c r="AH168" s="1">
        <v>15778.52</v>
      </c>
      <c r="AI168">
        <v>120598.5</v>
      </c>
      <c r="AJ168">
        <f t="shared" si="8"/>
        <v>8.4409759015084305</v>
      </c>
      <c r="AK168">
        <f t="shared" si="9"/>
        <v>3832.2030592848273</v>
      </c>
    </row>
    <row r="169" spans="1:37" x14ac:dyDescent="0.25">
      <c r="B169" t="s">
        <v>11</v>
      </c>
      <c r="C169">
        <v>2011.9561643835616</v>
      </c>
      <c r="D169">
        <v>31</v>
      </c>
      <c r="E169" s="1">
        <v>14406.05</v>
      </c>
      <c r="F169">
        <v>111363</v>
      </c>
      <c r="G169">
        <f t="shared" si="10"/>
        <v>8.3458831087988052</v>
      </c>
      <c r="H169">
        <f t="shared" si="11"/>
        <v>3789.0309313946577</v>
      </c>
      <c r="AF169">
        <v>2017.7068493150684</v>
      </c>
      <c r="AG169">
        <v>30</v>
      </c>
      <c r="AH169" s="1">
        <v>14516.97</v>
      </c>
      <c r="AI169">
        <v>120598.5</v>
      </c>
      <c r="AJ169">
        <f t="shared" si="8"/>
        <v>8.0249588510636531</v>
      </c>
      <c r="AK169">
        <f t="shared" si="9"/>
        <v>3643.3313183828986</v>
      </c>
    </row>
    <row r="170" spans="1:37" x14ac:dyDescent="0.25">
      <c r="A170">
        <v>2012</v>
      </c>
      <c r="B170" t="s">
        <v>0</v>
      </c>
      <c r="C170">
        <v>2012.041095890411</v>
      </c>
      <c r="D170">
        <v>31</v>
      </c>
      <c r="E170" s="1">
        <v>13918.45</v>
      </c>
      <c r="F170">
        <v>111450</v>
      </c>
      <c r="G170">
        <f t="shared" si="10"/>
        <v>8.0571064704264899</v>
      </c>
      <c r="H170">
        <f t="shared" si="11"/>
        <v>3657.9263375736264</v>
      </c>
      <c r="AF170">
        <v>2017.7890410958903</v>
      </c>
      <c r="AG170">
        <v>31</v>
      </c>
      <c r="AH170" s="1">
        <v>15169.05</v>
      </c>
      <c r="AI170">
        <v>120598.5</v>
      </c>
      <c r="AJ170">
        <f t="shared" si="8"/>
        <v>8.1149300123697579</v>
      </c>
      <c r="AK170">
        <f t="shared" si="9"/>
        <v>3684.1782256158699</v>
      </c>
    </row>
    <row r="171" spans="1:37" x14ac:dyDescent="0.25">
      <c r="B171" t="s">
        <v>1</v>
      </c>
      <c r="C171">
        <v>2012.1260273972603</v>
      </c>
      <c r="D171">
        <v>29</v>
      </c>
      <c r="E171" s="1">
        <v>10945.87</v>
      </c>
      <c r="F171">
        <v>111450</v>
      </c>
      <c r="G171">
        <f t="shared" si="10"/>
        <v>6.7733296205194842</v>
      </c>
      <c r="H171">
        <f t="shared" si="11"/>
        <v>3075.0916477158457</v>
      </c>
      <c r="AF171">
        <v>2017.8739726027397</v>
      </c>
      <c r="AG171">
        <v>30</v>
      </c>
      <c r="AH171" s="1">
        <v>14932.24</v>
      </c>
      <c r="AI171">
        <v>120598.5</v>
      </c>
      <c r="AJ171">
        <f t="shared" si="8"/>
        <v>8.2545194730172149</v>
      </c>
      <c r="AK171">
        <f t="shared" si="9"/>
        <v>3747.5518407498157</v>
      </c>
    </row>
    <row r="172" spans="1:37" x14ac:dyDescent="0.25">
      <c r="B172" t="s">
        <v>2</v>
      </c>
      <c r="C172">
        <v>2012.2027397260274</v>
      </c>
      <c r="D172">
        <v>31</v>
      </c>
      <c r="E172" s="1">
        <v>13209.63</v>
      </c>
      <c r="F172">
        <v>111450</v>
      </c>
      <c r="G172">
        <f t="shared" si="10"/>
        <v>7.6467850475404857</v>
      </c>
      <c r="H172">
        <f t="shared" si="11"/>
        <v>3471.6404115833807</v>
      </c>
      <c r="AF172">
        <v>2017.9561643835616</v>
      </c>
      <c r="AG172">
        <v>31</v>
      </c>
      <c r="AH172" s="1">
        <v>13032.49</v>
      </c>
      <c r="AI172">
        <v>120598.5</v>
      </c>
      <c r="AJ172">
        <f t="shared" si="8"/>
        <v>6.9719424905916147</v>
      </c>
      <c r="AK172">
        <f t="shared" si="9"/>
        <v>3165.2618907285932</v>
      </c>
    </row>
    <row r="173" spans="1:37" x14ac:dyDescent="0.25">
      <c r="B173" t="s">
        <v>3</v>
      </c>
      <c r="C173">
        <v>2012.2876712328766</v>
      </c>
      <c r="D173">
        <v>30</v>
      </c>
      <c r="E173" s="1">
        <v>14445.75</v>
      </c>
      <c r="F173">
        <v>111450</v>
      </c>
      <c r="G173">
        <f t="shared" si="10"/>
        <v>8.6410946612830859</v>
      </c>
      <c r="H173">
        <f t="shared" si="11"/>
        <v>3923.0569762225209</v>
      </c>
      <c r="AF173">
        <v>2018.041095890411</v>
      </c>
      <c r="AG173">
        <v>31</v>
      </c>
      <c r="AH173" s="1">
        <v>14075</v>
      </c>
      <c r="AI173">
        <v>120235</v>
      </c>
      <c r="AJ173">
        <f t="shared" si="8"/>
        <v>7.552414156685094</v>
      </c>
      <c r="AK173">
        <f t="shared" si="9"/>
        <v>3428.7960271350325</v>
      </c>
    </row>
    <row r="174" spans="1:37" x14ac:dyDescent="0.25">
      <c r="B174" t="s">
        <v>4</v>
      </c>
      <c r="C174">
        <v>2012.3698630136987</v>
      </c>
      <c r="D174">
        <v>31</v>
      </c>
      <c r="E174" s="1">
        <v>16035.06</v>
      </c>
      <c r="F174">
        <v>111450</v>
      </c>
      <c r="G174">
        <f t="shared" si="10"/>
        <v>9.2823687752355308</v>
      </c>
      <c r="H174">
        <f t="shared" si="11"/>
        <v>4214.1954239569313</v>
      </c>
      <c r="AF174">
        <v>2018.1260273972603</v>
      </c>
      <c r="AG174">
        <v>28</v>
      </c>
      <c r="AH174" s="1">
        <v>12704.42</v>
      </c>
      <c r="AI174">
        <v>120235</v>
      </c>
      <c r="AJ174">
        <f t="shared" si="8"/>
        <v>7.5473744868679784</v>
      </c>
      <c r="AK174">
        <f t="shared" si="9"/>
        <v>3426.508017038062</v>
      </c>
    </row>
    <row r="175" spans="1:37" x14ac:dyDescent="0.25">
      <c r="B175" t="s">
        <v>5</v>
      </c>
      <c r="C175">
        <v>2012.4547945205479</v>
      </c>
      <c r="D175">
        <v>30</v>
      </c>
      <c r="E175" s="1">
        <v>15590.02</v>
      </c>
      <c r="F175">
        <v>111450</v>
      </c>
      <c r="G175">
        <f t="shared" si="10"/>
        <v>9.3255690145057581</v>
      </c>
      <c r="H175">
        <f t="shared" si="11"/>
        <v>4233.8083325856142</v>
      </c>
      <c r="AF175">
        <v>2018.2027397260274</v>
      </c>
      <c r="AG175">
        <v>31</v>
      </c>
      <c r="AH175" s="1">
        <v>13405.72</v>
      </c>
      <c r="AI175">
        <v>120235</v>
      </c>
      <c r="AJ175">
        <f t="shared" si="8"/>
        <v>7.1932894855102303</v>
      </c>
      <c r="AK175">
        <f t="shared" si="9"/>
        <v>3265.7534264216447</v>
      </c>
    </row>
    <row r="176" spans="1:37" x14ac:dyDescent="0.25">
      <c r="B176" t="s">
        <v>6</v>
      </c>
      <c r="C176">
        <v>2012.5369863013698</v>
      </c>
      <c r="D176">
        <v>31</v>
      </c>
      <c r="E176" s="1">
        <v>16578.740000000002</v>
      </c>
      <c r="F176">
        <v>111450</v>
      </c>
      <c r="G176">
        <f t="shared" si="10"/>
        <v>9.5970940245155507</v>
      </c>
      <c r="H176">
        <f t="shared" si="11"/>
        <v>4357.0806871300601</v>
      </c>
      <c r="AF176">
        <v>2018.2876712328766</v>
      </c>
      <c r="AG176">
        <v>30</v>
      </c>
      <c r="AH176" s="1">
        <v>15823.68</v>
      </c>
      <c r="AI176">
        <v>120235</v>
      </c>
      <c r="AJ176">
        <f t="shared" si="8"/>
        <v>8.7737514035014765</v>
      </c>
      <c r="AK176">
        <f t="shared" si="9"/>
        <v>3983.2831371896705</v>
      </c>
    </row>
    <row r="177" spans="1:37" x14ac:dyDescent="0.25">
      <c r="B177" t="s">
        <v>7</v>
      </c>
      <c r="C177">
        <v>2012.6219178082192</v>
      </c>
      <c r="D177">
        <v>31</v>
      </c>
      <c r="E177" s="1">
        <v>15472.67</v>
      </c>
      <c r="F177">
        <v>111450</v>
      </c>
      <c r="G177">
        <f t="shared" si="10"/>
        <v>8.9568126890403619</v>
      </c>
      <c r="H177">
        <f t="shared" si="11"/>
        <v>4066.3929608243243</v>
      </c>
      <c r="AF177">
        <v>2018.3698630136987</v>
      </c>
      <c r="AG177">
        <v>31</v>
      </c>
      <c r="AH177" s="1">
        <v>17320.64</v>
      </c>
      <c r="AI177">
        <v>120235</v>
      </c>
      <c r="AJ177">
        <f t="shared" si="8"/>
        <v>9.2939713491187277</v>
      </c>
      <c r="AK177">
        <f t="shared" si="9"/>
        <v>4219.4629924999026</v>
      </c>
    </row>
    <row r="178" spans="1:37" x14ac:dyDescent="0.25">
      <c r="B178" t="s">
        <v>8</v>
      </c>
      <c r="C178">
        <v>2012.7068493150684</v>
      </c>
      <c r="D178">
        <v>30</v>
      </c>
      <c r="E178" s="1">
        <v>13715.65</v>
      </c>
      <c r="F178">
        <v>111450</v>
      </c>
      <c r="G178">
        <f t="shared" si="10"/>
        <v>8.204366681621055</v>
      </c>
      <c r="H178">
        <f t="shared" si="11"/>
        <v>3724.782473455959</v>
      </c>
      <c r="AF178">
        <v>2018.4547945205479</v>
      </c>
      <c r="AG178">
        <v>30</v>
      </c>
      <c r="AH178" s="1">
        <v>17040.29</v>
      </c>
      <c r="AI178">
        <v>120235</v>
      </c>
      <c r="AJ178">
        <f t="shared" si="8"/>
        <v>9.448324808361404</v>
      </c>
      <c r="AK178">
        <f t="shared" si="9"/>
        <v>4289.5394629960774</v>
      </c>
    </row>
    <row r="179" spans="1:37" x14ac:dyDescent="0.25">
      <c r="B179" t="s">
        <v>9</v>
      </c>
      <c r="C179">
        <v>2012.7890410958903</v>
      </c>
      <c r="D179">
        <v>31</v>
      </c>
      <c r="E179" s="1">
        <v>12843.68</v>
      </c>
      <c r="F179">
        <v>111450</v>
      </c>
      <c r="G179">
        <f t="shared" si="10"/>
        <v>7.4349440657607202</v>
      </c>
      <c r="H179">
        <f t="shared" si="11"/>
        <v>3375.4646058553672</v>
      </c>
      <c r="AF179">
        <v>2018.5369863013698</v>
      </c>
      <c r="AG179">
        <v>31</v>
      </c>
      <c r="AH179" s="1">
        <v>17807.77</v>
      </c>
      <c r="AI179">
        <v>120235</v>
      </c>
      <c r="AJ179">
        <f t="shared" si="8"/>
        <v>9.555357317725905</v>
      </c>
      <c r="AK179">
        <f t="shared" si="9"/>
        <v>4338.132222247561</v>
      </c>
    </row>
    <row r="180" spans="1:37" x14ac:dyDescent="0.25">
      <c r="B180" t="s">
        <v>10</v>
      </c>
      <c r="C180">
        <v>2012.8739726027397</v>
      </c>
      <c r="D180">
        <v>30</v>
      </c>
      <c r="E180" s="1">
        <v>16786.52</v>
      </c>
      <c r="F180">
        <v>111450</v>
      </c>
      <c r="G180">
        <f t="shared" si="10"/>
        <v>10.041286077463736</v>
      </c>
      <c r="H180">
        <f t="shared" si="11"/>
        <v>4558.7438791685363</v>
      </c>
      <c r="AF180">
        <v>2018.6219178082192</v>
      </c>
      <c r="AG180">
        <v>31</v>
      </c>
      <c r="AH180" s="1">
        <v>16448.88</v>
      </c>
      <c r="AI180">
        <v>120235</v>
      </c>
      <c r="AJ180">
        <f t="shared" si="8"/>
        <v>8.8261992308074113</v>
      </c>
      <c r="AK180">
        <f t="shared" si="9"/>
        <v>4007.0944507865647</v>
      </c>
    </row>
    <row r="181" spans="1:37" x14ac:dyDescent="0.25">
      <c r="B181" t="s">
        <v>11</v>
      </c>
      <c r="C181">
        <v>2012.9561643835616</v>
      </c>
      <c r="D181">
        <v>31</v>
      </c>
      <c r="E181" s="1">
        <v>14575.4</v>
      </c>
      <c r="F181">
        <v>111450</v>
      </c>
      <c r="G181">
        <f t="shared" si="10"/>
        <v>8.4374014095717733</v>
      </c>
      <c r="H181">
        <f t="shared" si="11"/>
        <v>3830.5802399455852</v>
      </c>
      <c r="AF181">
        <v>2018.7068493150684</v>
      </c>
      <c r="AG181">
        <v>30</v>
      </c>
      <c r="AH181" s="1">
        <v>14760.61</v>
      </c>
      <c r="AI181">
        <v>120235</v>
      </c>
      <c r="AJ181">
        <f t="shared" si="8"/>
        <v>8.1843112793002586</v>
      </c>
      <c r="AK181">
        <f t="shared" si="9"/>
        <v>3715.6773208023174</v>
      </c>
    </row>
    <row r="182" spans="1:37" x14ac:dyDescent="0.25">
      <c r="A182">
        <v>2013</v>
      </c>
      <c r="B182" t="s">
        <v>0</v>
      </c>
      <c r="C182">
        <v>2013.041095890411</v>
      </c>
      <c r="D182">
        <v>31</v>
      </c>
      <c r="E182" s="1">
        <v>13382.77</v>
      </c>
      <c r="F182">
        <v>115562.5</v>
      </c>
      <c r="G182">
        <f t="shared" si="10"/>
        <v>7.4713208534691811</v>
      </c>
      <c r="H182">
        <f t="shared" si="11"/>
        <v>3391.9796674750082</v>
      </c>
      <c r="AF182">
        <v>2018.7890410958903</v>
      </c>
      <c r="AG182">
        <v>31</v>
      </c>
      <c r="AH182" s="1">
        <v>16758.060000000001</v>
      </c>
      <c r="AI182">
        <v>120235</v>
      </c>
      <c r="AJ182">
        <f t="shared" si="8"/>
        <v>8.9921001479629279</v>
      </c>
      <c r="AK182">
        <f t="shared" si="9"/>
        <v>4082.4134671751694</v>
      </c>
    </row>
    <row r="183" spans="1:37" x14ac:dyDescent="0.25">
      <c r="B183" t="s">
        <v>1</v>
      </c>
      <c r="C183">
        <v>2013.1260273972603</v>
      </c>
      <c r="D183">
        <v>28</v>
      </c>
      <c r="E183" s="1">
        <v>10538.63</v>
      </c>
      <c r="F183">
        <v>115562.5</v>
      </c>
      <c r="G183">
        <f t="shared" si="10"/>
        <v>6.5138715908212932</v>
      </c>
      <c r="H183">
        <f t="shared" si="11"/>
        <v>2957.2977022328673</v>
      </c>
      <c r="AF183">
        <v>2018.8739726027397</v>
      </c>
      <c r="AG183">
        <v>30</v>
      </c>
      <c r="AH183" s="1">
        <v>16917.88</v>
      </c>
      <c r="AI183">
        <v>120235</v>
      </c>
      <c r="AJ183">
        <f t="shared" si="8"/>
        <v>9.3804521700558627</v>
      </c>
      <c r="AK183">
        <f t="shared" si="9"/>
        <v>4258.7252852053616</v>
      </c>
    </row>
    <row r="184" spans="1:37" x14ac:dyDescent="0.25">
      <c r="B184" t="s">
        <v>2</v>
      </c>
      <c r="C184">
        <v>2013.2027397260274</v>
      </c>
      <c r="D184">
        <v>31</v>
      </c>
      <c r="E184" s="1">
        <v>12549.17</v>
      </c>
      <c r="F184">
        <v>115562.5</v>
      </c>
      <c r="G184">
        <f t="shared" si="10"/>
        <v>7.0059393918247004</v>
      </c>
      <c r="H184">
        <f t="shared" si="11"/>
        <v>3180.6964838884141</v>
      </c>
      <c r="AF184">
        <v>2018.9561643835616</v>
      </c>
      <c r="AG184">
        <v>31</v>
      </c>
      <c r="AH184" s="1">
        <v>15532.63</v>
      </c>
      <c r="AI184">
        <v>120235</v>
      </c>
      <c r="AJ184">
        <f t="shared" si="8"/>
        <v>8.3345545081741808</v>
      </c>
      <c r="AK184">
        <f t="shared" si="9"/>
        <v>3783.8877467110779</v>
      </c>
    </row>
    <row r="185" spans="1:37" x14ac:dyDescent="0.25">
      <c r="B185" t="s">
        <v>3</v>
      </c>
      <c r="C185">
        <v>2013.2876712328766</v>
      </c>
      <c r="D185">
        <v>30</v>
      </c>
      <c r="E185" s="1">
        <v>15816.15</v>
      </c>
      <c r="F185">
        <v>115562.5</v>
      </c>
      <c r="G185">
        <f t="shared" si="10"/>
        <v>9.1241535965386689</v>
      </c>
      <c r="H185">
        <f t="shared" si="11"/>
        <v>4142.3657328285553</v>
      </c>
      <c r="AF185">
        <v>2019.041095890411</v>
      </c>
      <c r="AG185">
        <v>31</v>
      </c>
      <c r="AH185" s="1">
        <v>14685.14</v>
      </c>
      <c r="AI185">
        <v>121248</v>
      </c>
      <c r="AJ185">
        <f t="shared" si="8"/>
        <v>7.8139712580560028</v>
      </c>
      <c r="AK185">
        <f t="shared" si="9"/>
        <v>3547.5429511574253</v>
      </c>
    </row>
    <row r="186" spans="1:37" x14ac:dyDescent="0.25">
      <c r="B186" t="s">
        <v>4</v>
      </c>
      <c r="C186">
        <v>2013.3698630136987</v>
      </c>
      <c r="D186">
        <v>31</v>
      </c>
      <c r="E186" s="1">
        <v>15762.83</v>
      </c>
      <c r="F186">
        <v>115562.5</v>
      </c>
      <c r="G186">
        <f t="shared" si="10"/>
        <v>8.8000586193059895</v>
      </c>
      <c r="H186">
        <f t="shared" si="11"/>
        <v>3995.2266131649194</v>
      </c>
      <c r="AF186">
        <v>2019.1260273972603</v>
      </c>
      <c r="AG186">
        <v>28</v>
      </c>
      <c r="AH186" s="1">
        <v>12455.31</v>
      </c>
      <c r="AI186">
        <v>121248</v>
      </c>
      <c r="AJ186">
        <f t="shared" si="8"/>
        <v>7.3375643309580365</v>
      </c>
      <c r="AK186">
        <f t="shared" si="9"/>
        <v>3331.2542062549487</v>
      </c>
    </row>
    <row r="187" spans="1:37" x14ac:dyDescent="0.25">
      <c r="B187" t="s">
        <v>5</v>
      </c>
      <c r="C187">
        <v>2013.4547945205479</v>
      </c>
      <c r="D187">
        <v>30</v>
      </c>
      <c r="E187" s="1">
        <v>15328.09</v>
      </c>
      <c r="F187">
        <v>115562.5</v>
      </c>
      <c r="G187">
        <f t="shared" si="10"/>
        <v>8.8425974400576894</v>
      </c>
      <c r="H187">
        <f t="shared" si="11"/>
        <v>4014.5392377861908</v>
      </c>
      <c r="AF187">
        <v>2019.2027397260274</v>
      </c>
      <c r="AG187">
        <v>31</v>
      </c>
      <c r="AH187" s="1">
        <v>13699.52</v>
      </c>
      <c r="AI187">
        <v>121248</v>
      </c>
      <c r="AJ187">
        <f t="shared" si="8"/>
        <v>7.2895223013987858</v>
      </c>
      <c r="AK187">
        <f t="shared" si="9"/>
        <v>3309.4431248350488</v>
      </c>
    </row>
    <row r="188" spans="1:37" x14ac:dyDescent="0.25">
      <c r="B188" t="s">
        <v>6</v>
      </c>
      <c r="C188">
        <v>2013.5369863013698</v>
      </c>
      <c r="D188">
        <v>31</v>
      </c>
      <c r="E188" s="1">
        <v>16603.38</v>
      </c>
      <c r="F188">
        <v>115562.5</v>
      </c>
      <c r="G188">
        <f t="shared" si="10"/>
        <v>9.2693201207278566</v>
      </c>
      <c r="H188">
        <f t="shared" si="11"/>
        <v>4208.2713348104471</v>
      </c>
      <c r="AF188">
        <v>2019.2876712328766</v>
      </c>
      <c r="AG188">
        <v>30</v>
      </c>
      <c r="AH188" s="1">
        <v>18165.16</v>
      </c>
      <c r="AI188">
        <v>121248</v>
      </c>
      <c r="AJ188">
        <f t="shared" si="8"/>
        <v>9.987881587050234</v>
      </c>
      <c r="AK188">
        <f t="shared" si="9"/>
        <v>4534.4982405208066</v>
      </c>
    </row>
    <row r="189" spans="1:37" x14ac:dyDescent="0.25">
      <c r="B189" t="s">
        <v>7</v>
      </c>
      <c r="C189">
        <v>2013.6219178082192</v>
      </c>
      <c r="D189">
        <v>31</v>
      </c>
      <c r="E189" s="1">
        <v>15273.53</v>
      </c>
      <c r="F189">
        <v>115562.5</v>
      </c>
      <c r="G189">
        <f t="shared" si="10"/>
        <v>8.5268926533959064</v>
      </c>
      <c r="H189">
        <f t="shared" si="11"/>
        <v>3871.2092646417414</v>
      </c>
      <c r="AF189">
        <v>2019.3698630136987</v>
      </c>
      <c r="AG189">
        <v>31</v>
      </c>
      <c r="AH189" s="1">
        <v>18158.82</v>
      </c>
      <c r="AI189">
        <v>121248</v>
      </c>
      <c r="AJ189">
        <f t="shared" si="8"/>
        <v>9.662318340867877</v>
      </c>
      <c r="AK189">
        <f t="shared" si="9"/>
        <v>4386.6925267540164</v>
      </c>
    </row>
    <row r="190" spans="1:37" x14ac:dyDescent="0.25">
      <c r="B190" t="s">
        <v>8</v>
      </c>
      <c r="C190">
        <v>2013.7068493150684</v>
      </c>
      <c r="D190">
        <v>30</v>
      </c>
      <c r="E190" s="1">
        <v>14549.85</v>
      </c>
      <c r="F190">
        <v>115562.5</v>
      </c>
      <c r="G190">
        <f t="shared" si="10"/>
        <v>8.3936398053001628</v>
      </c>
      <c r="H190">
        <f t="shared" si="11"/>
        <v>3810.712471606274</v>
      </c>
      <c r="AF190">
        <v>2019.4547945205479</v>
      </c>
      <c r="AG190">
        <v>30</v>
      </c>
      <c r="AH190" s="1">
        <v>16971.54</v>
      </c>
      <c r="AI190">
        <v>121248</v>
      </c>
      <c r="AJ190">
        <f t="shared" si="8"/>
        <v>9.3315848508841377</v>
      </c>
      <c r="AK190">
        <f t="shared" si="9"/>
        <v>4236.5395223013984</v>
      </c>
    </row>
    <row r="191" spans="1:37" x14ac:dyDescent="0.25">
      <c r="B191" t="s">
        <v>9</v>
      </c>
      <c r="C191">
        <v>2013.7890410958903</v>
      </c>
      <c r="D191">
        <v>31</v>
      </c>
      <c r="E191" s="1">
        <v>13836.54</v>
      </c>
      <c r="F191">
        <v>115562.5</v>
      </c>
      <c r="G191">
        <f t="shared" si="10"/>
        <v>7.724651162790698</v>
      </c>
      <c r="H191">
        <f t="shared" si="11"/>
        <v>3506.9916279069771</v>
      </c>
      <c r="AF191">
        <v>2019.5369863013698</v>
      </c>
      <c r="AG191">
        <v>31</v>
      </c>
      <c r="AH191" s="1">
        <v>18784.66</v>
      </c>
      <c r="AI191">
        <v>121248</v>
      </c>
      <c r="AJ191">
        <f t="shared" si="8"/>
        <v>9.9953281570590597</v>
      </c>
      <c r="AK191">
        <f t="shared" si="9"/>
        <v>4537.8789833048131</v>
      </c>
    </row>
    <row r="192" spans="1:37" x14ac:dyDescent="0.25">
      <c r="B192" t="s">
        <v>10</v>
      </c>
      <c r="C192">
        <v>2013.8739726027397</v>
      </c>
      <c r="D192">
        <v>30</v>
      </c>
      <c r="E192" s="1">
        <v>12263.81</v>
      </c>
      <c r="F192">
        <v>115562.5</v>
      </c>
      <c r="G192">
        <f t="shared" si="10"/>
        <v>7.0748498287362542</v>
      </c>
      <c r="H192">
        <f t="shared" si="11"/>
        <v>3211.9818222462595</v>
      </c>
      <c r="AF192">
        <v>2019.6219178082192</v>
      </c>
      <c r="AG192">
        <v>31</v>
      </c>
      <c r="AH192" s="1">
        <v>17323.599999999999</v>
      </c>
      <c r="AI192">
        <v>121248</v>
      </c>
      <c r="AJ192">
        <f t="shared" si="8"/>
        <v>9.2178973088481939</v>
      </c>
      <c r="AK192">
        <f t="shared" si="9"/>
        <v>4184.9253782170799</v>
      </c>
    </row>
    <row r="193" spans="1:37" x14ac:dyDescent="0.25">
      <c r="B193" t="s">
        <v>11</v>
      </c>
      <c r="C193">
        <v>2013.9561643835616</v>
      </c>
      <c r="D193">
        <v>31</v>
      </c>
      <c r="E193" s="1">
        <v>16691.48</v>
      </c>
      <c r="F193">
        <v>115562.5</v>
      </c>
      <c r="G193">
        <f t="shared" si="10"/>
        <v>9.3185045098483918</v>
      </c>
      <c r="H193">
        <f t="shared" si="11"/>
        <v>4230.6010474711702</v>
      </c>
      <c r="AF193">
        <v>2019.7068493150684</v>
      </c>
      <c r="AG193">
        <v>30</v>
      </c>
      <c r="AH193" s="1">
        <v>16254.97</v>
      </c>
      <c r="AI193">
        <v>121248</v>
      </c>
      <c r="AJ193">
        <f t="shared" si="8"/>
        <v>8.9375879739597082</v>
      </c>
      <c r="AK193">
        <f t="shared" si="9"/>
        <v>4057.6649401777076</v>
      </c>
    </row>
    <row r="194" spans="1:37" x14ac:dyDescent="0.25">
      <c r="A194">
        <v>2014</v>
      </c>
      <c r="B194" t="s">
        <v>0</v>
      </c>
      <c r="C194">
        <v>2014.041095890411</v>
      </c>
      <c r="D194">
        <v>31</v>
      </c>
      <c r="E194" s="1">
        <v>12651.79</v>
      </c>
      <c r="F194">
        <v>115652</v>
      </c>
      <c r="G194">
        <f t="shared" si="10"/>
        <v>7.0577639481291481</v>
      </c>
      <c r="H194">
        <f t="shared" si="11"/>
        <v>3204.2248324506331</v>
      </c>
      <c r="AF194">
        <v>2019.7890410958903</v>
      </c>
      <c r="AG194">
        <v>31</v>
      </c>
      <c r="AH194" s="1">
        <v>16743.810000000001</v>
      </c>
      <c r="AI194">
        <v>121248</v>
      </c>
      <c r="AJ194">
        <f t="shared" si="8"/>
        <v>8.9093907235716294</v>
      </c>
      <c r="AK194">
        <f t="shared" si="9"/>
        <v>4044.8633885015197</v>
      </c>
    </row>
    <row r="195" spans="1:37" x14ac:dyDescent="0.25">
      <c r="B195" t="s">
        <v>1</v>
      </c>
      <c r="C195">
        <v>2014.1260273972603</v>
      </c>
      <c r="D195">
        <v>28</v>
      </c>
      <c r="E195" s="1">
        <v>10994.91</v>
      </c>
      <c r="F195">
        <v>115652</v>
      </c>
      <c r="G195">
        <f t="shared" si="10"/>
        <v>6.7906366883902942</v>
      </c>
      <c r="H195">
        <f t="shared" si="11"/>
        <v>3082.9490565291935</v>
      </c>
      <c r="AF195">
        <v>2019.8739726027397</v>
      </c>
      <c r="AG195">
        <v>30</v>
      </c>
      <c r="AH195" s="1">
        <v>14416.14</v>
      </c>
      <c r="AI195">
        <v>121248</v>
      </c>
      <c r="AJ195">
        <f t="shared" si="8"/>
        <v>7.9265307468989183</v>
      </c>
      <c r="AK195">
        <f t="shared" si="9"/>
        <v>3598.6449590921088</v>
      </c>
    </row>
    <row r="196" spans="1:37" x14ac:dyDescent="0.25">
      <c r="B196" t="s">
        <v>2</v>
      </c>
      <c r="C196">
        <v>2014.2027397260274</v>
      </c>
      <c r="D196">
        <v>31</v>
      </c>
      <c r="E196" s="1">
        <v>12329.94</v>
      </c>
      <c r="F196">
        <v>115652</v>
      </c>
      <c r="G196">
        <f t="shared" si="10"/>
        <v>6.8782208695050668</v>
      </c>
      <c r="H196">
        <f t="shared" si="11"/>
        <v>3122.7122747553003</v>
      </c>
      <c r="AF196">
        <v>2019.9561643835616</v>
      </c>
      <c r="AG196">
        <v>31</v>
      </c>
      <c r="AH196" s="1">
        <v>19127.060000000001</v>
      </c>
      <c r="AI196">
        <v>121248</v>
      </c>
      <c r="AJ196">
        <f t="shared" si="8"/>
        <v>10.177519389744507</v>
      </c>
      <c r="AK196">
        <f t="shared" si="9"/>
        <v>4620.5938029440058</v>
      </c>
    </row>
    <row r="197" spans="1:37" x14ac:dyDescent="0.25">
      <c r="B197" t="s">
        <v>3</v>
      </c>
      <c r="C197">
        <v>2014.2876712328766</v>
      </c>
      <c r="D197">
        <v>30</v>
      </c>
      <c r="E197" s="1">
        <v>14764.23</v>
      </c>
      <c r="F197">
        <v>115652</v>
      </c>
      <c r="G197">
        <f t="shared" si="10"/>
        <v>8.5107218206343163</v>
      </c>
      <c r="H197">
        <f t="shared" si="11"/>
        <v>3863.8677065679794</v>
      </c>
      <c r="AF197">
        <v>2020.041095890411</v>
      </c>
      <c r="AG197">
        <v>31</v>
      </c>
      <c r="AH197" s="1">
        <v>15357.87</v>
      </c>
      <c r="AI197">
        <v>121508</v>
      </c>
      <c r="AJ197">
        <f t="shared" si="8"/>
        <v>8.154445160653168</v>
      </c>
      <c r="AK197">
        <f t="shared" si="9"/>
        <v>3702.1181029365384</v>
      </c>
    </row>
    <row r="198" spans="1:37" x14ac:dyDescent="0.25">
      <c r="B198" t="s">
        <v>4</v>
      </c>
      <c r="C198">
        <v>2014.3698630136987</v>
      </c>
      <c r="D198">
        <v>31</v>
      </c>
      <c r="E198" s="1">
        <v>15824.82</v>
      </c>
      <c r="F198">
        <v>115652</v>
      </c>
      <c r="G198">
        <f t="shared" si="10"/>
        <v>8.8278294282179122</v>
      </c>
      <c r="H198">
        <f t="shared" si="11"/>
        <v>4007.8345604109322</v>
      </c>
      <c r="AF198">
        <v>2020.1260273972603</v>
      </c>
      <c r="AG198">
        <v>29</v>
      </c>
      <c r="AH198" s="1">
        <v>13170.07</v>
      </c>
      <c r="AI198">
        <v>121508</v>
      </c>
      <c r="AJ198">
        <f t="shared" si="8"/>
        <v>7.4750690461136093</v>
      </c>
      <c r="AK198">
        <f t="shared" si="9"/>
        <v>3393.6813469355789</v>
      </c>
    </row>
    <row r="199" spans="1:37" x14ac:dyDescent="0.25">
      <c r="B199" t="s">
        <v>5</v>
      </c>
      <c r="C199">
        <v>2014.4547945205479</v>
      </c>
      <c r="D199">
        <v>30</v>
      </c>
      <c r="E199" s="1">
        <v>15612.07</v>
      </c>
      <c r="F199">
        <v>115652</v>
      </c>
      <c r="G199">
        <f t="shared" si="10"/>
        <v>8.9994523801288917</v>
      </c>
      <c r="H199">
        <f t="shared" si="11"/>
        <v>4085.751380578517</v>
      </c>
      <c r="AF199">
        <v>2020.2027397260274</v>
      </c>
      <c r="AG199">
        <v>31</v>
      </c>
      <c r="AH199" s="1">
        <v>17405.650000000001</v>
      </c>
      <c r="AI199">
        <v>121508</v>
      </c>
      <c r="AJ199">
        <f t="shared" si="8"/>
        <v>9.2417384969740475</v>
      </c>
      <c r="AK199">
        <f t="shared" si="9"/>
        <v>4195.7492776262179</v>
      </c>
    </row>
    <row r="200" spans="1:37" x14ac:dyDescent="0.25">
      <c r="B200" t="s">
        <v>6</v>
      </c>
      <c r="C200">
        <v>2014.5369863013698</v>
      </c>
      <c r="D200">
        <v>31</v>
      </c>
      <c r="E200" s="1">
        <v>15995.9</v>
      </c>
      <c r="F200">
        <v>115652</v>
      </c>
      <c r="G200">
        <f t="shared" si="10"/>
        <v>8.9232659044988143</v>
      </c>
      <c r="H200">
        <f t="shared" si="11"/>
        <v>4051.1627206424619</v>
      </c>
      <c r="AF200">
        <v>2020.2876712328766</v>
      </c>
      <c r="AG200">
        <v>30</v>
      </c>
      <c r="AH200" s="1">
        <v>18492.150000000001</v>
      </c>
      <c r="AI200">
        <v>121508</v>
      </c>
      <c r="AJ200">
        <f t="shared" si="8"/>
        <v>10.14591631826711</v>
      </c>
      <c r="AK200">
        <f t="shared" si="9"/>
        <v>4606.2460084932682</v>
      </c>
    </row>
    <row r="201" spans="1:37" x14ac:dyDescent="0.25">
      <c r="B201" t="s">
        <v>7</v>
      </c>
      <c r="C201">
        <v>2014.6219178082192</v>
      </c>
      <c r="D201">
        <v>31</v>
      </c>
      <c r="E201" s="1">
        <v>14803.62</v>
      </c>
      <c r="F201">
        <v>115652</v>
      </c>
      <c r="G201">
        <f t="shared" si="10"/>
        <v>8.258156003048077</v>
      </c>
      <c r="H201">
        <f t="shared" si="11"/>
        <v>3749.2028253838271</v>
      </c>
      <c r="AF201">
        <v>2020.3698630136987</v>
      </c>
      <c r="AG201">
        <v>31</v>
      </c>
      <c r="AH201" s="1">
        <v>20344.349999999999</v>
      </c>
      <c r="AI201">
        <v>121508</v>
      </c>
      <c r="AJ201">
        <f t="shared" si="8"/>
        <v>10.802076486136052</v>
      </c>
      <c r="AK201">
        <f t="shared" si="9"/>
        <v>4904.1427247057673</v>
      </c>
    </row>
    <row r="202" spans="1:37" x14ac:dyDescent="0.25">
      <c r="B202" t="s">
        <v>8</v>
      </c>
      <c r="C202">
        <v>2014.7068493150684</v>
      </c>
      <c r="D202">
        <v>30</v>
      </c>
      <c r="E202" s="1">
        <v>15082.28</v>
      </c>
      <c r="F202">
        <v>115652</v>
      </c>
      <c r="G202">
        <f t="shared" si="10"/>
        <v>8.6940591890614378</v>
      </c>
      <c r="H202">
        <f t="shared" si="11"/>
        <v>3947.1028718338926</v>
      </c>
      <c r="AF202">
        <v>2020.4547945205479</v>
      </c>
      <c r="AG202">
        <v>30</v>
      </c>
      <c r="AH202" s="1">
        <v>21841.61</v>
      </c>
      <c r="AI202">
        <v>121508</v>
      </c>
      <c r="AJ202">
        <f t="shared" si="8"/>
        <v>11.983633450746726</v>
      </c>
      <c r="AK202">
        <f t="shared" si="9"/>
        <v>5440.5695866390133</v>
      </c>
    </row>
    <row r="203" spans="1:37" x14ac:dyDescent="0.25">
      <c r="B203" t="s">
        <v>9</v>
      </c>
      <c r="C203">
        <v>2014.7890410958903</v>
      </c>
      <c r="D203">
        <v>31</v>
      </c>
      <c r="E203" s="1">
        <v>14178.07</v>
      </c>
      <c r="F203">
        <v>115652</v>
      </c>
      <c r="G203">
        <f t="shared" si="10"/>
        <v>7.9091947700721743</v>
      </c>
      <c r="H203">
        <f t="shared" si="11"/>
        <v>3590.7744256127671</v>
      </c>
      <c r="AF203">
        <v>2020.5369863013698</v>
      </c>
      <c r="AG203">
        <v>31</v>
      </c>
      <c r="AH203" s="1">
        <v>20026.07</v>
      </c>
      <c r="AI203">
        <v>121508</v>
      </c>
      <c r="AJ203">
        <f t="shared" si="8"/>
        <v>10.633081905134084</v>
      </c>
      <c r="AK203">
        <f t="shared" si="9"/>
        <v>4827.4191849308745</v>
      </c>
    </row>
    <row r="204" spans="1:37" x14ac:dyDescent="0.25">
      <c r="B204" t="s">
        <v>10</v>
      </c>
      <c r="C204">
        <v>2014.8739726027397</v>
      </c>
      <c r="D204">
        <v>30</v>
      </c>
      <c r="E204" s="1">
        <v>12330.13</v>
      </c>
      <c r="F204">
        <v>115652</v>
      </c>
      <c r="G204">
        <f t="shared" si="10"/>
        <v>7.1076044224627903</v>
      </c>
      <c r="H204">
        <f t="shared" si="11"/>
        <v>3226.8524077981069</v>
      </c>
      <c r="AF204">
        <v>2020.6219178082192</v>
      </c>
      <c r="AG204">
        <v>31</v>
      </c>
      <c r="AH204" s="1">
        <v>19680.060000000001</v>
      </c>
      <c r="AI204">
        <v>121508</v>
      </c>
      <c r="AJ204">
        <f t="shared" si="8"/>
        <v>10.449363748251807</v>
      </c>
      <c r="AK204">
        <f t="shared" si="9"/>
        <v>4744.0111417063208</v>
      </c>
    </row>
    <row r="205" spans="1:37" x14ac:dyDescent="0.25">
      <c r="B205" t="s">
        <v>11</v>
      </c>
      <c r="C205">
        <v>2014.9561643835616</v>
      </c>
      <c r="D205">
        <v>31</v>
      </c>
      <c r="E205" s="1">
        <v>15799.36</v>
      </c>
      <c r="F205">
        <v>115652</v>
      </c>
      <c r="G205">
        <f t="shared" si="10"/>
        <v>8.8136266418833813</v>
      </c>
      <c r="H205">
        <f t="shared" si="11"/>
        <v>4001.3864954150549</v>
      </c>
      <c r="AF205">
        <v>2020.7068493150684</v>
      </c>
      <c r="AG205">
        <v>30</v>
      </c>
      <c r="AH205" s="1">
        <v>19022.560000000001</v>
      </c>
      <c r="AI205">
        <v>121508</v>
      </c>
      <c r="AJ205">
        <f t="shared" si="8"/>
        <v>10.436931450329745</v>
      </c>
      <c r="AK205">
        <f t="shared" si="9"/>
        <v>4738.366878449704</v>
      </c>
    </row>
    <row r="206" spans="1:37" x14ac:dyDescent="0.25">
      <c r="A206">
        <v>2015</v>
      </c>
      <c r="B206" t="s">
        <v>0</v>
      </c>
      <c r="C206">
        <v>2015.041095890411</v>
      </c>
      <c r="D206">
        <v>31</v>
      </c>
      <c r="E206" s="1">
        <v>12316.099999999997</v>
      </c>
      <c r="F206">
        <v>113067</v>
      </c>
      <c r="G206">
        <f t="shared" si="10"/>
        <v>7.0275774255458563</v>
      </c>
      <c r="H206">
        <f t="shared" si="11"/>
        <v>3190.5201511978189</v>
      </c>
      <c r="AF206">
        <v>2020.7890410958903</v>
      </c>
      <c r="AG206">
        <v>31</v>
      </c>
      <c r="AH206" s="1">
        <v>18707.97</v>
      </c>
      <c r="AI206">
        <v>121508</v>
      </c>
      <c r="AJ206">
        <f t="shared" si="8"/>
        <v>9.933220910982099</v>
      </c>
      <c r="AK206">
        <f t="shared" si="9"/>
        <v>4509.6822935858727</v>
      </c>
    </row>
    <row r="207" spans="1:37" x14ac:dyDescent="0.25">
      <c r="B207" t="s">
        <v>1</v>
      </c>
      <c r="C207">
        <v>2015.1260273972603</v>
      </c>
      <c r="D207">
        <v>28</v>
      </c>
      <c r="E207" s="1">
        <v>9857.260000000002</v>
      </c>
      <c r="F207">
        <v>113067</v>
      </c>
      <c r="G207">
        <f t="shared" si="10"/>
        <v>6.227192726436539</v>
      </c>
      <c r="H207">
        <f t="shared" si="11"/>
        <v>2827.1454978021889</v>
      </c>
      <c r="AF207">
        <v>2020.8739726027397</v>
      </c>
      <c r="AG207">
        <v>30</v>
      </c>
      <c r="AH207" s="1">
        <v>19424.689999999999</v>
      </c>
      <c r="AI207">
        <v>121508</v>
      </c>
      <c r="AJ207">
        <f t="shared" si="8"/>
        <v>10.657564385335396</v>
      </c>
      <c r="AK207">
        <f t="shared" si="9"/>
        <v>4838.5342309422704</v>
      </c>
    </row>
    <row r="208" spans="1:37" x14ac:dyDescent="0.25">
      <c r="B208" t="s">
        <v>2</v>
      </c>
      <c r="C208">
        <v>2015.2027397260274</v>
      </c>
      <c r="D208">
        <v>31</v>
      </c>
      <c r="E208" s="1">
        <v>13023.92</v>
      </c>
      <c r="F208">
        <v>113067</v>
      </c>
      <c r="G208">
        <f t="shared" si="10"/>
        <v>7.4314601362537829</v>
      </c>
      <c r="H208">
        <f t="shared" si="11"/>
        <v>3373.8829018592173</v>
      </c>
      <c r="AF208">
        <v>2020.9561643835616</v>
      </c>
      <c r="AG208">
        <v>31</v>
      </c>
      <c r="AH208" s="1">
        <v>19532.349999999999</v>
      </c>
      <c r="AI208">
        <v>121508</v>
      </c>
      <c r="AJ208">
        <f t="shared" si="8"/>
        <v>10.370935353254319</v>
      </c>
      <c r="AK208">
        <f t="shared" si="9"/>
        <v>4708.4046503774607</v>
      </c>
    </row>
    <row r="209" spans="1:37" x14ac:dyDescent="0.25">
      <c r="B209" t="s">
        <v>3</v>
      </c>
      <c r="C209">
        <v>2015.2876712328766</v>
      </c>
      <c r="D209">
        <v>30</v>
      </c>
      <c r="E209" s="1">
        <v>14336.49</v>
      </c>
      <c r="F209">
        <v>113067</v>
      </c>
      <c r="G209">
        <f t="shared" si="10"/>
        <v>8.4530941830949793</v>
      </c>
      <c r="H209">
        <f t="shared" si="11"/>
        <v>3837.7047591251207</v>
      </c>
      <c r="AF209">
        <v>2021.041095890411</v>
      </c>
      <c r="AG209">
        <v>31</v>
      </c>
      <c r="AH209" s="1">
        <v>16394.93</v>
      </c>
      <c r="AI209">
        <v>121599</v>
      </c>
      <c r="AJ209">
        <f t="shared" si="8"/>
        <v>8.6985700487244024</v>
      </c>
      <c r="AK209">
        <f t="shared" si="9"/>
        <v>3949.1508021208788</v>
      </c>
    </row>
    <row r="210" spans="1:37" x14ac:dyDescent="0.25">
      <c r="B210" t="s">
        <v>4</v>
      </c>
      <c r="C210">
        <v>2015.3698630136987</v>
      </c>
      <c r="D210">
        <v>31</v>
      </c>
      <c r="E210" s="1">
        <v>14768.300000000003</v>
      </c>
      <c r="F210">
        <v>113067</v>
      </c>
      <c r="G210">
        <f t="shared" si="10"/>
        <v>8.4268048890224119</v>
      </c>
      <c r="H210">
        <f t="shared" si="11"/>
        <v>3825.7694196161751</v>
      </c>
      <c r="AF210">
        <v>2021.1260273972603</v>
      </c>
      <c r="AG210">
        <v>28</v>
      </c>
      <c r="AH210" s="1">
        <v>13234.63</v>
      </c>
      <c r="AI210">
        <v>121599</v>
      </c>
      <c r="AJ210">
        <f t="shared" si="8"/>
        <v>7.7741652010766069</v>
      </c>
      <c r="AK210">
        <f t="shared" si="9"/>
        <v>3529.4710012887795</v>
      </c>
    </row>
    <row r="211" spans="1:37" x14ac:dyDescent="0.25">
      <c r="B211" t="s">
        <v>5</v>
      </c>
      <c r="C211">
        <v>2015.4547945205479</v>
      </c>
      <c r="D211">
        <v>30</v>
      </c>
      <c r="E211" s="1">
        <v>16979.169999999998</v>
      </c>
      <c r="F211">
        <v>113067</v>
      </c>
      <c r="G211">
        <f t="shared" si="10"/>
        <v>10.011273551669953</v>
      </c>
      <c r="H211">
        <f t="shared" si="11"/>
        <v>4545.1181924581588</v>
      </c>
      <c r="AF211">
        <v>2021.2027397260274</v>
      </c>
      <c r="AG211">
        <v>31</v>
      </c>
      <c r="AH211" s="1">
        <v>18763.060000000001</v>
      </c>
      <c r="AI211">
        <v>121599</v>
      </c>
      <c r="AJ211">
        <f t="shared" si="8"/>
        <v>9.9550160774348466</v>
      </c>
      <c r="AK211">
        <f t="shared" si="9"/>
        <v>4519.5772991554204</v>
      </c>
    </row>
    <row r="212" spans="1:37" x14ac:dyDescent="0.25">
      <c r="B212" t="s">
        <v>6</v>
      </c>
      <c r="C212">
        <v>2015.5369863013698</v>
      </c>
      <c r="D212">
        <v>31</v>
      </c>
      <c r="E212" s="1">
        <v>15750.62</v>
      </c>
      <c r="F212">
        <v>113067</v>
      </c>
      <c r="G212">
        <f t="shared" si="10"/>
        <v>8.9873175396717393</v>
      </c>
      <c r="H212">
        <f t="shared" si="11"/>
        <v>4080.2421630109698</v>
      </c>
      <c r="AF212">
        <v>2021.2876712328766</v>
      </c>
      <c r="AG212">
        <v>30</v>
      </c>
      <c r="AH212" s="1">
        <v>20037.96</v>
      </c>
      <c r="AI212">
        <v>121599</v>
      </c>
      <c r="AJ212">
        <f t="shared" si="8"/>
        <v>10.98581402807589</v>
      </c>
      <c r="AK212">
        <f t="shared" si="9"/>
        <v>4987.5595687464538</v>
      </c>
    </row>
    <row r="213" spans="1:37" x14ac:dyDescent="0.25">
      <c r="B213" t="s">
        <v>7</v>
      </c>
      <c r="C213">
        <v>2015.6219178082192</v>
      </c>
      <c r="D213">
        <v>31</v>
      </c>
      <c r="E213" s="1">
        <v>14730.539999999997</v>
      </c>
      <c r="F213">
        <v>113067</v>
      </c>
      <c r="G213">
        <f t="shared" si="10"/>
        <v>8.4052590000162617</v>
      </c>
      <c r="H213">
        <f t="shared" si="11"/>
        <v>3815.987586007383</v>
      </c>
      <c r="AF213">
        <v>2021.3698630136987</v>
      </c>
      <c r="AG213">
        <v>31</v>
      </c>
      <c r="AH213" s="1">
        <v>18535.04</v>
      </c>
      <c r="AI213">
        <v>121599</v>
      </c>
      <c r="AJ213">
        <f t="shared" si="8"/>
        <v>9.834036729397976</v>
      </c>
      <c r="AK213">
        <f t="shared" si="9"/>
        <v>4464.6526751466808</v>
      </c>
    </row>
    <row r="214" spans="1:37" x14ac:dyDescent="0.25">
      <c r="B214" t="s">
        <v>8</v>
      </c>
      <c r="C214">
        <v>2015.7068493150684</v>
      </c>
      <c r="D214">
        <v>30</v>
      </c>
      <c r="E214" s="1">
        <v>14393.710000000001</v>
      </c>
      <c r="F214">
        <v>113067</v>
      </c>
      <c r="G214">
        <f t="shared" si="10"/>
        <v>8.4868322911783878</v>
      </c>
      <c r="H214">
        <f t="shared" si="11"/>
        <v>3853.0218601949882</v>
      </c>
      <c r="AF214">
        <v>2021.4547945205479</v>
      </c>
      <c r="AG214">
        <v>30</v>
      </c>
      <c r="AH214" s="1">
        <v>21223.26</v>
      </c>
      <c r="AI214">
        <v>121599</v>
      </c>
      <c r="AJ214">
        <f t="shared" si="8"/>
        <v>11.635654898477783</v>
      </c>
      <c r="AK214">
        <f t="shared" si="9"/>
        <v>5282.5873239089133</v>
      </c>
    </row>
    <row r="215" spans="1:37" x14ac:dyDescent="0.25">
      <c r="B215" t="s">
        <v>9</v>
      </c>
      <c r="C215">
        <v>2015.7890410958903</v>
      </c>
      <c r="D215">
        <v>31</v>
      </c>
      <c r="E215" s="1">
        <v>14180.079999999998</v>
      </c>
      <c r="F215">
        <v>113067</v>
      </c>
      <c r="G215">
        <f t="shared" si="10"/>
        <v>8.0911660428572603</v>
      </c>
      <c r="H215">
        <f t="shared" si="11"/>
        <v>3673.3893834571963</v>
      </c>
      <c r="AF215">
        <v>2021.5369863013698</v>
      </c>
      <c r="AG215">
        <v>31</v>
      </c>
      <c r="AH215" s="1">
        <v>20444.93</v>
      </c>
      <c r="AI215">
        <v>121599</v>
      </c>
      <c r="AJ215">
        <f t="shared" si="8"/>
        <v>10.847356819838025</v>
      </c>
      <c r="AK215">
        <f t="shared" si="9"/>
        <v>4924.6999962064629</v>
      </c>
    </row>
    <row r="216" spans="1:37" x14ac:dyDescent="0.25">
      <c r="B216" t="s">
        <v>10</v>
      </c>
      <c r="C216">
        <v>2015.8739726027397</v>
      </c>
      <c r="D216">
        <v>30</v>
      </c>
      <c r="E216" s="1">
        <v>14071.08</v>
      </c>
      <c r="F216">
        <v>113067</v>
      </c>
      <c r="G216">
        <f t="shared" si="10"/>
        <v>8.2966028991659808</v>
      </c>
      <c r="H216">
        <f t="shared" si="11"/>
        <v>3766.6577162213553</v>
      </c>
      <c r="AF216">
        <v>2021.6219178082192</v>
      </c>
      <c r="AG216">
        <v>31</v>
      </c>
      <c r="AH216" s="1">
        <v>19887.21</v>
      </c>
      <c r="AI216">
        <v>121599</v>
      </c>
      <c r="AJ216">
        <f t="shared" si="8"/>
        <v>10.551450311693459</v>
      </c>
      <c r="AK216">
        <f t="shared" si="9"/>
        <v>4790.3584415088308</v>
      </c>
    </row>
    <row r="217" spans="1:37" x14ac:dyDescent="0.25">
      <c r="B217" t="s">
        <v>11</v>
      </c>
      <c r="C217">
        <v>2015.9561643835616</v>
      </c>
      <c r="D217">
        <v>31</v>
      </c>
      <c r="E217" s="1">
        <v>15603.630000000001</v>
      </c>
      <c r="F217">
        <v>113067</v>
      </c>
      <c r="G217">
        <f t="shared" si="10"/>
        <v>8.9034449171872705</v>
      </c>
      <c r="H217">
        <f t="shared" si="11"/>
        <v>4042.163992403021</v>
      </c>
      <c r="AF217">
        <v>2021.7068493150684</v>
      </c>
      <c r="AG217">
        <v>30</v>
      </c>
      <c r="AH217" s="1">
        <v>18773.580000000002</v>
      </c>
      <c r="AI217">
        <v>121599</v>
      </c>
      <c r="AJ217">
        <f t="shared" si="8"/>
        <v>10.292617537973173</v>
      </c>
      <c r="AK217">
        <f t="shared" si="9"/>
        <v>4672.8483622398207</v>
      </c>
    </row>
    <row r="218" spans="1:37" x14ac:dyDescent="0.25">
      <c r="A218">
        <v>2016</v>
      </c>
      <c r="B218" t="s">
        <v>0</v>
      </c>
      <c r="C218">
        <v>2016.041095890411</v>
      </c>
      <c r="D218">
        <v>31</v>
      </c>
      <c r="E218" s="1">
        <v>12316.099999999997</v>
      </c>
      <c r="F218">
        <v>111973</v>
      </c>
      <c r="G218">
        <f t="shared" si="10"/>
        <v>7.0962383500861215</v>
      </c>
      <c r="H218">
        <f t="shared" si="11"/>
        <v>3221.6922109390994</v>
      </c>
      <c r="AF218">
        <v>2021.7890410958903</v>
      </c>
      <c r="AG218">
        <v>31</v>
      </c>
      <c r="AH218" s="1">
        <v>17289.27</v>
      </c>
      <c r="AI218">
        <v>121599</v>
      </c>
      <c r="AJ218">
        <f t="shared" si="8"/>
        <v>9.1730752242497751</v>
      </c>
      <c r="AK218">
        <f t="shared" si="9"/>
        <v>4164.5761518093977</v>
      </c>
    </row>
    <row r="219" spans="1:37" x14ac:dyDescent="0.25">
      <c r="B219" t="s">
        <v>1</v>
      </c>
      <c r="C219">
        <v>2016.1260273972603</v>
      </c>
      <c r="D219">
        <v>29</v>
      </c>
      <c r="E219" s="1">
        <v>9857.260000000002</v>
      </c>
      <c r="F219">
        <v>111973</v>
      </c>
      <c r="G219">
        <f t="shared" si="10"/>
        <v>6.0712049733664255</v>
      </c>
      <c r="H219">
        <f t="shared" si="11"/>
        <v>2756.3270579083573</v>
      </c>
      <c r="AF219">
        <v>2021.8739726027397</v>
      </c>
      <c r="AG219">
        <v>30</v>
      </c>
      <c r="AH219" s="1">
        <v>19447.59</v>
      </c>
      <c r="AI219">
        <v>121599</v>
      </c>
      <c r="AJ219">
        <f t="shared" si="8"/>
        <v>10.662143603154631</v>
      </c>
      <c r="AK219">
        <f t="shared" si="9"/>
        <v>4840.6131958322021</v>
      </c>
    </row>
    <row r="220" spans="1:37" x14ac:dyDescent="0.25">
      <c r="B220" t="s">
        <v>2</v>
      </c>
      <c r="C220">
        <v>2016.2027397260274</v>
      </c>
      <c r="D220">
        <v>31</v>
      </c>
      <c r="E220" s="1">
        <v>13023.92</v>
      </c>
      <c r="F220">
        <v>111973</v>
      </c>
      <c r="G220">
        <f t="shared" si="10"/>
        <v>7.5040670806873662</v>
      </c>
      <c r="H220">
        <f t="shared" si="11"/>
        <v>3406.8464546320643</v>
      </c>
      <c r="AF220">
        <v>2021.9561643835616</v>
      </c>
      <c r="AG220">
        <v>31</v>
      </c>
      <c r="AH220" s="1">
        <v>17753.55</v>
      </c>
      <c r="AI220">
        <v>121599</v>
      </c>
      <c r="AJ220">
        <f t="shared" si="8"/>
        <v>9.4194057729146223</v>
      </c>
      <c r="AK220">
        <f t="shared" si="9"/>
        <v>4276.410220903239</v>
      </c>
    </row>
    <row r="221" spans="1:37" x14ac:dyDescent="0.25">
      <c r="B221" t="s">
        <v>3</v>
      </c>
      <c r="C221">
        <v>2016.2876712328766</v>
      </c>
      <c r="D221">
        <v>30</v>
      </c>
      <c r="E221" s="1">
        <v>14336.49</v>
      </c>
      <c r="F221">
        <v>111973</v>
      </c>
      <c r="G221">
        <f t="shared" si="10"/>
        <v>8.5356827092245453</v>
      </c>
      <c r="H221">
        <f t="shared" si="11"/>
        <v>3875.1999499879435</v>
      </c>
    </row>
    <row r="222" spans="1:37" x14ac:dyDescent="0.25">
      <c r="B222" t="s">
        <v>4</v>
      </c>
      <c r="C222">
        <v>2016.3698630136987</v>
      </c>
      <c r="D222">
        <v>31</v>
      </c>
      <c r="E222" s="1">
        <v>14768.300000000003</v>
      </c>
      <c r="F222">
        <v>111973</v>
      </c>
      <c r="G222">
        <f t="shared" si="10"/>
        <v>8.5091365631634144</v>
      </c>
      <c r="H222">
        <f t="shared" si="11"/>
        <v>3863.14799967619</v>
      </c>
    </row>
    <row r="223" spans="1:37" x14ac:dyDescent="0.25">
      <c r="B223" t="s">
        <v>5</v>
      </c>
      <c r="C223">
        <v>2016.4547945205479</v>
      </c>
      <c r="D223">
        <v>30</v>
      </c>
      <c r="E223" s="1">
        <v>16979.169999999998</v>
      </c>
      <c r="F223">
        <v>111973</v>
      </c>
      <c r="G223">
        <f t="shared" si="10"/>
        <v>10.109085821284298</v>
      </c>
      <c r="H223">
        <f t="shared" si="11"/>
        <v>4589.5249628630709</v>
      </c>
    </row>
    <row r="224" spans="1:37" x14ac:dyDescent="0.25">
      <c r="B224" t="s">
        <v>6</v>
      </c>
      <c r="C224">
        <v>2016.5369863013698</v>
      </c>
      <c r="D224">
        <v>31</v>
      </c>
      <c r="E224" s="1">
        <v>15750.62</v>
      </c>
      <c r="F224">
        <v>111973</v>
      </c>
      <c r="G224">
        <f t="shared" si="10"/>
        <v>9.0751255414971865</v>
      </c>
      <c r="H224">
        <f t="shared" si="11"/>
        <v>4120.1069958397229</v>
      </c>
    </row>
    <row r="225" spans="1:10" x14ac:dyDescent="0.25">
      <c r="B225" t="s">
        <v>7</v>
      </c>
      <c r="C225">
        <v>2016.6219178082192</v>
      </c>
      <c r="D225">
        <v>31</v>
      </c>
      <c r="E225" s="1">
        <v>14730.539999999997</v>
      </c>
      <c r="F225">
        <v>111973</v>
      </c>
      <c r="G225">
        <f t="shared" si="10"/>
        <v>8.4873801662439927</v>
      </c>
      <c r="H225">
        <f t="shared" si="11"/>
        <v>3853.2705954747726</v>
      </c>
    </row>
    <row r="226" spans="1:10" x14ac:dyDescent="0.25">
      <c r="B226" t="s">
        <v>8</v>
      </c>
      <c r="C226">
        <v>2016.7068493150684</v>
      </c>
      <c r="D226">
        <v>30</v>
      </c>
      <c r="E226" s="1">
        <v>14393.710000000001</v>
      </c>
      <c r="F226">
        <v>111973</v>
      </c>
      <c r="G226">
        <f t="shared" ref="G226:G289" si="12">+(E226*2000)/(F226*D226)</f>
        <v>8.5697504457919926</v>
      </c>
      <c r="H226">
        <f t="shared" ref="H226:H289" si="13">+G226*454</f>
        <v>3890.6667023895648</v>
      </c>
    </row>
    <row r="227" spans="1:10" x14ac:dyDescent="0.25">
      <c r="B227" t="s">
        <v>9</v>
      </c>
      <c r="C227">
        <v>2016.7890410958903</v>
      </c>
      <c r="D227">
        <v>31</v>
      </c>
      <c r="E227" s="1">
        <v>14180.079999999998</v>
      </c>
      <c r="F227">
        <v>111973</v>
      </c>
      <c r="G227">
        <f t="shared" si="12"/>
        <v>8.1702184541607519</v>
      </c>
      <c r="H227">
        <f t="shared" si="13"/>
        <v>3709.2791781889814</v>
      </c>
    </row>
    <row r="228" spans="1:10" x14ac:dyDescent="0.25">
      <c r="B228" t="s">
        <v>10</v>
      </c>
      <c r="C228">
        <v>2016.8739726027397</v>
      </c>
      <c r="D228">
        <v>30</v>
      </c>
      <c r="E228" s="1">
        <v>14071.08</v>
      </c>
      <c r="F228">
        <v>111973</v>
      </c>
      <c r="G228">
        <f t="shared" si="12"/>
        <v>8.3776624722031201</v>
      </c>
      <c r="H228">
        <f t="shared" si="13"/>
        <v>3803.4587623802167</v>
      </c>
    </row>
    <row r="229" spans="1:10" x14ac:dyDescent="0.25">
      <c r="B229" t="s">
        <v>11</v>
      </c>
      <c r="C229">
        <v>2016.9561643835616</v>
      </c>
      <c r="D229">
        <v>31</v>
      </c>
      <c r="E229" s="1">
        <v>15603.630000000001</v>
      </c>
      <c r="F229">
        <v>111973</v>
      </c>
      <c r="G229">
        <f t="shared" si="12"/>
        <v>8.9904334656713054</v>
      </c>
      <c r="H229">
        <f t="shared" si="13"/>
        <v>4081.6567934147724</v>
      </c>
    </row>
    <row r="230" spans="1:10" x14ac:dyDescent="0.25">
      <c r="A230">
        <v>2017</v>
      </c>
      <c r="B230" t="s">
        <v>0</v>
      </c>
      <c r="C230">
        <v>2017.041095890411</v>
      </c>
      <c r="D230">
        <v>31</v>
      </c>
      <c r="E230" s="1">
        <v>14358</v>
      </c>
      <c r="F230">
        <v>120598.5</v>
      </c>
      <c r="G230">
        <f t="shared" si="12"/>
        <v>7.6810456236616647</v>
      </c>
      <c r="H230">
        <f t="shared" si="13"/>
        <v>3487.1947131423958</v>
      </c>
      <c r="I230">
        <f>+SUM(E230:E241)</f>
        <v>175574.85999999996</v>
      </c>
      <c r="J230">
        <f>+(I230*2000)/(365*F231)</f>
        <v>7.9773299617927265</v>
      </c>
    </row>
    <row r="231" spans="1:10" x14ac:dyDescent="0.25">
      <c r="B231" t="s">
        <v>1</v>
      </c>
      <c r="C231">
        <v>2017.1260273972603</v>
      </c>
      <c r="D231">
        <v>28</v>
      </c>
      <c r="E231" s="1">
        <v>11271.33</v>
      </c>
      <c r="F231">
        <v>120598.5</v>
      </c>
      <c r="G231">
        <f t="shared" si="12"/>
        <v>6.6758293013594701</v>
      </c>
      <c r="H231">
        <f t="shared" si="13"/>
        <v>3030.8265028171995</v>
      </c>
    </row>
    <row r="232" spans="1:10" x14ac:dyDescent="0.25">
      <c r="B232" t="s">
        <v>2</v>
      </c>
      <c r="C232">
        <v>2017.2027397260274</v>
      </c>
      <c r="D232">
        <v>31</v>
      </c>
      <c r="E232" s="1">
        <v>12599.24</v>
      </c>
      <c r="F232">
        <v>120598.5</v>
      </c>
      <c r="G232">
        <f t="shared" si="12"/>
        <v>6.7401683565582253</v>
      </c>
      <c r="H232">
        <f t="shared" si="13"/>
        <v>3060.0364338774343</v>
      </c>
    </row>
    <row r="233" spans="1:10" x14ac:dyDescent="0.25">
      <c r="B233" t="s">
        <v>3</v>
      </c>
      <c r="C233">
        <v>2017.2876712328766</v>
      </c>
      <c r="D233">
        <v>30</v>
      </c>
      <c r="E233" s="1">
        <v>14456.56</v>
      </c>
      <c r="F233">
        <v>120598.5</v>
      </c>
      <c r="G233">
        <f t="shared" si="12"/>
        <v>7.9915642952994164</v>
      </c>
      <c r="H233">
        <f t="shared" si="13"/>
        <v>3628.170190065935</v>
      </c>
    </row>
    <row r="234" spans="1:10" x14ac:dyDescent="0.25">
      <c r="B234" t="s">
        <v>4</v>
      </c>
      <c r="C234">
        <v>2017.3698630136987</v>
      </c>
      <c r="D234">
        <v>31</v>
      </c>
      <c r="E234" s="1">
        <v>15857.48</v>
      </c>
      <c r="F234">
        <v>120598.5</v>
      </c>
      <c r="G234">
        <f t="shared" si="12"/>
        <v>8.4832168377421908</v>
      </c>
      <c r="H234">
        <f t="shared" si="13"/>
        <v>3851.3804443349545</v>
      </c>
    </row>
    <row r="235" spans="1:10" x14ac:dyDescent="0.25">
      <c r="B235" t="s">
        <v>5</v>
      </c>
      <c r="C235">
        <v>2017.4547945205479</v>
      </c>
      <c r="D235">
        <v>30</v>
      </c>
      <c r="E235" s="1">
        <v>17906.07</v>
      </c>
      <c r="F235">
        <v>120598.5</v>
      </c>
      <c r="G235">
        <f t="shared" si="12"/>
        <v>9.8984481564861913</v>
      </c>
      <c r="H235">
        <f t="shared" si="13"/>
        <v>4493.8954630447306</v>
      </c>
    </row>
    <row r="236" spans="1:10" x14ac:dyDescent="0.25">
      <c r="B236" t="s">
        <v>6</v>
      </c>
      <c r="C236">
        <v>2017.5369863013698</v>
      </c>
      <c r="D236">
        <v>31</v>
      </c>
      <c r="E236" s="1">
        <v>15696.91</v>
      </c>
      <c r="F236">
        <v>120598.5</v>
      </c>
      <c r="G236">
        <f t="shared" si="12"/>
        <v>8.3973173046741199</v>
      </c>
      <c r="H236">
        <f t="shared" si="13"/>
        <v>3812.3820563220506</v>
      </c>
    </row>
    <row r="237" spans="1:10" x14ac:dyDescent="0.25">
      <c r="B237" t="s">
        <v>7</v>
      </c>
      <c r="C237">
        <v>2017.6219178082192</v>
      </c>
      <c r="D237">
        <v>31</v>
      </c>
      <c r="E237" s="1">
        <v>15778.52</v>
      </c>
      <c r="F237">
        <v>120598.5</v>
      </c>
      <c r="G237">
        <f t="shared" si="12"/>
        <v>8.4409759015084305</v>
      </c>
      <c r="H237">
        <f t="shared" si="13"/>
        <v>3832.2030592848273</v>
      </c>
    </row>
    <row r="238" spans="1:10" x14ac:dyDescent="0.25">
      <c r="B238" t="s">
        <v>8</v>
      </c>
      <c r="C238">
        <v>2017.7068493150684</v>
      </c>
      <c r="D238">
        <v>30</v>
      </c>
      <c r="E238" s="1">
        <v>14516.97</v>
      </c>
      <c r="F238">
        <v>120598.5</v>
      </c>
      <c r="G238">
        <f t="shared" si="12"/>
        <v>8.0249588510636531</v>
      </c>
      <c r="H238">
        <f t="shared" si="13"/>
        <v>3643.3313183828986</v>
      </c>
    </row>
    <row r="239" spans="1:10" x14ac:dyDescent="0.25">
      <c r="B239" t="s">
        <v>9</v>
      </c>
      <c r="C239">
        <v>2017.7890410958903</v>
      </c>
      <c r="D239">
        <v>31</v>
      </c>
      <c r="E239" s="1">
        <v>15169.05</v>
      </c>
      <c r="F239">
        <v>120598.5</v>
      </c>
      <c r="G239">
        <f t="shared" si="12"/>
        <v>8.1149300123697579</v>
      </c>
      <c r="H239">
        <f t="shared" si="13"/>
        <v>3684.1782256158699</v>
      </c>
    </row>
    <row r="240" spans="1:10" x14ac:dyDescent="0.25">
      <c r="B240" t="s">
        <v>10</v>
      </c>
      <c r="C240">
        <v>2017.8739726027397</v>
      </c>
      <c r="D240">
        <v>30</v>
      </c>
      <c r="E240" s="1">
        <v>14932.24</v>
      </c>
      <c r="F240">
        <v>120598.5</v>
      </c>
      <c r="G240">
        <f t="shared" si="12"/>
        <v>8.2545194730172149</v>
      </c>
      <c r="H240">
        <f t="shared" si="13"/>
        <v>3747.5518407498157</v>
      </c>
    </row>
    <row r="241" spans="1:8" x14ac:dyDescent="0.25">
      <c r="B241" t="s">
        <v>11</v>
      </c>
      <c r="C241">
        <v>2017.9561643835616</v>
      </c>
      <c r="D241">
        <v>31</v>
      </c>
      <c r="E241" s="1">
        <v>13032.49</v>
      </c>
      <c r="F241">
        <v>120598.5</v>
      </c>
      <c r="G241">
        <f t="shared" si="12"/>
        <v>6.9719424905916147</v>
      </c>
      <c r="H241">
        <f t="shared" si="13"/>
        <v>3165.2618907285932</v>
      </c>
    </row>
    <row r="242" spans="1:8" x14ac:dyDescent="0.25">
      <c r="A242">
        <v>2018</v>
      </c>
      <c r="B242" t="s">
        <v>0</v>
      </c>
      <c r="C242">
        <v>2018.041095890411</v>
      </c>
      <c r="D242">
        <v>31</v>
      </c>
      <c r="E242" s="1">
        <v>14075</v>
      </c>
      <c r="F242">
        <v>120235</v>
      </c>
      <c r="G242">
        <f t="shared" si="12"/>
        <v>7.552414156685094</v>
      </c>
      <c r="H242">
        <f t="shared" si="13"/>
        <v>3428.7960271350325</v>
      </c>
    </row>
    <row r="243" spans="1:8" x14ac:dyDescent="0.25">
      <c r="B243" t="s">
        <v>1</v>
      </c>
      <c r="C243">
        <v>2018.1260273972603</v>
      </c>
      <c r="D243">
        <v>28</v>
      </c>
      <c r="E243" s="1">
        <v>12704.42</v>
      </c>
      <c r="F243">
        <v>120235</v>
      </c>
      <c r="G243">
        <f t="shared" si="12"/>
        <v>7.5473744868679784</v>
      </c>
      <c r="H243">
        <f t="shared" si="13"/>
        <v>3426.508017038062</v>
      </c>
    </row>
    <row r="244" spans="1:8" x14ac:dyDescent="0.25">
      <c r="B244" t="s">
        <v>2</v>
      </c>
      <c r="C244">
        <v>2018.2027397260274</v>
      </c>
      <c r="D244">
        <v>31</v>
      </c>
      <c r="E244" s="1">
        <v>13405.72</v>
      </c>
      <c r="F244">
        <v>120235</v>
      </c>
      <c r="G244">
        <f t="shared" si="12"/>
        <v>7.1932894855102303</v>
      </c>
      <c r="H244">
        <f t="shared" si="13"/>
        <v>3265.7534264216447</v>
      </c>
    </row>
    <row r="245" spans="1:8" x14ac:dyDescent="0.25">
      <c r="B245" t="s">
        <v>3</v>
      </c>
      <c r="C245">
        <v>2018.2876712328766</v>
      </c>
      <c r="D245">
        <v>30</v>
      </c>
      <c r="E245" s="1">
        <v>15823.68</v>
      </c>
      <c r="F245">
        <v>120235</v>
      </c>
      <c r="G245">
        <f t="shared" si="12"/>
        <v>8.7737514035014765</v>
      </c>
      <c r="H245">
        <f t="shared" si="13"/>
        <v>3983.2831371896705</v>
      </c>
    </row>
    <row r="246" spans="1:8" x14ac:dyDescent="0.25">
      <c r="B246" t="s">
        <v>4</v>
      </c>
      <c r="C246">
        <v>2018.3698630136987</v>
      </c>
      <c r="D246">
        <v>31</v>
      </c>
      <c r="E246" s="1">
        <v>17320.64</v>
      </c>
      <c r="F246">
        <v>120235</v>
      </c>
      <c r="G246">
        <f t="shared" si="12"/>
        <v>9.2939713491187277</v>
      </c>
      <c r="H246">
        <f t="shared" si="13"/>
        <v>4219.4629924999026</v>
      </c>
    </row>
    <row r="247" spans="1:8" x14ac:dyDescent="0.25">
      <c r="B247" t="s">
        <v>5</v>
      </c>
      <c r="C247">
        <v>2018.4547945205479</v>
      </c>
      <c r="D247">
        <v>30</v>
      </c>
      <c r="E247" s="1">
        <v>17040.29</v>
      </c>
      <c r="F247">
        <v>120235</v>
      </c>
      <c r="G247">
        <f t="shared" si="12"/>
        <v>9.448324808361404</v>
      </c>
      <c r="H247">
        <f t="shared" si="13"/>
        <v>4289.5394629960774</v>
      </c>
    </row>
    <row r="248" spans="1:8" x14ac:dyDescent="0.25">
      <c r="B248" t="s">
        <v>6</v>
      </c>
      <c r="C248">
        <v>2018.5369863013698</v>
      </c>
      <c r="D248">
        <v>31</v>
      </c>
      <c r="E248" s="1">
        <v>17807.77</v>
      </c>
      <c r="F248">
        <v>120235</v>
      </c>
      <c r="G248">
        <f t="shared" si="12"/>
        <v>9.555357317725905</v>
      </c>
      <c r="H248">
        <f t="shared" si="13"/>
        <v>4338.132222247561</v>
      </c>
    </row>
    <row r="249" spans="1:8" x14ac:dyDescent="0.25">
      <c r="B249" t="s">
        <v>7</v>
      </c>
      <c r="C249">
        <v>2018.6219178082192</v>
      </c>
      <c r="D249">
        <v>31</v>
      </c>
      <c r="E249" s="1">
        <v>16448.88</v>
      </c>
      <c r="F249">
        <v>120235</v>
      </c>
      <c r="G249">
        <f t="shared" si="12"/>
        <v>8.8261992308074113</v>
      </c>
      <c r="H249">
        <f t="shared" si="13"/>
        <v>4007.0944507865647</v>
      </c>
    </row>
    <row r="250" spans="1:8" x14ac:dyDescent="0.25">
      <c r="B250" t="s">
        <v>8</v>
      </c>
      <c r="C250">
        <v>2018.7068493150684</v>
      </c>
      <c r="D250">
        <v>30</v>
      </c>
      <c r="E250" s="1">
        <v>14760.61</v>
      </c>
      <c r="F250">
        <v>120235</v>
      </c>
      <c r="G250">
        <f t="shared" si="12"/>
        <v>8.1843112793002586</v>
      </c>
      <c r="H250">
        <f t="shared" si="13"/>
        <v>3715.6773208023174</v>
      </c>
    </row>
    <row r="251" spans="1:8" x14ac:dyDescent="0.25">
      <c r="B251" t="s">
        <v>9</v>
      </c>
      <c r="C251">
        <v>2018.7890410958903</v>
      </c>
      <c r="D251">
        <v>31</v>
      </c>
      <c r="E251" s="1">
        <v>16758.060000000001</v>
      </c>
      <c r="F251">
        <v>120235</v>
      </c>
      <c r="G251">
        <f t="shared" si="12"/>
        <v>8.9921001479629279</v>
      </c>
      <c r="H251">
        <f t="shared" si="13"/>
        <v>4082.4134671751694</v>
      </c>
    </row>
    <row r="252" spans="1:8" x14ac:dyDescent="0.25">
      <c r="B252" t="s">
        <v>10</v>
      </c>
      <c r="C252">
        <v>2018.8739726027397</v>
      </c>
      <c r="D252">
        <v>30</v>
      </c>
      <c r="E252" s="1">
        <v>16917.88</v>
      </c>
      <c r="F252">
        <v>120235</v>
      </c>
      <c r="G252">
        <f t="shared" si="12"/>
        <v>9.3804521700558627</v>
      </c>
      <c r="H252">
        <f t="shared" si="13"/>
        <v>4258.7252852053616</v>
      </c>
    </row>
    <row r="253" spans="1:8" x14ac:dyDescent="0.25">
      <c r="B253" t="s">
        <v>11</v>
      </c>
      <c r="C253">
        <v>2018.9561643835616</v>
      </c>
      <c r="D253">
        <v>31</v>
      </c>
      <c r="E253" s="1">
        <v>15532.63</v>
      </c>
      <c r="F253">
        <v>120235</v>
      </c>
      <c r="G253">
        <f t="shared" si="12"/>
        <v>8.3345545081741808</v>
      </c>
      <c r="H253">
        <f t="shared" si="13"/>
        <v>3783.8877467110779</v>
      </c>
    </row>
    <row r="254" spans="1:8" x14ac:dyDescent="0.25">
      <c r="A254">
        <v>2019</v>
      </c>
      <c r="B254" t="s">
        <v>0</v>
      </c>
      <c r="C254">
        <v>2019.041095890411</v>
      </c>
      <c r="D254">
        <v>31</v>
      </c>
      <c r="E254" s="1">
        <v>14685.14</v>
      </c>
      <c r="F254">
        <v>121248</v>
      </c>
      <c r="G254">
        <f t="shared" si="12"/>
        <v>7.8139712580560028</v>
      </c>
      <c r="H254">
        <f t="shared" si="13"/>
        <v>3547.5429511574253</v>
      </c>
    </row>
    <row r="255" spans="1:8" x14ac:dyDescent="0.25">
      <c r="B255" t="s">
        <v>1</v>
      </c>
      <c r="C255">
        <v>2019.1260273972603</v>
      </c>
      <c r="D255">
        <v>28</v>
      </c>
      <c r="E255" s="1">
        <v>12455.31</v>
      </c>
      <c r="F255">
        <v>121248</v>
      </c>
      <c r="G255">
        <f t="shared" si="12"/>
        <v>7.3375643309580365</v>
      </c>
      <c r="H255">
        <f t="shared" si="13"/>
        <v>3331.2542062549487</v>
      </c>
    </row>
    <row r="256" spans="1:8" x14ac:dyDescent="0.25">
      <c r="B256" t="s">
        <v>2</v>
      </c>
      <c r="C256">
        <v>2019.2027397260274</v>
      </c>
      <c r="D256">
        <v>31</v>
      </c>
      <c r="E256" s="1">
        <v>13699.52</v>
      </c>
      <c r="F256">
        <v>121248</v>
      </c>
      <c r="G256">
        <f t="shared" si="12"/>
        <v>7.2895223013987858</v>
      </c>
      <c r="H256">
        <f t="shared" si="13"/>
        <v>3309.4431248350488</v>
      </c>
    </row>
    <row r="257" spans="1:8" x14ac:dyDescent="0.25">
      <c r="B257" t="s">
        <v>3</v>
      </c>
      <c r="C257">
        <v>2019.2876712328766</v>
      </c>
      <c r="D257">
        <v>30</v>
      </c>
      <c r="E257" s="1">
        <v>18165.16</v>
      </c>
      <c r="F257">
        <v>121248</v>
      </c>
      <c r="G257">
        <f t="shared" si="12"/>
        <v>9.987881587050234</v>
      </c>
      <c r="H257">
        <f t="shared" si="13"/>
        <v>4534.4982405208066</v>
      </c>
    </row>
    <row r="258" spans="1:8" x14ac:dyDescent="0.25">
      <c r="B258" t="s">
        <v>4</v>
      </c>
      <c r="C258">
        <v>2019.3698630136987</v>
      </c>
      <c r="D258">
        <v>31</v>
      </c>
      <c r="E258" s="1">
        <v>18158.82</v>
      </c>
      <c r="F258">
        <v>121248</v>
      </c>
      <c r="G258">
        <f t="shared" si="12"/>
        <v>9.662318340867877</v>
      </c>
      <c r="H258">
        <f t="shared" si="13"/>
        <v>4386.6925267540164</v>
      </c>
    </row>
    <row r="259" spans="1:8" x14ac:dyDescent="0.25">
      <c r="B259" t="s">
        <v>5</v>
      </c>
      <c r="C259">
        <v>2019.4547945205479</v>
      </c>
      <c r="D259">
        <v>30</v>
      </c>
      <c r="E259" s="1">
        <v>16971.54</v>
      </c>
      <c r="F259">
        <v>121248</v>
      </c>
      <c r="G259">
        <f t="shared" si="12"/>
        <v>9.3315848508841377</v>
      </c>
      <c r="H259">
        <f t="shared" si="13"/>
        <v>4236.5395223013984</v>
      </c>
    </row>
    <row r="260" spans="1:8" x14ac:dyDescent="0.25">
      <c r="B260" t="s">
        <v>6</v>
      </c>
      <c r="C260">
        <v>2019.5369863013698</v>
      </c>
      <c r="D260">
        <v>31</v>
      </c>
      <c r="E260" s="1">
        <v>18784.66</v>
      </c>
      <c r="F260">
        <v>121248</v>
      </c>
      <c r="G260">
        <f t="shared" si="12"/>
        <v>9.9953281570590597</v>
      </c>
      <c r="H260">
        <f t="shared" si="13"/>
        <v>4537.8789833048131</v>
      </c>
    </row>
    <row r="261" spans="1:8" x14ac:dyDescent="0.25">
      <c r="B261" t="s">
        <v>7</v>
      </c>
      <c r="C261">
        <v>2019.6219178082192</v>
      </c>
      <c r="D261">
        <v>31</v>
      </c>
      <c r="E261" s="1">
        <v>17323.599999999999</v>
      </c>
      <c r="F261">
        <v>121248</v>
      </c>
      <c r="G261">
        <f t="shared" si="12"/>
        <v>9.2178973088481939</v>
      </c>
      <c r="H261">
        <f t="shared" si="13"/>
        <v>4184.9253782170799</v>
      </c>
    </row>
    <row r="262" spans="1:8" x14ac:dyDescent="0.25">
      <c r="B262" t="s">
        <v>8</v>
      </c>
      <c r="C262">
        <v>2019.7068493150684</v>
      </c>
      <c r="D262">
        <v>30</v>
      </c>
      <c r="E262" s="1">
        <v>16254.97</v>
      </c>
      <c r="F262">
        <v>121248</v>
      </c>
      <c r="G262">
        <f t="shared" si="12"/>
        <v>8.9375879739597082</v>
      </c>
      <c r="H262">
        <f t="shared" si="13"/>
        <v>4057.6649401777076</v>
      </c>
    </row>
    <row r="263" spans="1:8" x14ac:dyDescent="0.25">
      <c r="B263" t="s">
        <v>9</v>
      </c>
      <c r="C263">
        <v>2019.7890410958903</v>
      </c>
      <c r="D263">
        <v>31</v>
      </c>
      <c r="E263" s="1">
        <v>16743.810000000001</v>
      </c>
      <c r="F263">
        <v>121248</v>
      </c>
      <c r="G263">
        <f t="shared" si="12"/>
        <v>8.9093907235716294</v>
      </c>
      <c r="H263">
        <f t="shared" si="13"/>
        <v>4044.8633885015197</v>
      </c>
    </row>
    <row r="264" spans="1:8" x14ac:dyDescent="0.25">
      <c r="B264" t="s">
        <v>10</v>
      </c>
      <c r="C264">
        <v>2019.8739726027397</v>
      </c>
      <c r="D264">
        <v>30</v>
      </c>
      <c r="E264" s="1">
        <v>14416.14</v>
      </c>
      <c r="F264">
        <v>121248</v>
      </c>
      <c r="G264">
        <f t="shared" si="12"/>
        <v>7.9265307468989183</v>
      </c>
      <c r="H264">
        <f t="shared" si="13"/>
        <v>3598.6449590921088</v>
      </c>
    </row>
    <row r="265" spans="1:8" x14ac:dyDescent="0.25">
      <c r="B265" t="s">
        <v>11</v>
      </c>
      <c r="C265">
        <v>2019.9561643835616</v>
      </c>
      <c r="D265">
        <v>31</v>
      </c>
      <c r="E265" s="1">
        <v>19127.060000000001</v>
      </c>
      <c r="F265">
        <v>121248</v>
      </c>
      <c r="G265">
        <f t="shared" si="12"/>
        <v>10.177519389744507</v>
      </c>
      <c r="H265">
        <f t="shared" si="13"/>
        <v>4620.5938029440058</v>
      </c>
    </row>
    <row r="266" spans="1:8" x14ac:dyDescent="0.25">
      <c r="A266">
        <v>2020</v>
      </c>
      <c r="B266" t="s">
        <v>0</v>
      </c>
      <c r="C266">
        <v>2020.041095890411</v>
      </c>
      <c r="D266">
        <v>31</v>
      </c>
      <c r="E266" s="1">
        <v>15357.87</v>
      </c>
      <c r="F266">
        <v>121508</v>
      </c>
      <c r="G266">
        <f t="shared" si="12"/>
        <v>8.154445160653168</v>
      </c>
      <c r="H266">
        <f t="shared" si="13"/>
        <v>3702.1181029365384</v>
      </c>
    </row>
    <row r="267" spans="1:8" x14ac:dyDescent="0.25">
      <c r="B267" t="s">
        <v>1</v>
      </c>
      <c r="C267">
        <v>2020.1260273972603</v>
      </c>
      <c r="D267">
        <v>29</v>
      </c>
      <c r="E267" s="1">
        <v>13170.07</v>
      </c>
      <c r="F267">
        <v>121508</v>
      </c>
      <c r="G267">
        <f t="shared" si="12"/>
        <v>7.4750690461136093</v>
      </c>
      <c r="H267">
        <f t="shared" si="13"/>
        <v>3393.6813469355789</v>
      </c>
    </row>
    <row r="268" spans="1:8" x14ac:dyDescent="0.25">
      <c r="B268" t="s">
        <v>2</v>
      </c>
      <c r="C268">
        <v>2020.2027397260274</v>
      </c>
      <c r="D268">
        <v>31</v>
      </c>
      <c r="E268" s="1">
        <v>17405.650000000001</v>
      </c>
      <c r="F268">
        <v>121508</v>
      </c>
      <c r="G268">
        <f t="shared" si="12"/>
        <v>9.2417384969740475</v>
      </c>
      <c r="H268">
        <f t="shared" si="13"/>
        <v>4195.7492776262179</v>
      </c>
    </row>
    <row r="269" spans="1:8" x14ac:dyDescent="0.25">
      <c r="B269" t="s">
        <v>3</v>
      </c>
      <c r="C269">
        <v>2020.2876712328766</v>
      </c>
      <c r="D269">
        <v>30</v>
      </c>
      <c r="E269" s="1">
        <v>18492.150000000001</v>
      </c>
      <c r="F269">
        <v>121508</v>
      </c>
      <c r="G269">
        <f t="shared" si="12"/>
        <v>10.14591631826711</v>
      </c>
      <c r="H269">
        <f t="shared" si="13"/>
        <v>4606.2460084932682</v>
      </c>
    </row>
    <row r="270" spans="1:8" x14ac:dyDescent="0.25">
      <c r="B270" t="s">
        <v>4</v>
      </c>
      <c r="C270">
        <v>2020.3698630136987</v>
      </c>
      <c r="D270">
        <v>31</v>
      </c>
      <c r="E270" s="1">
        <v>20344.349999999999</v>
      </c>
      <c r="F270">
        <v>121508</v>
      </c>
      <c r="G270">
        <f t="shared" si="12"/>
        <v>10.802076486136052</v>
      </c>
      <c r="H270">
        <f t="shared" si="13"/>
        <v>4904.1427247057673</v>
      </c>
    </row>
    <row r="271" spans="1:8" x14ac:dyDescent="0.25">
      <c r="B271" t="s">
        <v>5</v>
      </c>
      <c r="C271">
        <v>2020.4547945205479</v>
      </c>
      <c r="D271">
        <v>30</v>
      </c>
      <c r="E271" s="1">
        <v>21841.61</v>
      </c>
      <c r="F271">
        <v>121508</v>
      </c>
      <c r="G271">
        <f t="shared" si="12"/>
        <v>11.983633450746726</v>
      </c>
      <c r="H271">
        <f t="shared" si="13"/>
        <v>5440.5695866390133</v>
      </c>
    </row>
    <row r="272" spans="1:8" x14ac:dyDescent="0.25">
      <c r="B272" t="s">
        <v>6</v>
      </c>
      <c r="C272">
        <v>2020.5369863013698</v>
      </c>
      <c r="D272">
        <v>31</v>
      </c>
      <c r="E272" s="1">
        <v>20026.07</v>
      </c>
      <c r="F272">
        <v>121508</v>
      </c>
      <c r="G272">
        <f t="shared" si="12"/>
        <v>10.633081905134084</v>
      </c>
      <c r="H272">
        <f t="shared" si="13"/>
        <v>4827.4191849308745</v>
      </c>
    </row>
    <row r="273" spans="1:8" x14ac:dyDescent="0.25">
      <c r="B273" t="s">
        <v>7</v>
      </c>
      <c r="C273">
        <v>2020.6219178082192</v>
      </c>
      <c r="D273">
        <v>31</v>
      </c>
      <c r="E273" s="1">
        <v>19680.060000000001</v>
      </c>
      <c r="F273">
        <v>121508</v>
      </c>
      <c r="G273">
        <f t="shared" si="12"/>
        <v>10.449363748251807</v>
      </c>
      <c r="H273">
        <f t="shared" si="13"/>
        <v>4744.0111417063208</v>
      </c>
    </row>
    <row r="274" spans="1:8" x14ac:dyDescent="0.25">
      <c r="B274" t="s">
        <v>8</v>
      </c>
      <c r="C274">
        <v>2020.7068493150684</v>
      </c>
      <c r="D274">
        <v>30</v>
      </c>
      <c r="E274" s="1">
        <v>19022.560000000001</v>
      </c>
      <c r="F274">
        <v>121508</v>
      </c>
      <c r="G274">
        <f t="shared" si="12"/>
        <v>10.436931450329745</v>
      </c>
      <c r="H274">
        <f t="shared" si="13"/>
        <v>4738.366878449704</v>
      </c>
    </row>
    <row r="275" spans="1:8" x14ac:dyDescent="0.25">
      <c r="B275" t="s">
        <v>9</v>
      </c>
      <c r="C275">
        <v>2020.7890410958903</v>
      </c>
      <c r="D275">
        <v>31</v>
      </c>
      <c r="E275" s="1">
        <v>18707.97</v>
      </c>
      <c r="F275">
        <v>121508</v>
      </c>
      <c r="G275">
        <f t="shared" si="12"/>
        <v>9.933220910982099</v>
      </c>
      <c r="H275">
        <f t="shared" si="13"/>
        <v>4509.6822935858727</v>
      </c>
    </row>
    <row r="276" spans="1:8" x14ac:dyDescent="0.25">
      <c r="B276" t="s">
        <v>10</v>
      </c>
      <c r="C276">
        <v>2020.8739726027397</v>
      </c>
      <c r="D276">
        <v>30</v>
      </c>
      <c r="E276" s="1">
        <v>19424.689999999999</v>
      </c>
      <c r="F276">
        <v>121508</v>
      </c>
      <c r="G276">
        <f t="shared" si="12"/>
        <v>10.657564385335396</v>
      </c>
      <c r="H276">
        <f t="shared" si="13"/>
        <v>4838.5342309422704</v>
      </c>
    </row>
    <row r="277" spans="1:8" x14ac:dyDescent="0.25">
      <c r="B277" t="s">
        <v>11</v>
      </c>
      <c r="C277">
        <v>2020.9561643835616</v>
      </c>
      <c r="D277">
        <v>31</v>
      </c>
      <c r="E277" s="1">
        <v>19532.349999999999</v>
      </c>
      <c r="F277">
        <v>121508</v>
      </c>
      <c r="G277">
        <f t="shared" si="12"/>
        <v>10.370935353254319</v>
      </c>
      <c r="H277">
        <f t="shared" si="13"/>
        <v>4708.4046503774607</v>
      </c>
    </row>
    <row r="278" spans="1:8" x14ac:dyDescent="0.25">
      <c r="A278">
        <v>2021</v>
      </c>
      <c r="B278" t="s">
        <v>0</v>
      </c>
      <c r="C278">
        <v>2021.041095890411</v>
      </c>
      <c r="D278">
        <v>31</v>
      </c>
      <c r="E278" s="1">
        <v>16394.93</v>
      </c>
      <c r="F278">
        <v>121599</v>
      </c>
      <c r="G278">
        <f t="shared" si="12"/>
        <v>8.6985700487244024</v>
      </c>
      <c r="H278">
        <f t="shared" si="13"/>
        <v>3949.1508021208788</v>
      </c>
    </row>
    <row r="279" spans="1:8" x14ac:dyDescent="0.25">
      <c r="B279" t="s">
        <v>1</v>
      </c>
      <c r="C279">
        <v>2021.1260273972603</v>
      </c>
      <c r="D279">
        <v>28</v>
      </c>
      <c r="E279" s="1">
        <v>13234.63</v>
      </c>
      <c r="F279">
        <v>121599</v>
      </c>
      <c r="G279">
        <f t="shared" si="12"/>
        <v>7.7741652010766069</v>
      </c>
      <c r="H279">
        <f t="shared" si="13"/>
        <v>3529.4710012887795</v>
      </c>
    </row>
    <row r="280" spans="1:8" x14ac:dyDescent="0.25">
      <c r="B280" t="s">
        <v>2</v>
      </c>
      <c r="C280">
        <v>2021.2027397260274</v>
      </c>
      <c r="D280">
        <v>31</v>
      </c>
      <c r="E280" s="1">
        <v>18763.060000000001</v>
      </c>
      <c r="F280">
        <v>121599</v>
      </c>
      <c r="G280">
        <f t="shared" si="12"/>
        <v>9.9550160774348466</v>
      </c>
      <c r="H280">
        <f t="shared" si="13"/>
        <v>4519.5772991554204</v>
      </c>
    </row>
    <row r="281" spans="1:8" x14ac:dyDescent="0.25">
      <c r="B281" t="s">
        <v>3</v>
      </c>
      <c r="C281">
        <v>2021.2876712328766</v>
      </c>
      <c r="D281">
        <v>30</v>
      </c>
      <c r="E281" s="1">
        <v>20037.96</v>
      </c>
      <c r="F281">
        <v>121599</v>
      </c>
      <c r="G281">
        <f t="shared" si="12"/>
        <v>10.98581402807589</v>
      </c>
      <c r="H281">
        <f t="shared" si="13"/>
        <v>4987.5595687464538</v>
      </c>
    </row>
    <row r="282" spans="1:8" x14ac:dyDescent="0.25">
      <c r="B282" t="s">
        <v>4</v>
      </c>
      <c r="C282">
        <v>2021.3698630136987</v>
      </c>
      <c r="D282">
        <v>31</v>
      </c>
      <c r="E282" s="1">
        <v>18535.04</v>
      </c>
      <c r="F282">
        <v>121599</v>
      </c>
      <c r="G282">
        <f t="shared" si="12"/>
        <v>9.834036729397976</v>
      </c>
      <c r="H282">
        <f t="shared" si="13"/>
        <v>4464.6526751466808</v>
      </c>
    </row>
    <row r="283" spans="1:8" x14ac:dyDescent="0.25">
      <c r="B283" t="s">
        <v>5</v>
      </c>
      <c r="C283">
        <v>2021.4547945205479</v>
      </c>
      <c r="D283">
        <v>30</v>
      </c>
      <c r="E283" s="1">
        <v>21223.26</v>
      </c>
      <c r="F283">
        <v>121599</v>
      </c>
      <c r="G283">
        <f t="shared" si="12"/>
        <v>11.635654898477783</v>
      </c>
      <c r="H283">
        <f t="shared" si="13"/>
        <v>5282.5873239089133</v>
      </c>
    </row>
    <row r="284" spans="1:8" x14ac:dyDescent="0.25">
      <c r="B284" t="s">
        <v>6</v>
      </c>
      <c r="C284">
        <v>2021.5369863013698</v>
      </c>
      <c r="D284">
        <v>31</v>
      </c>
      <c r="E284" s="1">
        <v>20444.93</v>
      </c>
      <c r="F284">
        <v>121599</v>
      </c>
      <c r="G284">
        <f t="shared" si="12"/>
        <v>10.847356819838025</v>
      </c>
      <c r="H284">
        <f t="shared" si="13"/>
        <v>4924.6999962064629</v>
      </c>
    </row>
    <row r="285" spans="1:8" x14ac:dyDescent="0.25">
      <c r="B285" t="s">
        <v>7</v>
      </c>
      <c r="C285">
        <v>2021.6219178082192</v>
      </c>
      <c r="D285">
        <v>31</v>
      </c>
      <c r="E285" s="1">
        <v>19887.21</v>
      </c>
      <c r="F285">
        <v>121599</v>
      </c>
      <c r="G285">
        <f t="shared" si="12"/>
        <v>10.551450311693459</v>
      </c>
      <c r="H285">
        <f t="shared" si="13"/>
        <v>4790.3584415088308</v>
      </c>
    </row>
    <row r="286" spans="1:8" x14ac:dyDescent="0.25">
      <c r="B286" t="s">
        <v>8</v>
      </c>
      <c r="C286">
        <v>2021.7068493150684</v>
      </c>
      <c r="D286">
        <v>30</v>
      </c>
      <c r="E286" s="1">
        <v>18773.580000000002</v>
      </c>
      <c r="F286">
        <v>121599</v>
      </c>
      <c r="G286">
        <f t="shared" si="12"/>
        <v>10.292617537973173</v>
      </c>
      <c r="H286">
        <f t="shared" si="13"/>
        <v>4672.8483622398207</v>
      </c>
    </row>
    <row r="287" spans="1:8" x14ac:dyDescent="0.25">
      <c r="B287" t="s">
        <v>9</v>
      </c>
      <c r="C287">
        <v>2021.7890410958903</v>
      </c>
      <c r="D287">
        <v>31</v>
      </c>
      <c r="E287" s="1">
        <v>17289.27</v>
      </c>
      <c r="F287">
        <v>121599</v>
      </c>
      <c r="G287">
        <f t="shared" si="12"/>
        <v>9.1730752242497751</v>
      </c>
      <c r="H287">
        <f t="shared" si="13"/>
        <v>4164.5761518093977</v>
      </c>
    </row>
    <row r="288" spans="1:8" x14ac:dyDescent="0.25">
      <c r="B288" t="s">
        <v>10</v>
      </c>
      <c r="C288">
        <v>2021.8739726027397</v>
      </c>
      <c r="D288">
        <v>30</v>
      </c>
      <c r="E288" s="1">
        <v>19447.59</v>
      </c>
      <c r="F288">
        <v>121599</v>
      </c>
      <c r="G288">
        <f t="shared" si="12"/>
        <v>10.662143603154631</v>
      </c>
      <c r="H288">
        <f t="shared" si="13"/>
        <v>4840.6131958322021</v>
      </c>
    </row>
    <row r="289" spans="2:8" x14ac:dyDescent="0.25">
      <c r="B289" t="s">
        <v>11</v>
      </c>
      <c r="C289">
        <v>2021.9561643835616</v>
      </c>
      <c r="D289">
        <v>31</v>
      </c>
      <c r="E289" s="1">
        <v>17753.55</v>
      </c>
      <c r="F289">
        <v>121599</v>
      </c>
      <c r="G289">
        <f t="shared" si="12"/>
        <v>9.4194057729146223</v>
      </c>
      <c r="H289">
        <f t="shared" si="13"/>
        <v>4276.410220903239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HP User</cp:lastModifiedBy>
  <dcterms:created xsi:type="dcterms:W3CDTF">2019-02-09T18:13:37Z</dcterms:created>
  <dcterms:modified xsi:type="dcterms:W3CDTF">2023-07-23T16:57:34Z</dcterms:modified>
</cp:coreProperties>
</file>