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Juan David\Downloads\"/>
    </mc:Choice>
  </mc:AlternateContent>
  <xr:revisionPtr revIDLastSave="0" documentId="8_{873D0463-635D-47D0-89C0-013731A2B04C}" xr6:coauthVersionLast="47" xr6:coauthVersionMax="47" xr10:uidLastSave="{00000000-0000-0000-0000-000000000000}"/>
  <bookViews>
    <workbookView xWindow="-120" yWindow="-120" windowWidth="20730" windowHeight="11040" xr2:uid="{00000000-000D-0000-FFFF-FFFF00000000}"/>
  </bookViews>
  <sheets>
    <sheet name="11 a 50 trabajadores" sheetId="2" r:id="rId1"/>
    <sheet name="Ejemplo mas 50 trabajadores"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1" l="1"/>
  <c r="H254" i="2"/>
  <c r="M249" i="2"/>
  <c r="M244" i="2"/>
  <c r="M239" i="2"/>
  <c r="M234" i="2"/>
  <c r="I234" i="2"/>
  <c r="M231" i="2"/>
  <c r="M227" i="2"/>
  <c r="M223" i="2"/>
  <c r="M219" i="2"/>
  <c r="I219" i="2"/>
  <c r="M215" i="2"/>
  <c r="M210" i="2"/>
  <c r="N210" i="2" s="1"/>
  <c r="I210" i="2"/>
  <c r="M204" i="2"/>
  <c r="M200" i="2"/>
  <c r="M196" i="2"/>
  <c r="M192" i="2"/>
  <c r="M188" i="2"/>
  <c r="M184" i="2"/>
  <c r="I184" i="2"/>
  <c r="M179" i="2"/>
  <c r="M173" i="2"/>
  <c r="M169" i="2"/>
  <c r="M165" i="2"/>
  <c r="I165" i="2"/>
  <c r="M161" i="2"/>
  <c r="M157" i="2"/>
  <c r="M153" i="2"/>
  <c r="M149" i="2"/>
  <c r="M145" i="2"/>
  <c r="M141" i="2"/>
  <c r="I141" i="2"/>
  <c r="M137" i="2"/>
  <c r="M133" i="2"/>
  <c r="M129" i="2"/>
  <c r="I129" i="2"/>
  <c r="M124" i="2"/>
  <c r="M120" i="2"/>
  <c r="M116" i="2"/>
  <c r="M112" i="2"/>
  <c r="M109" i="2"/>
  <c r="M103" i="2"/>
  <c r="M100" i="2"/>
  <c r="M96" i="2"/>
  <c r="M93" i="2"/>
  <c r="I93" i="2"/>
  <c r="M89" i="2"/>
  <c r="M85" i="2"/>
  <c r="M82" i="2"/>
  <c r="M78" i="2"/>
  <c r="M74" i="2"/>
  <c r="M69" i="2"/>
  <c r="M65" i="2"/>
  <c r="M61" i="2"/>
  <c r="M57" i="2"/>
  <c r="M53" i="2"/>
  <c r="M49" i="2"/>
  <c r="I49" i="2"/>
  <c r="M47" i="2"/>
  <c r="M43" i="2"/>
  <c r="M39" i="2"/>
  <c r="I39" i="2"/>
  <c r="M35" i="2"/>
  <c r="M32" i="2"/>
  <c r="M28" i="2"/>
  <c r="M21" i="2"/>
  <c r="M18" i="2"/>
  <c r="M13" i="2"/>
  <c r="M10" i="2"/>
  <c r="M4" i="2"/>
  <c r="I254" i="2" l="1"/>
  <c r="N234" i="2"/>
  <c r="N219" i="2"/>
  <c r="N184" i="2"/>
  <c r="N165" i="2"/>
  <c r="N129" i="2"/>
  <c r="N93" i="2"/>
  <c r="N141" i="2"/>
  <c r="N49" i="2"/>
  <c r="N39" i="2"/>
  <c r="M254" i="2"/>
  <c r="N4" i="2"/>
  <c r="M18" i="1"/>
  <c r="M65" i="1"/>
  <c r="M78" i="1"/>
  <c r="M96" i="1"/>
  <c r="M231" i="1"/>
  <c r="M249" i="1"/>
  <c r="M244" i="1"/>
  <c r="M239" i="1"/>
  <c r="M234" i="1"/>
  <c r="M227" i="1"/>
  <c r="M223" i="1"/>
  <c r="M219" i="1"/>
  <c r="M215" i="1"/>
  <c r="M210" i="1"/>
  <c r="M204" i="1"/>
  <c r="M200" i="1"/>
  <c r="M196" i="1"/>
  <c r="M192" i="1"/>
  <c r="M188" i="1"/>
  <c r="M184" i="1"/>
  <c r="M179" i="1"/>
  <c r="M173" i="1"/>
  <c r="M165" i="1"/>
  <c r="M161" i="1"/>
  <c r="M157" i="1"/>
  <c r="M149" i="1"/>
  <c r="M153" i="1"/>
  <c r="M145" i="1"/>
  <c r="M141" i="1"/>
  <c r="M137" i="1"/>
  <c r="M133" i="1"/>
  <c r="M129" i="1"/>
  <c r="M124" i="1"/>
  <c r="M120" i="1"/>
  <c r="M116" i="1"/>
  <c r="M112" i="1"/>
  <c r="M109" i="1"/>
  <c r="M103" i="1"/>
  <c r="M100" i="1"/>
  <c r="M93" i="1"/>
  <c r="M89" i="1"/>
  <c r="M85" i="1"/>
  <c r="M82" i="1"/>
  <c r="M74" i="1"/>
  <c r="M69" i="1"/>
  <c r="M61" i="1"/>
  <c r="M57" i="1"/>
  <c r="M53" i="1"/>
  <c r="M49" i="1"/>
  <c r="M47" i="1"/>
  <c r="M43" i="1"/>
  <c r="M39" i="1"/>
  <c r="M35" i="1"/>
  <c r="M32" i="1"/>
  <c r="M28" i="1"/>
  <c r="M21" i="1"/>
  <c r="M13" i="1"/>
  <c r="M10" i="1"/>
  <c r="N254" i="2" l="1"/>
  <c r="M169" i="1"/>
  <c r="I234" i="1" l="1"/>
  <c r="I210" i="1"/>
  <c r="I184" i="1"/>
  <c r="I165" i="1"/>
  <c r="I141" i="1"/>
  <c r="I129" i="1"/>
  <c r="I93" i="1"/>
  <c r="I49" i="1"/>
  <c r="I39" i="1"/>
  <c r="H254" i="1"/>
  <c r="N234" i="1" l="1"/>
  <c r="N184" i="1"/>
  <c r="N219" i="1"/>
  <c r="N210" i="1"/>
  <c r="N165" i="1"/>
  <c r="N141" i="1"/>
  <c r="N129" i="1"/>
  <c r="N93" i="1"/>
  <c r="N49" i="1"/>
  <c r="I219" i="1" l="1"/>
  <c r="I254" i="1" s="1"/>
  <c r="N39" i="1" l="1"/>
  <c r="M254" i="1"/>
  <c r="N4" i="1"/>
  <c r="N254" i="1" l="1"/>
</calcChain>
</file>

<file path=xl/sharedStrings.xml><?xml version="1.0" encoding="utf-8"?>
<sst xmlns="http://schemas.openxmlformats.org/spreadsheetml/2006/main" count="1090" uniqueCount="522">
  <si>
    <t xml:space="preserve">VERIFICACIÓN  AL CUMPLIMIENTO DE LOS ESTÁNDARES MINIMOS </t>
  </si>
  <si>
    <t xml:space="preserve">ESTÁNDAR / APOYO LEGAL </t>
  </si>
  <si>
    <t>OBSERVACIONES</t>
  </si>
  <si>
    <t>1.1.1</t>
  </si>
  <si>
    <t>Asignación de una persona que diseñe e implemente el SG-SST</t>
  </si>
  <si>
    <t>CUMPLE</t>
  </si>
  <si>
    <t>NO CUMPLE</t>
  </si>
  <si>
    <t xml:space="preserve">Decreto  1072 de 2015. Articulos 2.2.4.6.8; 2.2.4.6.12; 2.2.4.6.35.
Resolución 4502 de 2012.
Resolución 4927 de 2016.
</t>
  </si>
  <si>
    <t>Licencia en SST</t>
  </si>
  <si>
    <t>Curso virtual de 50 horas</t>
  </si>
  <si>
    <t xml:space="preserve">Comunicación de responsabilidades </t>
  </si>
  <si>
    <t xml:space="preserve">Soporte cumplimiento de responsabilidades </t>
  </si>
  <si>
    <t>1.1.2</t>
  </si>
  <si>
    <t>Asignación de responsabilidades en seguridad y salud en el trabajo.</t>
  </si>
  <si>
    <t>Decreto 1072 de 2015. 
Artículos 2.2.4.6.8; 2.2.4.6.10; Art.2.2.4.6.12.</t>
  </si>
  <si>
    <t xml:space="preserve">* Responsabilidades en SST documentadas para todos los cargos. 
* Incluyen el cuidado de la salud, cumplimiento con directrices del SG-SST, informar sobre peligros - riesgos del  trabajo, participación en capacitaciones, otras.
*Comunicadas  al personal.
*Conocidas por el trabador.
*Cumplimiento por el trabajador. </t>
  </si>
  <si>
    <t>1.1.3</t>
  </si>
  <si>
    <t>Asignación de recursos para el SG-SST.</t>
  </si>
  <si>
    <t>Decreto 1072 de 2015. 
Artículos 2.2.4.6.8; 2.2.4.6.17; 2.2.4.6.31</t>
  </si>
  <si>
    <t>* Definición de recursos financieros,  técnicos, tecnológicos y de personal. 
* Pertinencia según prioridades de SST. 
* Disponibilidad. 
* Trazabilidad sobre su inversión o ejecución.
* Recursos para que el responsable del sistema, Copasst, vigía, otros puedan cumplir sus funciones.</t>
  </si>
  <si>
    <t>Inventario de los recursos humanos, técnicos, tecnológicos</t>
  </si>
  <si>
    <t>Presupuesto detallado, con actividades</t>
  </si>
  <si>
    <t xml:space="preserve">Revisión gerencial detallando suficiencia de recursos </t>
  </si>
  <si>
    <t>1.1.4</t>
  </si>
  <si>
    <t>Afiliación al Sistema de Seguridad Social Integral</t>
  </si>
  <si>
    <t xml:space="preserve">Decreto 1072 de 2015.Capítulos 2 y 3.
Ley 1562 de 2012.
Ley 1233 de 2008.
Decreto 1670 de 2007. 
Decreto 2090 de 2003.
Decreto 1607 de 2002. 
Decreto 1295 de 1994. 
</t>
  </si>
  <si>
    <t>*Afiliación al SGRL de todo el personal:
(Muestra del 10% trabajadores para entre 51 y 200 trabajadores)
(Muestra de 30 trabajadores para más de 200 trabajadores)
   * Sistema General de Salud (EPS). 
   * Sistema General de Riesgos Laborales (ARL). 
   * Sistema General de Pensiones (AFP). 
*Afiliaciones y aportes oportunos: 
      *Fecha de vinculación del trabajador. 
      *Fechas definidas por ley. 
      *Sobre el IBC y clase de riesgo propio de la actividad.</t>
  </si>
  <si>
    <t xml:space="preserve">Certificados de afiliación EPS, ARL, AFP </t>
  </si>
  <si>
    <t>1.1.5</t>
  </si>
  <si>
    <t>Identificación de trabajadores que se dediquen en forma permanente a actividades de alto riesgo y cotización de pensión especial.</t>
  </si>
  <si>
    <t>Decreto 2655 de 2014.
Decreto 2090 de 2003. 
Resolución 2346 2007.
Resolución 2400 de 1979.</t>
  </si>
  <si>
    <t xml:space="preserve">* Identificación de actividades de alto riesgo (Decreto 2090 de 2003). 
* Identificación de  trabajadores dedicados a estas actividades. 
* Caracterización de la labor por cargos, funciones, tareas, jornadas, lugar ,otros.
* Identificación de peligros,  valoración del riesgo y controles. 
* Implementación de controles: Evaluaciones médicas, mediciones higiénicas, otras. 
* Notificación a entidades competentes sobre estas actividades. 
* Pago de la cotización especial. </t>
  </si>
  <si>
    <t>Listado de trabajadores dedicados a estas actividades</t>
  </si>
  <si>
    <t xml:space="preserve">Caracterización de las actividades de alto riesgo </t>
  </si>
  <si>
    <t>Matriz de peligros y riesgo con análisis actividades</t>
  </si>
  <si>
    <t xml:space="preserve">Soporte implementación controles </t>
  </si>
  <si>
    <t>Aportes especiales al SGRL</t>
  </si>
  <si>
    <t>Documento que conste la realización de actividades específicas del  Decreto 2090 de 2009 (Evaluaciones médicas ocupacionales específicas, mediciones de higiene ambiental)</t>
  </si>
  <si>
    <t>1.1.6</t>
  </si>
  <si>
    <t>Conformación y funcionamiento del COPASST.</t>
  </si>
  <si>
    <t xml:space="preserve">Decreto 1072 de 2015. Artículos 2.2.4.6.8; 2.2.4.6.11; 2.2.4.6.12; 2.2.4.6.20; 2.2.4.6.26; 2.2.4.6.29; 2.2.4.6.32 ; 2.2.4.6.34;  2.2.4.1.6.
Resolución 1401 de 2007. 
Decreto 1295 de 1994.
Resolución 2013 de 1986. 
</t>
  </si>
  <si>
    <t xml:space="preserve">* Constitución Copasst -  Designación del Vigía de SST.
* Procesos de convocatoria, elección, conformación.
* Vigencia.
*Reuniones  mensuales y actas de reunión.
*Seguimiento a compromisos. 
*Recursos y tiempo para actividades.
*Conocimiento de los trabajadores sobre el Copasst /Vigía de SST  (representantes, miembros, funciones, otros). </t>
  </si>
  <si>
    <t xml:space="preserve">Soportes de convocatoria, elección y constitución </t>
  </si>
  <si>
    <t xml:space="preserve">Actas de nombramiento del empleador </t>
  </si>
  <si>
    <t>Actas de reunión mensual</t>
  </si>
  <si>
    <t xml:space="preserve">Soportes de funcionamiento del COPASST / Vigía de SST </t>
  </si>
  <si>
    <t>1.1.7</t>
  </si>
  <si>
    <t>Capacitación de los integrantes del COPASST</t>
  </si>
  <si>
    <t xml:space="preserve">Resolución 4927 de 2016. 
Decreto 1072 de 2015. 
Artículos 2.2.4.6.8; 2.2.4.6.11; 2.2.4.6.12.
Resolución 1401 de 2007.
Resolución 2013 de 1986.
</t>
  </si>
  <si>
    <t>* Disponibilidad de curso virtual de 50 horas. 
* Soportes para principales y suplentes. 
* Aprobación del curso virtual. 
* Capacitación   sobre  deberes, responsabilidades y aspectos del SG-SST.
* Conocimiento de los miembros sobre funciones y responsabilidades.</t>
  </si>
  <si>
    <t xml:space="preserve">Plan de capacitación para el COPASST / Vigía de SST </t>
  </si>
  <si>
    <t>Soportes de capacitación</t>
  </si>
  <si>
    <t xml:space="preserve">Soporte de curso virtual de 50 horas </t>
  </si>
  <si>
    <t xml:space="preserve">1.1.8 </t>
  </si>
  <si>
    <t>Conformación y funcionamiento del Comité de Convivencia Laboral.</t>
  </si>
  <si>
    <t xml:space="preserve">Resolución 652 de 2012. 
Resolución 1356 de 2012.
Ley 1010 de 2006. </t>
  </si>
  <si>
    <t xml:space="preserve">* Constitución del Comité de convivencia laboral (Cocola).
* Procesos de convocatoria, elección y conformación.
* Vigencia del Comité.
* Reunión al menos cada 3 meses.
* Seguimiento a compromisos y  actas de reunión.
* Recursos y tiempo para actividades.
* Capacitación   a miembros sobre  deberes y responsabilidades.
* Conocimiento de los trabajadores sobre el comité (representantes, miembros, funciones, otros) </t>
  </si>
  <si>
    <t xml:space="preserve">1.2.1 </t>
  </si>
  <si>
    <t>Programa de capacitación anual.</t>
  </si>
  <si>
    <t>Decreto 1072 de 2015. Artículos 2.2.4.6.10; 2.2.4.6.11; 2.2.4.6.12; 2.2.4.6.13; 2.2.4.6.20; 2.2.4.6.21;  2.2.4.6.28; 2.2.4.6.35 ;  2.2.1.2.3.3;  2.2.4.2.2.15.
Resolución 1223 de 2014. 
Resolución 2674 del 2013.
Resolución 1409 de 2012.</t>
  </si>
  <si>
    <t>* Disponibilidad de un programa de capacitaciones en SST.
* Requisitos de conocimiento y prácticas en SST para todos los trabajadores - contratistas.
* Temas relacionados con  la identificación de  peligros, riesgos, emergencias, accidentes de trabajo, otros. 
* Revisión  y actualización del programa. 
* Cumplimiento de cronograma y en la jornada laboral. 
* Idoneidad - conocimiento de los capacitadores. 
* Conocimiento de los trabajadores sobre las capacitaciones en SST recibidas.</t>
  </si>
  <si>
    <t>1.2.2.</t>
  </si>
  <si>
    <t>Inducción y reinducción en SST.</t>
  </si>
  <si>
    <t xml:space="preserve">Decreto 1072 de 2015. Artículos  2.2.4.6.11; 2.2.4.6.12.
Resolución 2400 de 1979. </t>
  </si>
  <si>
    <t>* Inducción en SST a todo el personal (trabajadores, contratistas).
* Inducción antes de iniciar las labores con la empresa.
* Reinducción en SST a todo el personal.
* Temas  de la inducción y reinducción: Peligros, riesgos de sus actividades, tareas de alto riesgo, actividades rutinarias - no rutinarias, medidas de prevención, control, emergencias, otros.</t>
  </si>
  <si>
    <t xml:space="preserve">Soportes de inducción en SST del personal </t>
  </si>
  <si>
    <t xml:space="preserve">Soporte de reinducción en SST del personal </t>
  </si>
  <si>
    <t xml:space="preserve">Soportes de seguimiento/ evaluación  de la inducción / reinducción en SST </t>
  </si>
  <si>
    <t>1.2.3</t>
  </si>
  <si>
    <t>Curso virtual de capacitación de cincuenta (50) horas para el responsable del SG-SST.</t>
  </si>
  <si>
    <t>Resolución 4927 de 2016. 
Decreto 1072 de 2015. 
Artículo 2.2.4.6.35.</t>
  </si>
  <si>
    <t>Para el responsable del SG-SST 
* Curso virtual de 50 horas.
* Aprobación del curso.
* Expedición por una entidad autorizada ARL, SENA, caja de compensación, otros. 
* Vigencia ( 3 años ). 
* Renovación - reentrenamiento (20 Horas ) después de 3 años. 
* Conocimiento del responsable del SG-SST en temas asociados.</t>
  </si>
  <si>
    <t xml:space="preserve">Certificado de capacitación virtual de  (50) horas </t>
  </si>
  <si>
    <t xml:space="preserve">Soporte de renovación del curso virtual de (50) horas </t>
  </si>
  <si>
    <t xml:space="preserve">GESTIÓN INTEGRAL DEL SISTEMA DE GESTIÓN DE LA SEGURIDAD Y SALUD EN EL TRABAJO  </t>
  </si>
  <si>
    <t>2.1.1</t>
  </si>
  <si>
    <t>Política del SG-SST</t>
  </si>
  <si>
    <t>Decreto 1072 de 2015. 
Artículos 2.2.4.6.5; 2.2.4.6.6;  2.2.4.6.7; 2.2.4.6.8; 2.2.4.6.20; 2.2.4.6.30; 2.2.4.6.31.</t>
  </si>
  <si>
    <t xml:space="preserve">* Documentada.
* Alcance a todos los centros de trabajo y trabajadores. 
* Específica para la empresa.
* Describe compromisos con la gestión de riesgos laborales, protección de los trabajadores, cumplimiento de la normatividad y mejora continua.
* Revisión anual. 
* Actualizada , fechada y firmada  por el representante legal. 
* Comunicada y acceso para todos los trabajadores.
* Conocimiento  de los trabajadores.
* Cumplimiento por parte de los trabajadores. </t>
  </si>
  <si>
    <t xml:space="preserve">Política de SST </t>
  </si>
  <si>
    <t>Soportes de comunicación de la política</t>
  </si>
  <si>
    <t xml:space="preserve">Soportes de revisión de la política </t>
  </si>
  <si>
    <t xml:space="preserve">Publicación de la Política en lugares de trabajo </t>
  </si>
  <si>
    <t>2.2.1</t>
  </si>
  <si>
    <t>Objetivos del SG- SST</t>
  </si>
  <si>
    <t>Decreto 1072 de 2015. 
Artículo 2.2.4.6.7;  2.2.4.6.8; 2.2.4.6.12; 2.2.4.6.17; 2.2.4.6.18; 2.2.4.6.22.</t>
  </si>
  <si>
    <t>* Documentados.
* Atienden prioridades y directrices de la política de SST.
* Son medibles, cuantificables y tienen metas para cumplimiento. 
* Seguimiento y medición  al menos anualmente.
* Resultados  y planes de acción. 
* Conocimiento de los trabajadores.</t>
  </si>
  <si>
    <t>Objetivos de SST</t>
  </si>
  <si>
    <t xml:space="preserve">Soportes de comunicación de los objetivos </t>
  </si>
  <si>
    <t xml:space="preserve">Soportes de seguimiento y medición de los objetivos </t>
  </si>
  <si>
    <t>Plan anual de trabajo en SST Vs. Objetivos de SST</t>
  </si>
  <si>
    <t>2.3.1</t>
  </si>
  <si>
    <t>Evaluación inicial del SG-SST e identificación de prioridades.</t>
  </si>
  <si>
    <t xml:space="preserve">Decreto 1072 de 2015. 
Artículo 2.2.4.6.16. </t>
  </si>
  <si>
    <t>* Documentada. 
* Realizada por una persona con conociendo el SST / idónea.
* Aspectos de ley que se  revisaron.
* Análisis de resultados. 
* Determinación de prioridades en SST. 
* Determinación  de controles e implementación. 
* Planes de acción.</t>
  </si>
  <si>
    <t xml:space="preserve">Evaluación inicial al SG-SST </t>
  </si>
  <si>
    <t xml:space="preserve">Identificación de prioridades en SST </t>
  </si>
  <si>
    <t xml:space="preserve">Plan anual de trabajo en SST </t>
  </si>
  <si>
    <t xml:space="preserve">Soportes de implementación de controles en SST </t>
  </si>
  <si>
    <t>2.4.1</t>
  </si>
  <si>
    <t>Plan Anual de Trabajo</t>
  </si>
  <si>
    <t>Decreto 1072 de 2015. 
Artículo 2.2.4.6.8; 2.2.4.6.12; 2.2.4.6.17.</t>
  </si>
  <si>
    <t>* Disponible. 
* Relaciona objetivos , metas, actividades, responsables, cronograma y recursos.
* Atiende prioridades en SST.
* Ejecutado según lo programado. 
* Firmado por el empleador y responsable del SG-SST. 
* Actualizado.</t>
  </si>
  <si>
    <t xml:space="preserve">Cronograma de actividades </t>
  </si>
  <si>
    <t xml:space="preserve">Soportes de ejecución de actividades </t>
  </si>
  <si>
    <t xml:space="preserve">Planes de mejora </t>
  </si>
  <si>
    <t>2.5.1</t>
  </si>
  <si>
    <t>Archivo y retención documental del  SG-SST</t>
  </si>
  <si>
    <t xml:space="preserve">Resolución 839 de 2017. 
Decreto 1072 de 2015. Artículos 2.2.4.6.12; 2.2.4.6.13.
</t>
  </si>
  <si>
    <t xml:space="preserve">* Mecanismo de archivo y retención documental.
* Control, legibilidad, identificación , accesibilidad  y protección  a daño. 
* Registros internos y externos. 
* Tiempo de conservación documental ( Para algunos de 20 años a partir del momento en que cese la relación laboral del trabajador con la empresa).
* Confidencialidad de información.
* Uso de versiones actualizadas y vigentes en los lugares de trabajo. </t>
  </si>
  <si>
    <t>Procedimiento para control de documentos y registro</t>
  </si>
  <si>
    <t xml:space="preserve">Listado / Matriz de retención documental </t>
  </si>
  <si>
    <t xml:space="preserve">Documentos controlados </t>
  </si>
  <si>
    <t xml:space="preserve">Registros controlados </t>
  </si>
  <si>
    <t>2.6.1</t>
  </si>
  <si>
    <t>Rendición de cuentas</t>
  </si>
  <si>
    <t xml:space="preserve">Decreto 1072 de 2015.
Artículos 2.2.4.6.8; 2.2.4.6.31. </t>
  </si>
  <si>
    <t xml:space="preserve">* Mecanismo para rendición de cuentas sobre el desempeño del personal en SST.
* Rendiciones de cuentas personal documentadas para todo el personal.
* Frecuencia de realización al menos anual.
* Conocimiento del personal sobre proceso de rendición.
*Conocimiento del personal sobre resultados de rendición.
* Seguimiento a compromisos resultado de la rendición de cuentas. </t>
  </si>
  <si>
    <t>Mecanismo rendición de cuentas</t>
  </si>
  <si>
    <t xml:space="preserve">Soportes de capacitación al personal </t>
  </si>
  <si>
    <t xml:space="preserve">Soportes de rendición de cuentas del personal </t>
  </si>
  <si>
    <t xml:space="preserve">Rendición de cuentas de la alta dirección </t>
  </si>
  <si>
    <t>Compromisos derivados de la rendición de cuentas</t>
  </si>
  <si>
    <t>2.7.1</t>
  </si>
  <si>
    <t>Matriz legal</t>
  </si>
  <si>
    <t>Decreto 1072 de 2015. 
Artículos 2.2.4.6.8; 2.2.4.6.12.</t>
  </si>
  <si>
    <t xml:space="preserve">* Disponibilidad de matriz legal actualizada. 
* Identificación de obligaciones  técnicas y legales aplicables en SST y SGRL.
* Cumplimiento de obligaciones.
* Capacitación al personal  sobre obligaciones legales. 
* Conocimiento del personal sobre aspectos legales (Responsable del SG-SST, Copasst -Vigía en SST, trabajadores y empleadores) </t>
  </si>
  <si>
    <t xml:space="preserve">Matriz legal </t>
  </si>
  <si>
    <t xml:space="preserve">Soportes de cumplimiento legal </t>
  </si>
  <si>
    <t xml:space="preserve">Actas de revisión, actualización, evaluación  legal </t>
  </si>
  <si>
    <t>2.8.1</t>
  </si>
  <si>
    <t>Mecanismos de comunicación y auto reporte en SG-SST</t>
  </si>
  <si>
    <t>Decreto 1072 de 2015.
Artículos 2.2.4.6.8; 2.2.4.6.16; 2.2.4.6.15.</t>
  </si>
  <si>
    <t>* Mecanismo para recibir y responder comunicaciones en SST. 
* Tratamiento de comunicaciones internas y externas.
* Uso de los mecanismos de comunicación por parte de los trabajadores.
* Tratamiento de los autorreporte de condiciones de SST.
* Tratamiento a solicitudes, quejas, inquietudes de los trabajadores. 
* Seguimiento y planes de acción.</t>
  </si>
  <si>
    <t>Mecanismo para manejo de las comunicaciones</t>
  </si>
  <si>
    <t xml:space="preserve">Mecanismo para autorreporte de SST </t>
  </si>
  <si>
    <t xml:space="preserve">Soportes de autorreporte en SST del personal </t>
  </si>
  <si>
    <t xml:space="preserve">Tratamiento a comunicación, autorreporte, quejas, otros </t>
  </si>
  <si>
    <t>2.9.1</t>
  </si>
  <si>
    <t>Identificación y evaluación para la adquisición de bienes y servicios</t>
  </si>
  <si>
    <t xml:space="preserve">Decreto 1072 de 2015. 
Artículo 2.2.4.6.27. </t>
  </si>
  <si>
    <t>* Procedimiento para adquirió de bienes y servicios.
* Criterios de SST.
* Proceso de selección  y compra  según criterios.
* Procesos de evaluación al prestador del bien  o servicio.
* Seguimiento y planes de acción.</t>
  </si>
  <si>
    <t xml:space="preserve">Procedimiento para compra de bienes  y servicios </t>
  </si>
  <si>
    <t xml:space="preserve">Soportes de selección / evaluación  de bien - servicio </t>
  </si>
  <si>
    <t>Soporte acciones correctivas, preventivas  y de mejora</t>
  </si>
  <si>
    <t>2.10.1</t>
  </si>
  <si>
    <t>Evaluación y selección de proveedores y contratistas</t>
  </si>
  <si>
    <t xml:space="preserve">Decreto 1072 de 2015. 
Artículo 2.2.4.6.28. </t>
  </si>
  <si>
    <t>* Procedimiento para la selección de proveedores y contratistas.
* Criterios de SST (Afiliación, normas de SST, responsabilidades, otras) 
* Proceso de selección de proveedores y contratistas.
* Procesos de evaluación al desempeño de contratistas y proveedores . 
* Capacitación a proveedores y contratistas, sobre peligros, riesgos, ATEL,otros.
* Conocimiento por parte de contratistas y proveedores de criterios de SST.
* Seguimiento y planes de acción.</t>
  </si>
  <si>
    <t xml:space="preserve">Procedimiento de selección y evaluación de contratistas y proveedores </t>
  </si>
  <si>
    <t xml:space="preserve">Soportes de selección / evaluación  proveedores </t>
  </si>
  <si>
    <t xml:space="preserve">Soportes de selección / evaluación  contratistas  </t>
  </si>
  <si>
    <r>
      <t>Soportes  de capacitación</t>
    </r>
    <r>
      <rPr>
        <sz val="12"/>
        <rFont val="Eurostile"/>
      </rPr>
      <t xml:space="preserve"> a proveedores y contratistas</t>
    </r>
    <r>
      <rPr>
        <sz val="12"/>
        <rFont val="Eurostile"/>
        <family val="2"/>
      </rPr>
      <t xml:space="preserve"> </t>
    </r>
  </si>
  <si>
    <t>2.11.1</t>
  </si>
  <si>
    <t>Gestión del cambio</t>
  </si>
  <si>
    <t xml:space="preserve">Decreto 1072 de 2015. 
Artículo 2.2.4.6.26. </t>
  </si>
  <si>
    <t xml:space="preserve">* Procedimiento gestión del cambio. 
* Identificación de posibles cambios  internos / externos.
* Análisis del cambio, nuevos peligros, riesgos, otros.
* Identificación de medidas de prevención y control.
* Implementación de medidas y seguimiento al cambio.
* Capacitación al personal antes y después del cambio.
* Conocimiento del personal sobre la gestión del cambio. </t>
  </si>
  <si>
    <t>Procedimiento gestión del cambio</t>
  </si>
  <si>
    <t>Soportes  análisis de cambios internos  /externos</t>
  </si>
  <si>
    <t xml:space="preserve">Soportes implementación del cambio </t>
  </si>
  <si>
    <t xml:space="preserve">Soportes capacitación al personal </t>
  </si>
  <si>
    <t xml:space="preserve">GESTIÓN DE LA SALUD </t>
  </si>
  <si>
    <t>3.1.1</t>
  </si>
  <si>
    <t>Descripción sociodemográfica y diagnóstico de condiciones de salud de los trabajadores.</t>
  </si>
  <si>
    <t xml:space="preserve">Decreto 1072 de 2015.
Artículo 2.2.4.6.20.
Resolución 2346 de 2007. </t>
  </si>
  <si>
    <t>Diagnóstico de condiciones de salud y perfil sociodemográfico.
* Disponible. 
* Alcance y cobertura a todos los trabajadores. 
* Actualizado. 
* Conclusiones y recomendaciones definidas.</t>
  </si>
  <si>
    <t xml:space="preserve">Diagnóstico de condiciones de salud. </t>
  </si>
  <si>
    <t xml:space="preserve">Estadísticas de salud del personal </t>
  </si>
  <si>
    <t>Análisis de información</t>
  </si>
  <si>
    <t>3.1.2</t>
  </si>
  <si>
    <t xml:space="preserve">Actividades de medicina del trabajo de prevención y promoción de la salud. </t>
  </si>
  <si>
    <t>* Análisis de recomendaciones del diagnóstico de salud.
* Análisis de las estadísticas de salud (Incidentes, accidentes de trabajo, casos por enfermedad laboral y casos de origen común , otros) 
*  Programas de vigilancia epidemiológica actualizados.
* Actividades de promoción y prevención (P&amp;P)
* Capacitación al personal en P&amp;P.
* Apoyo de personal en el área de la salud, con licencia en SST.</t>
  </si>
  <si>
    <t xml:space="preserve">Análisis de estadistas e información de salud </t>
  </si>
  <si>
    <t xml:space="preserve">Programas de vigilancia epidemiológica </t>
  </si>
  <si>
    <t>Soportes de ejecución de actividades de P&amp;P</t>
  </si>
  <si>
    <t>3.1.3</t>
  </si>
  <si>
    <t>Información al médico de los perfiles de cargo</t>
  </si>
  <si>
    <t>Decreto 1072 de 2015.
Artículos 2.2.4.6.8; 2.2.4.6.12. 
Resolución 2346 de 2007.</t>
  </si>
  <si>
    <t xml:space="preserve">* Disponibilidad de perfiles de cargo. 
   * Alcance sobre todos los cargos. 
   * Descripción de  las tareas y riesgos laborales. 
* Comunicación de perfiles de cargo al personal de salud  encargado de las evaluaciones medicas ocupacionales. 
* Comunicación otra información como  resultados de indicadores epidemiológicos, estudios de higiene, otros. </t>
  </si>
  <si>
    <t xml:space="preserve">Perfil de cargo </t>
  </si>
  <si>
    <t>Profesiograma/ matriz de exámenes ocupacionales por cargo.</t>
  </si>
  <si>
    <t xml:space="preserve">Soportes de notificación de perfiles /profesiograma  </t>
  </si>
  <si>
    <t>3.1.4</t>
  </si>
  <si>
    <t>Evaluaciones Médicas Ocupacionales, peligros, periodicidad y comunicación al trabajador</t>
  </si>
  <si>
    <t>Decreto 1072 de 2015. 
Artículos 2.2.4.6.8;  2.2.4.6.13.
 Resolución 1918 de 2009.
Resolución 2346 de 2007. 
Resolución 1016 de 1989.</t>
  </si>
  <si>
    <t xml:space="preserve">* Procedimiento evaluaciones médicas ocupacionales. 
* Profesiograma, detalle de exámenes médicos en función del cargo y periodicidad.
* Evaluaciones medicas ocupacionales:
   * Ingreso  /  Periódicas  / Egreso o retiro / complementarias / post incapacidad / reintegro. 
* Certificado de aptitud ocupacional, detalle de concepto, restricciones , recomendaciones.
* Competencia del profesional de salud  y licencia en SST.
* Conocimiento del trabajador de resultado de evaluaciones medicas ocupacionales.
* Seguimiento a recomendaciones y estado de salud </t>
  </si>
  <si>
    <t>Procedimiento exámenes médicos ocupacionales</t>
  </si>
  <si>
    <t>Profesiograma/ matriz de exámenes ocupacionales por cargo</t>
  </si>
  <si>
    <t>Certificado médico de aptitud ocupacional</t>
  </si>
  <si>
    <t>Remisiones a EPS y/o ARL (Cuando aplique)</t>
  </si>
  <si>
    <r>
      <t xml:space="preserve">Soportes de seguimiento a estado de salud y </t>
    </r>
    <r>
      <rPr>
        <sz val="12"/>
        <rFont val="Eurostile"/>
      </rPr>
      <t>de las recomendaciones médicas</t>
    </r>
  </si>
  <si>
    <t>3.1.5</t>
  </si>
  <si>
    <t>Custodia de Historias Clínicas</t>
  </si>
  <si>
    <t xml:space="preserve">Decreto 1072 de 2015.
Artículo 2.2.4.6.13.
Resolución 1918 de 2009.
Resolución 2346 de 2007. 
</t>
  </si>
  <si>
    <t xml:space="preserve">* Mecanismo de confidencialidad  de historias clínicas 
* Mecanismo de confidencialidad de documentos relativos al estado de salud del trabajador
* Acceso solo por personal médico especialista en SST o del trabajador.
* Custodia por EPS, médico especialista. 
* Autorizaciones para acceso a historia clínica e información relacionada. </t>
  </si>
  <si>
    <t xml:space="preserve">Procedimiento para control documentos y registros </t>
  </si>
  <si>
    <t xml:space="preserve">Acuerdos con empresas /personal de salud </t>
  </si>
  <si>
    <t>Soporte de autorizaciones de acceso a información</t>
  </si>
  <si>
    <t>3.1.6</t>
  </si>
  <si>
    <t>Restricciones y recomendaciones médico/laborales</t>
  </si>
  <si>
    <t xml:space="preserve">Bases de datos sobre recomendaciones /restricciones medico laborales </t>
  </si>
  <si>
    <t xml:space="preserve">Actas de reunión y seguimiento </t>
  </si>
  <si>
    <t xml:space="preserve">Soportes de notificación  /  capacitación al personal </t>
  </si>
  <si>
    <t xml:space="preserve">Soportes implementación de recomendaciones y controles en puestos de trabajo </t>
  </si>
  <si>
    <t>3.1.7</t>
  </si>
  <si>
    <t>Estilos de vida y entornos saludables (controles tabaquismo, alcoholismo, farmacodependencia y otros)</t>
  </si>
  <si>
    <t xml:space="preserve">
Resolución 3202 de 2016.
Ley 1562 de 2012. 
Ley 1335 de 2009. 
Resolución 2646 de 2008. 
Decreto 1295 de 1994.
Resolución 4225 de 1992. </t>
  </si>
  <si>
    <t>* Aplicación de herramientas como diagnósticos, encuestas, herramientas, análisis de diagnósticos de salud, otros. 
* Análisis de información sobre estilo de vida. 
* Programa de estilos de vida y entorno saludable. 
* Implementación de actividades.
* Capacitación al personal sobre estilos de vida y entornos saludables.
* Conocimiento del personal .</t>
  </si>
  <si>
    <t xml:space="preserve">Soporte implementación de herramientas </t>
  </si>
  <si>
    <t>Programa de estilos de vida saludable</t>
  </si>
  <si>
    <t xml:space="preserve">Políticas relacionadas </t>
  </si>
  <si>
    <t>3.1.8</t>
  </si>
  <si>
    <t xml:space="preserve">
Decreto 1575 de 2007. 
Resolución 2115 de 2007. 
Resolución 2400 de 1979. </t>
  </si>
  <si>
    <t xml:space="preserve">* Suministro permanente de agua potable.
* Verificación de condiciones o parámetros de calidad del agua potable.
* Acceso y estado de servicios sanitarios, proporcional al número de trabajadores.
* Dotación de elementos de higiene personal (Jabón, papel, toallas desechables, recipientes, otros) 
* Orden y aseo de las instalaciones.
* Mantenimiento de tanques e instalaciones.
* Capacitación al personal sobre normas sobre seguridad e higiene.
* Conocimiento del personal sobre normas. </t>
  </si>
  <si>
    <t xml:space="preserve">Servicios sanitarios en buen estado </t>
  </si>
  <si>
    <t>Soportes de disposición de residuos / concepto sanitario</t>
  </si>
  <si>
    <t xml:space="preserve">Programas de limpieza, mantenimiento de redes/tanques  </t>
  </si>
  <si>
    <t>3.1.9</t>
  </si>
  <si>
    <t>Manejo de Residuos</t>
  </si>
  <si>
    <t xml:space="preserve">
Resolución 2184 de 2019
Decreto 1784 de 2017.
Decreto 1077 de 2015. 
Decreto 1076 de 2015. 
Decreto 1079 de 2015.
Resolución 754 de 2014.
Resolución 1512 de 2010.
Resolución 1511 de 2010.
Resolución 1297 de 2010.
Decreto 838 de 2005
Ley 9 /1979.</t>
  </si>
  <si>
    <t xml:space="preserve">* Procedimiento  para la clasificación  de residuos.
* Manejo de todos los residuos, aprovechables / residuos de aparatos eléctricos y electrónicos / no aprovechables /  orgánicos/ residuos peligrosos.
* Inventario de residuos.
* Almacenamiento temporal.
* Estados de áreas, recipientes, contenedores, sistemas de contención.
* Suministro de elementos de protección personal para manejo. 
* Disposición final de residuos con empresa autorizada y sin poner en riesgo al personal.
* Capacitación al personal sobre la clasificación y disposición de residuos.
* Conocimiento del personal. </t>
  </si>
  <si>
    <t xml:space="preserve">Plan / programa manejo de residuos /Inventario </t>
  </si>
  <si>
    <t xml:space="preserve">Sitios adecuadas para el almacenamiento </t>
  </si>
  <si>
    <t xml:space="preserve">Actas/soportes de disposición final </t>
  </si>
  <si>
    <t>Registros de entrega de elementos de protección personal para el manejo de residuos</t>
  </si>
  <si>
    <t>3.2.1</t>
  </si>
  <si>
    <t>Reporte de los accidentes de trabajo y enfermedad laboral a la ARL, EPS y Dirección Territorial del Ministerio de Trabajo.</t>
  </si>
  <si>
    <t xml:space="preserve">Decreto 1072 de 2015. 
Artículos 2.2.4.1.7; 2.2.4.6.12; 2.2.4.6.21.
Resolución 2851 ce 2015.
Resolución 1401 de 2007. 
Resolución 1570 de 2005.
Resolución 156 de 2005. 
Decreto 1295 de 1994. </t>
  </si>
  <si>
    <t xml:space="preserve">* Reporte de todos los accidentes de trabajo (ARL y EPS o IPS) 
* Reporte de accidentes graves / mortales /enfermedades diagnosticadas (Dirección Territorial u oficinas especiales).
* Notificación a autoridad competente dos (2) días hábiles siguientes al evento o recibo del diagnóstico de la enfermedad.
* Comunicación de los eventos al personal </t>
  </si>
  <si>
    <t xml:space="preserve">Procedimiento para reporte e investigación de eventos </t>
  </si>
  <si>
    <t>Reportes de FURAT / FURET ante autoridades/instancias competentes.</t>
  </si>
  <si>
    <t xml:space="preserve">Estadísticas de ATEL </t>
  </si>
  <si>
    <t>3.2.2</t>
  </si>
  <si>
    <t>Investigación de incidentes, accidentes de trabajo y las enfermedades cuando sean diagnosticadas como laborales</t>
  </si>
  <si>
    <t>Decreto 1072 de 2015.
Artículos 2.2.4.6.10; 2.2.4.6.12; 2.2.4.6.16; 2.2.4.6.21; 2.2.4.6.32.
Resolución 1401 de 2007. 
Decreto 1295 de 1994. 
Resolución 2013 de 1986.</t>
  </si>
  <si>
    <t>* Procedimiento para la investigación de los de incidentes, accidentes y enfermedades laborales.
* Conformación del equipo investigador. 
* Capacitación al equipo investigador. 
* Investigaciones de todos los eventos. 
* Análisis de causas que dieron origen a los eventos y determinación de controles.
* Comunicación a los trabajadores sobre las acciones de mejora, lecciones aprendidas y similar.
* Seguimiento y cumplimiento a las recomendaciones derivadas de las investigaciones.
* Efectividad de las medidas implementadas.</t>
  </si>
  <si>
    <t xml:space="preserve">Procedimiento para el reporte e investigación de eventos </t>
  </si>
  <si>
    <t xml:space="preserve">Investigación de ATEL </t>
  </si>
  <si>
    <t>3.2.3</t>
  </si>
  <si>
    <t>Registro y análisis estadístico de accidentes y enfermedades laborales</t>
  </si>
  <si>
    <t xml:space="preserve">Decreto 1072 de 2015.
Artículos 2.2.4.6.16; 2.2.4.6.21 ; 2.2.4.6.22; 2.2.4.6.31.
Resolución 1401 de 2007. </t>
  </si>
  <si>
    <t>* Registro estadístico de todos los eventos por ATEL (Verificar  año vencido y lo corrido del año).
* Caracterización  de los eventos (causas básicas, causas inmediatas, parte del cuerpo afectada, periodicidad, otros). 
* Análisis de tendencias e información asociada a los eventos. 
* Determinación de acciones  correctivas, preventivas  y de mejora.
* Implementación de acciones. 
* Comunicación de estadísticas de ATEL al personal.</t>
  </si>
  <si>
    <t>Análisis estadístico de ATEL.</t>
  </si>
  <si>
    <t xml:space="preserve">Comunicación al personal sobre las acciones y/o controles </t>
  </si>
  <si>
    <t xml:space="preserve">Soporte implementación acciones correctivas, preventivas y de mejora </t>
  </si>
  <si>
    <t xml:space="preserve">Seguimiento a las recomendaciones </t>
  </si>
  <si>
    <t>3.3.1</t>
  </si>
  <si>
    <t>Medición de la frecuencia de la accidentalidad</t>
  </si>
  <si>
    <t xml:space="preserve">Decreto 1072 de 2015. 
Artículos 2.2.4.6.17, 2.2.4.6.19. 
Resolución 1401 de 2007. </t>
  </si>
  <si>
    <t xml:space="preserve">* Ficha técnica del indicador: Nombre del Indicador /definición/fórmula/Interpretación/periodicidad medición/límite /fuente de información /personas que deben conocer el resultado.
* Medición mensual del indicador.
* Análisis del indicador para lo corrido del año y/o el año inmediatamente anterior. 
* Clasificación del origen del peligro/riesgo que los generó. 
* Planes de acción y su implementación.
*Comunicación de resultados de indicador. </t>
  </si>
  <si>
    <t>Ficha técnica del indicador</t>
  </si>
  <si>
    <t xml:space="preserve">Soporte medición mensual del indicador </t>
  </si>
  <si>
    <t xml:space="preserve">Soporte análisis del indicador </t>
  </si>
  <si>
    <t xml:space="preserve">Soportes planes de acción </t>
  </si>
  <si>
    <t>3.3.2</t>
  </si>
  <si>
    <t>Medición de la severidad de la accidentalidad</t>
  </si>
  <si>
    <t xml:space="preserve">* Ficha técnica del indicador : Nombre del Indicador /definición/fórmula/Interpretación/periodicidad medición/límite /fuente de información /personas que deben conocer el resultado.
* Medición mensual del indicador.
* Análisis del indicador para lo corrido del año y/o el año inmediatamente anterior. 
* Clasificación del origen del peligro/riesgo que los generó. 
* Planes de acción y su implementación.
*Comunicación de resultados de indicador. </t>
  </si>
  <si>
    <t>3.3.3</t>
  </si>
  <si>
    <t>Medición de la mortalidad por Accidentes de Trabajo</t>
  </si>
  <si>
    <t xml:space="preserve">* Ficha técnica del indicador: Nombre del Indicador /definición/fórmula/Interpretación/periodicidad medición/límite /fuente de información /personas que deben conocer el resultado.
* Medición anual del indicador.
* Análisis del indicador para lo corrido del año y/o el año inmediatamente anterior. 
* Clasificación del origen del peligro/riesgo que los generó. 
* Planes de acción y su implementación.
*Comunicación de resultados de indicador. </t>
  </si>
  <si>
    <t xml:space="preserve">Soporte medición anual  del indicador </t>
  </si>
  <si>
    <t>3.3.4</t>
  </si>
  <si>
    <t>Medición de la prevalencia de Enfermedad Laboral</t>
  </si>
  <si>
    <t xml:space="preserve">* Ficha técnica del indicador: Nombre del Indicador /definición/fórmula/Interpretación/periodicidad medición/límite /fuente de información /personas que deben conocer el resultado.
* Medición anual del indicador.
* Análisis del indicador para lo corrido del año y/o el año inmediatamente anterior. 
* Clasificación del origen del peligro/riesgo que los generó 
* Planes de acción y su implementación.
*Comunicación de resultados de indicador. </t>
  </si>
  <si>
    <t>3.3.5</t>
  </si>
  <si>
    <t>Medición de la incidencia de Enfermedad Laboral</t>
  </si>
  <si>
    <t xml:space="preserve">* Ficha técnica del indicador : Nombre del Indicador /definición/fórmula/Interpretación/periodicidad medición/límite /fuente de información /personas que deben conocer el resultado.
* Medición anual del indicador.
* Análisis del indicador para lo corrido del año y/o el año inmediatamente anterior. 
* Clasificación del origen del peligro/riesgo que los generó. 
* Planes de acción y su implementación.
*Comunicación de resultados de indicador. </t>
  </si>
  <si>
    <t>3.3.6</t>
  </si>
  <si>
    <t>Medición del ausentismo por causa médica</t>
  </si>
  <si>
    <t xml:space="preserve">GESTIÓN DE PELIGROS Y RIESGOS </t>
  </si>
  <si>
    <t>4.1.1</t>
  </si>
  <si>
    <t>Metodología para identificación de peligros, evaluación y valoración de riesgos</t>
  </si>
  <si>
    <t>Decreto 1072 de 2015. 
Artículos 2.2.4.6.8; 2.2.4.6.15. 
Decreto 2090 de 2003. 
Resolución 2400 de 1979.</t>
  </si>
  <si>
    <t xml:space="preserve">Matriz de peligros y riesgo  </t>
  </si>
  <si>
    <t xml:space="preserve">Priorización de peligros y riesgos </t>
  </si>
  <si>
    <t xml:space="preserve">Determinación e implementación de controles </t>
  </si>
  <si>
    <t>4.1.2</t>
  </si>
  <si>
    <t>Identificación de peligros y evaluación y valoración de riesgos con participación de todos los niveles de la empresa</t>
  </si>
  <si>
    <t>Decreto 1072 de 2015. 
Artículos 2.2.4.6.15; 2.2.4.6.26.</t>
  </si>
  <si>
    <t xml:space="preserve">* Mecanismo para asegurar la participación del personal en la IPVR.
* Participación de los trabajadores en la IPVR  de su lugar de trabajo. 
* Incorporación de información proporcionada por el trabajador. 
* Actualización anual de la matriz IPVR y por accidentes de trabajo mortal , cambios  en procesos ,  instalaciones , maquinaria , equipos y similar. 
* Capacitación al personal. 
* Conocimiento del personal sobre los riesgos a los que están expuestos, tareas criticas, controles.
*Aplicación de medidas de control por los trabajadores en el lugar de trabajo. </t>
  </si>
  <si>
    <t>4.1.3</t>
  </si>
  <si>
    <t>Identificación de sustancias catalogadas como carcinógenas o con toxicidad aguda</t>
  </si>
  <si>
    <t>Decreto 1496 de 2018. 
Decreto 1072 de 2015. 
Artículo 2.2.4.6.15. 
Decreto 1477 de 2014. 
Ley 1562 de 2012. 
Resolución 2844 de 2007.
Decreto 2090 de 2003. 
Ley 55 de 1993. 
Resolución 2400 de 1979.</t>
  </si>
  <si>
    <t xml:space="preserve">Inventario de sustancias químicas, fichas de datos de seguridad </t>
  </si>
  <si>
    <t>Lista de trabajadores expuestos a sustancias carcinógenos o con toxicidad aguda.</t>
  </si>
  <si>
    <t xml:space="preserve">Medidas de control  /Matriz de peligros (Sustancias cancerígenas) </t>
  </si>
  <si>
    <t>Registros de entrega de elementos de protección personal para el manejo de sustancias químicas</t>
  </si>
  <si>
    <t>Capacitación para la manipulación de sustancias químicas</t>
  </si>
  <si>
    <t>4.1.4</t>
  </si>
  <si>
    <t>Realización mediciones ambientales, químicos, físicos y biológicos</t>
  </si>
  <si>
    <t xml:space="preserve">Decreto 1072 de 2015.
Artículos 2.2.4.6.8; 2.2.4.6.15. 
Resolución 2400 de 1979. </t>
  </si>
  <si>
    <t>* Cronograma de mediciones ambientales ocupacionales. 
* Realización de mediciones para monitorear los factores de riesgo prioritarios según lo programado.
* Informe de medición con recomendaciones.
* Competencia del higienista que realizo la medición y licencia en SST.
* Certificado de calibración y especificaciones técnicas de los equipos.
* Análisis de resultados y plan de acción. 
* Implementación de recomendaciones y acciones para el control de riesgos.
* Monitoreo del estado de salud del personal expuesto (Evaluaciones medicas ocupacionales, sistema de vigilancia epidemiológica, otros).
* Comunicación al Copasst Vigía de SST sobre resultados. 
* Capacitación al personal sobre resultados , medidas de  prevención y control.</t>
  </si>
  <si>
    <t xml:space="preserve">Cronograma de mediciones </t>
  </si>
  <si>
    <t>Mediciones ambientales ocupacionales para riesgos prioritarios</t>
  </si>
  <si>
    <t>Soportes de implementación de acciones de prevención y promoción</t>
  </si>
  <si>
    <t xml:space="preserve">Certificados de calibración de equipos, licencia del higienista </t>
  </si>
  <si>
    <t>Remisión de los resultados al COPASST</t>
  </si>
  <si>
    <t>4.2.1</t>
  </si>
  <si>
    <t>Implementación de medidas de prevención y control de peligros/riesgos identificados</t>
  </si>
  <si>
    <t xml:space="preserve">Decreto 1072 de 2015. 
Artículos 2.2.4.6.10; 2.2.4.6.15. </t>
  </si>
  <si>
    <t xml:space="preserve">Implementación de medidas de prevención y control en las áreas de trabajo, según: 
* Matriz de peligros y riesgos.
* Todos los riesgos , incluidos los prioritarios. 
* Jerarquía de controles. 
* Cargos y/o áreas de trabajo críticas. 
* Capacitación al personal  sobre las  medidas de prevención y control de riesgos.
* Conocimiento del personal para la gestión del riesgo en el lugar de trabajo. 
* Efectividad de las medidas de control.
* Condiciones adecuadas de SST en los lugares de trabajo.
* No presencia de condiciones subestándar en áreas de trabajo. 
* Estado de condiciones locativas , orden y aseo , condiciones de almacenamiento , estado de equipos, máquinas, herramientas, pisos, techos, instalaciones, iluminación, instalaciones eléctricas, otros. </t>
  </si>
  <si>
    <t xml:space="preserve">Observación  del lugar de trabajo / Adecuadas condiciones </t>
  </si>
  <si>
    <t xml:space="preserve">Soportes de implementación de medidas de prevención y control </t>
  </si>
  <si>
    <t>Plan anual de trabajo</t>
  </si>
  <si>
    <t>Verificación de la remisión de los resultados al COPASST</t>
  </si>
  <si>
    <t>4.2.2</t>
  </si>
  <si>
    <t>Verificación de aplicación de medidas de prevención y control por parte de los trabajadores</t>
  </si>
  <si>
    <t xml:space="preserve">Decreto 1072 de 2015. 
Artículos 2.2.4.6.10; 2.2.4.6.24; 2.2.4.6.28.
Resolución 2400 de 1979. </t>
  </si>
  <si>
    <t xml:space="preserve">Soporte seguimiento al desempeño del trabajador </t>
  </si>
  <si>
    <t xml:space="preserve">Soporte seguimiento al desempeño del contratista  </t>
  </si>
  <si>
    <t>4.2.3</t>
  </si>
  <si>
    <t>Elaboración de procedimientos, instructivos, fichas, protocolos</t>
  </si>
  <si>
    <t>Decreto 1072 de 2015. 
Artículo 2.2.4.6.12.
Resolución 2400 de 1979.</t>
  </si>
  <si>
    <t xml:space="preserve">* Identificación de actividades críticas.
* Documentación de procedimientos, instructivos, fichas para estas actividades con criterios de SST.
* Actualización y uso de documentos  vigentes en lugares de trabajo. 
* Implementación de procedimientos en  el lugar de trabajo. 
* Capacitación al personal. 
* Entrega de procedimientos a los trabajadores. 
* Conocimiento  del personal sobre procedimientos. </t>
  </si>
  <si>
    <t>Procedimientos para desarrollar tareas críticas</t>
  </si>
  <si>
    <t>Procedimientos de trabajo seguro</t>
  </si>
  <si>
    <t xml:space="preserve">Soportes / evidencia implementación de procedimientos </t>
  </si>
  <si>
    <t xml:space="preserve">4.2.4 </t>
  </si>
  <si>
    <t>Inspección a instalaciones, maquinaria o equipos</t>
  </si>
  <si>
    <t xml:space="preserve">Decreto 1072 de 2015.
Artículos 2.2.4.6.12; 2.2.4.6.24. 
Resolución 2400 de 1979. </t>
  </si>
  <si>
    <t xml:space="preserve">* Mecanismos estandarizados para realización de inspecciones  en SST.
* Alcance sobre todas las áreas, equipos, máquinas, herramientas. 
* Ejecución de inspecciones según lo programado. 
* Realización de inspecciones por COPASST, brigada, trabajadores, otros, según corresponda. 
* Análisis al resultado de las  inspecciones. 
* Determinación de planes de acción y seguimiento. </t>
  </si>
  <si>
    <t xml:space="preserve">Programa /cronograma  de inspecciones en SST </t>
  </si>
  <si>
    <t xml:space="preserve">Soporte de inspecciones realizadas </t>
  </si>
  <si>
    <t xml:space="preserve">Informe de inspecciones de SST </t>
  </si>
  <si>
    <t>4.2.5</t>
  </si>
  <si>
    <t>Mantenimiento periódico de instalaciones, equipos, máquinas, herramientas</t>
  </si>
  <si>
    <t>Decreto 1072 de 2015. 
Artículos 2.2.4.6.12 ; 2.2.4.6.24 ; 2.2.4.6.25.</t>
  </si>
  <si>
    <t xml:space="preserve">* Mecanismo estandarizado para la realización de mantenimientos preventivos / correctivos. 
* Criterios de SST para realizar los mantenimientos, teniendo en cuenta manuales de uso.
* Lista actualizada de todos las instalaciones, equipos, máquinas y herramientas.
* Alcance sobre todas las instalaciones, equipos, máquinas y herramientas.
* Ejecución de mantenimientos según lo programado. 
* Realización de mantenimientos por personal autorizado. 
* Análisis derivados de los resultados de los mantenimientos por fallas, averías, fugas, limpieza, deterioro, otros.
* Determinación de planes de acción y seguimiento. </t>
  </si>
  <si>
    <t xml:space="preserve">Programa /cronograma  de mantenimientos en SST </t>
  </si>
  <si>
    <t xml:space="preserve">Soporte de los mantenimientos realizados  </t>
  </si>
  <si>
    <t xml:space="preserve">Observación del lugar de trabajo / Adecuadas condiciones </t>
  </si>
  <si>
    <t>4.2.6</t>
  </si>
  <si>
    <t>Entrega de Elementos de Protección Personal EPP, se verifica con contratistas y subcontratistas</t>
  </si>
  <si>
    <t xml:space="preserve">Decreto 1072 de 2015. 
Artículos 2.2.4.6.10; 2.2.4.6.11; 2.2.4.6.12; 2.2.4.6.24; 2.2.4.6.27. 
Resolución 2400 de 1979.
Ley 9 de 1979. </t>
  </si>
  <si>
    <t>* Identificación técnica de elementos de protección según riesgos a los que se expone el personal.
* Criterios para la selección , mantenimiento y reemplazo de EPP.
* Entrega de elementos de protección personal. 
* Los EPP no son cobrados al personal. 
* EPP  de acuerdo a los riesgos del lugar de trabajo. 
* Uso de EPP por el personal. 
* Capacitación al personal sobre uso, manejo, almacenamiento, disposición y similar. 
*Conocimiento del personal.</t>
  </si>
  <si>
    <t xml:space="preserve">Identificación de necesidades de EPP para el personal </t>
  </si>
  <si>
    <t xml:space="preserve">Matriz de elementos de protección personal </t>
  </si>
  <si>
    <t xml:space="preserve">Soporte de entrega de EPP al personal </t>
  </si>
  <si>
    <t>Soporte de capacitación al pesonal en el uso de los EPP</t>
  </si>
  <si>
    <t xml:space="preserve">Observación  en lugar de trabajo / uso de EPP por el personal y contratistas </t>
  </si>
  <si>
    <t>GESTIÓN DE AMENAZAS</t>
  </si>
  <si>
    <t>5.1.1</t>
  </si>
  <si>
    <t>Plan de Prevención, Preparación y Respuesta ante emergencias</t>
  </si>
  <si>
    <t xml:space="preserve">Decreto 1072 de 2015. 
Artículos 2.2.4.6.8; 2.2.4.6.11; 2.2.4.6.12; 2.2.4.6.20; 2.2.4.6.21; 2.2.4.6.24; 2.2.4.6.25; 2.2.4.6.28.
Resolución 2400 de 1979. 
Ley 9 de 1979. </t>
  </si>
  <si>
    <t>* Plan de emergencias documentado.
* Alcance a todos los centros de trabajo, turnos de trabajo y trabajadores.
* Actualización del plan.   
* Identificación de amenazas, sismo, terremotos, vendaval, inundación, otros.
* Análisis de vulnerabilidad.
* Procedimientos operativos normalizados. 
* Planos de las instalaciones que identifican áreas y salidas de emergencia.
* Señalización, extintores, botiquín, otros.
* Realización y análisis de simulacros. 
* Capacitación al trabajador sobre plan de emergencias.</t>
  </si>
  <si>
    <t xml:space="preserve">Plan de emergencias </t>
  </si>
  <si>
    <t>Procedimientos operativos normalizados</t>
  </si>
  <si>
    <t xml:space="preserve">Planos de instalaciones y rutas de evacuación </t>
  </si>
  <si>
    <t>Actas de conformación de la brigada de emergencias.</t>
  </si>
  <si>
    <r>
      <t xml:space="preserve">Soporte de simulacros, capacitación, </t>
    </r>
    <r>
      <rPr>
        <sz val="12"/>
        <rFont val="Eurostile"/>
      </rPr>
      <t xml:space="preserve">acciones de mejora, </t>
    </r>
    <r>
      <rPr>
        <sz val="12"/>
        <rFont val="Eurostile"/>
        <family val="2"/>
      </rPr>
      <t>observación del lugar de trabajo</t>
    </r>
  </si>
  <si>
    <t>5.1.2</t>
  </si>
  <si>
    <t>Brigada de prevención conformada, capacitada y dotada</t>
  </si>
  <si>
    <t>Decreto 1072 de 2015.
Artículos 2.2.4.6.8; 2.2.4.6.11; 2.2.4.6.12; 2.2.4.6.20; 2.2.4.6.21; 2.2.4.6.24; 2.2.4.6.25; 2.2.4.6.28.
Resolución 256 de 2014. 
Resolución 2400 de 1979.</t>
  </si>
  <si>
    <t xml:space="preserve">* Conformación de la brigada de emergencias.
* Procesos de convocatoria  y conformación.
* Vigencia y funcionamiento. 
* Recursos y tiempo para actividades (Inspecciones, simulacros, otros). 
* Capacitación  a miembros sobre  deberes, responsabilidades y como responder a emergencias (Incendio , primeros auxilios, evaluación, otros). 
* Dotación de la brigada de emergencia en función de los peligros y riesgos. </t>
  </si>
  <si>
    <t xml:space="preserve">Actas / soportes de constitución de la brigada </t>
  </si>
  <si>
    <t>Soportes de entrega de dotación a la brigada</t>
  </si>
  <si>
    <t xml:space="preserve">Soportes de capacitación </t>
  </si>
  <si>
    <t>Soportes de ejecución de actividades</t>
  </si>
  <si>
    <t>6.1.1</t>
  </si>
  <si>
    <t>Definición de indicadores del SG-SST de acuerdo condiciones de la empresa</t>
  </si>
  <si>
    <t>Decreto 1072 de 2015. 
Artículos 2.2.4.6.17; 2.2.4.6.19; 2.2.4.6.20; 2.2.4.6.21; 2.2.4.6.22.</t>
  </si>
  <si>
    <t xml:space="preserve">Soporte medición del indicador </t>
  </si>
  <si>
    <t>Soporte de planes de acción, acciones correctivas, preventivas o de mejora.</t>
  </si>
  <si>
    <t>6.1.2</t>
  </si>
  <si>
    <t>Auditoría anual al SGSST.</t>
  </si>
  <si>
    <t xml:space="preserve">Decreto 1072 de 2015. 
Artículos 2.2.4.6.12; 2.4.6.17; 2.2.4.6.29; 2.2.4.6.30; 2.2.4.6.33; 2.2.4.6.34. </t>
  </si>
  <si>
    <t>* Programa de auditorias al SG-SST.
* Idoneidad del auditor. 
* Alcance de auditoria, periodicidad (anual), metodología. 
* Planeación de auditoria con participación del Copasst  / Vigía de SST
* Realización de la auditoria  anual.
* Informe. 
* Análisis de resultados y determinación de acciones correctivas, preventivas  y de mejora.
* Comunicación de resultados al personal. 
* Implementación de acciones de mejora y  su efectividad.</t>
  </si>
  <si>
    <t xml:space="preserve">Informe de auditoria al SG-SST y planes de acción </t>
  </si>
  <si>
    <t xml:space="preserve">Soportes de idoneidad  del auditor </t>
  </si>
  <si>
    <t xml:space="preserve">Soporte de comunicación de resultados al personal </t>
  </si>
  <si>
    <t xml:space="preserve">Implementación de planes de acción </t>
  </si>
  <si>
    <t>6.1.3</t>
  </si>
  <si>
    <t>Revisión anual por la alta dirección, resultados y alcance de la auditoría</t>
  </si>
  <si>
    <t>Decreto 1072 de 2015.
Artículos  2.2.4.6.30; 2.2.4.6.31; 2.2.4.6.33; 2.2.4.6.34.</t>
  </si>
  <si>
    <t xml:space="preserve">* Planeación de la revisión al SG-SST. 
* Realización de la revisión por la alta dirección al SG-SST (Anual). 
* Alcance de la revisión gerencial. 
* Análisis de resultados y determinación de planes de acción. 
* Comunicación de resultados  de la revisión al personal, Copasst, responsable del sistema, otros.
* Suficiencia y capacidad del SG-SST </t>
  </si>
  <si>
    <t xml:space="preserve">Informe de la revisión al SG-SST por la anta dirección </t>
  </si>
  <si>
    <t xml:space="preserve">Planes de acción </t>
  </si>
  <si>
    <t xml:space="preserve">Soportes de comunicación de resultados al personal </t>
  </si>
  <si>
    <t>6.1.4</t>
  </si>
  <si>
    <t>Planificación auditorías con el COPASST</t>
  </si>
  <si>
    <t>Decreto 1072 de 2015.
Artículos 2.2.4.6.12; 2.2.4.6.29; 2.2.4.6.31.</t>
  </si>
  <si>
    <t>* Planeación de la auditoria al SG-SST con participación del COPASST o Vigía de SST.
* Comunicación al Copasst  o vigía de SST y al Responsable del SG-SST.
  * Resultados de la revisión por parte de la Alta dirección.
  * Resultados de la auditoría realizada al SG-SST.
  *Los planes de acción derivados de estas revisiones.</t>
  </si>
  <si>
    <t>Informe de auditoria al SG-SST</t>
  </si>
  <si>
    <t>Soportes de participación en la planeación de auditorias</t>
  </si>
  <si>
    <t>Soporte de comunicación de resultados al Copasst /Vigía de SST</t>
  </si>
  <si>
    <t xml:space="preserve">MEJORAMIENTO </t>
  </si>
  <si>
    <t>7.1.1</t>
  </si>
  <si>
    <t>Definición de acciones preventivas y correctivas con base en resultados del SG-SST</t>
  </si>
  <si>
    <t>Decreto 1072 de 2015. 
Artículos 2.2.4.6.33; 2.2.4.6.34.</t>
  </si>
  <si>
    <t xml:space="preserve">* Resultados del SG-SST (Auditorias, revisiones ,inspecciones, otros) para definir acciones correctivas  y preventivas. 
* Documentación de acciones correctivas, preventivas  y de mejora.
* Análisis de causas de las no conformidades.
* Determinación de planes de acción, con responsables y fechas de cumplimiento.
* Comunicación de acciones al personal.
* Implementación de acciones correctivas, preventivas y de mejora.
* Seguimiento de las acciones. 
* Efectividad de las acciones. </t>
  </si>
  <si>
    <t>Soportes de acciones correctivas, preventivas  y de mejora</t>
  </si>
  <si>
    <t xml:space="preserve">Soportes implementación de planes de acción </t>
  </si>
  <si>
    <t xml:space="preserve">Soporte análisis de no conformidades </t>
  </si>
  <si>
    <t xml:space="preserve">Soportes evaluación de la efectividad de las acciones </t>
  </si>
  <si>
    <t>Registros de comunicación al personal de las acciones correctivas, preventivas y de mejora </t>
  </si>
  <si>
    <t>7.1.2</t>
  </si>
  <si>
    <t>Acciones de mejora conforme a revisión de la alta dirección</t>
  </si>
  <si>
    <t xml:space="preserve">Decreto 1072 de 2015. 
Artículos 2.2.4.6.31; 2.2.4.6.33; 2.2.4.6.34. </t>
  </si>
  <si>
    <t xml:space="preserve">* Análisis de los resultados derivado de la revisión al SG-SST por la alta dirección.
* Definición de acciones correctivas, preventivas  y de mejora.
* Implementación de acciones correctivas, preventivas y de mejora.
* Comunicación de acciones  al personal. 
* Seguimiento de las acciones. 
* Efectividad de las acciones. </t>
  </si>
  <si>
    <t>7.1.3</t>
  </si>
  <si>
    <t>Acciones de mejora con base en investigaciones de accidentes de trabajo y enfermedades laborales</t>
  </si>
  <si>
    <t>Decreto 1072 de 2015. 
Artículos 2.2.4.6.32; 2.2.4.6.34.</t>
  </si>
  <si>
    <t xml:space="preserve">* Análisis de los resultados derivado de la investigación de ATEL.
* Determinación de causas básicas de los ATEL.
* Definición de acciones correctivas, preventivas  y de mejora.
* Implementación de acciones correctivas, preventivas  y de mejora.
* Comunicación de acciones  al personal. 
* Seguimiento de las acciones. 
* Efectividad de las acciones.  </t>
  </si>
  <si>
    <t>Soporte investigación  de los ATEL y análisis de causas</t>
  </si>
  <si>
    <t>7.1.4</t>
  </si>
  <si>
    <t>Elaboración Plan de Mejoramiento e implementación de medidas y acciones correctivas solicitadas por autoridades y ARL</t>
  </si>
  <si>
    <t xml:space="preserve">* Análisis de  las medidas y acciones correctivas solicitadas por autoridades y ARL.
* Determinación de causas básicas.
* Definición de acciones correctivas, preventivas  y de mejora.
* Implementación de acciones correctivas, preventivas  y de mejora.
* Comunicación de acciones  al personal. 
* Seguimiento de las acciones. 
* Efectividad de las acciones. </t>
  </si>
  <si>
    <t>Soporte de  medidas  y acciones correctivas solicitadas</t>
  </si>
  <si>
    <t>Valor Item</t>
  </si>
  <si>
    <t>CUMPLIMIENTO ITEM</t>
  </si>
  <si>
    <t>NO APLICA</t>
  </si>
  <si>
    <t>CALIFICACIÓN DE LA EMPRESA O CONTRATANTE</t>
  </si>
  <si>
    <t>CICLO</t>
  </si>
  <si>
    <t>X</t>
  </si>
  <si>
    <t>Manual / documento con responsabilidades en SST por cargo.</t>
  </si>
  <si>
    <t>Comunicación de responsabilidades (Incluir responsablidades de COVID)</t>
  </si>
  <si>
    <t>Actas / registros de seguimiento al presupuesto</t>
  </si>
  <si>
    <t>Soportes afiliación y aportes al SGRL de trabajadores directos (Últimos 4 meses) - Trabajador DEPENDIENTES</t>
  </si>
  <si>
    <t>Soportes afiliación y aportes al SGRL  de trabajadores por prestación de servicios (Último mes) - Trabajador INDEPENDIENTES</t>
  </si>
  <si>
    <t>Inventario de actividades - Manual funciones  RX</t>
  </si>
  <si>
    <t>Soporte implementación controles (IPERV)</t>
  </si>
  <si>
    <t>EVIDENCIAS QUE DEBE APORTAR</t>
  </si>
  <si>
    <t xml:space="preserve">Plan anual de trabajo en SST relacionando los recursos </t>
  </si>
  <si>
    <r>
      <t>Soportes de funcionamiento del Cocolab, capacitación</t>
    </r>
    <r>
      <rPr>
        <sz val="12"/>
        <rFont val="Eurostile"/>
      </rPr>
      <t xml:space="preserve"> a los integrantes del Cocolab</t>
    </r>
  </si>
  <si>
    <t xml:space="preserve">Plan anual de trabajo de SST (Firmado por el empleador y responsable del SG-SST). </t>
  </si>
  <si>
    <t xml:space="preserve">Decreto 1072 de 2015. 
Artículo 2.2.5.1.28. 
Resolución 1013 de 2008.
Resolución 2844 de 2007.
Ley 776 de 2002. 
Decreto 1295 de 1994. 
Ley 100 de 1993. </t>
  </si>
  <si>
    <t xml:space="preserve">* Análisis / consolidado de restricciones y recomendaciones médico/laborales de la EPS o ARL  del personal.
*Comunicación al trabajador de restricciones / recomendaciones.
*Acatamiento y  seguimiento  a restricciones y recomendaciones.
*Adecuación de métodos de trabajo. 
* Adecuación de puestos de trabajo. 
*Seguimiento a casos que requieren calificación de origen laboral o por perdida de capacidad laboral. </t>
  </si>
  <si>
    <t>Soportes implementación de actividades, campañas, capacitaciones, otros</t>
  </si>
  <si>
    <t>Agua potable, servicios sanitarios y disposición de basuras
(Servicios de higiene)</t>
  </si>
  <si>
    <t>Soportes implementación de acciones correctivas, preventivas  y de mejora - (Comunicación a los trabajadores sobre las acciones de mejora, lecciones aprendidas y similar.)</t>
  </si>
  <si>
    <t>Capacitación al personal sobre investigaciones  /equipo investigador - (Conformación del equipo investigador. )</t>
  </si>
  <si>
    <t>Perfiles epidemiológicos de salud de los trabajadores (sera el seguimiento de salud o de los SVE?)</t>
  </si>
  <si>
    <t>Notificación al personal sobre eventos  (Notificar los AT al personal)</t>
  </si>
  <si>
    <t>Informe derivado de los mantenimientos ?</t>
  </si>
  <si>
    <t>Soporte análisis de no conformidades - Incluir metodología de investigación</t>
  </si>
  <si>
    <t xml:space="preserve">Soportes evaluación de la efectividad de las acciones  (No se vuelvan a presentar AT o hallazgos) </t>
  </si>
  <si>
    <r>
      <t>* Designado. 
* Perfil acorde al nivel  de riesgo y tamaño de la empresa.
* Soportes de títulos</t>
    </r>
    <r>
      <rPr>
        <sz val="11"/>
        <rFont val="Eurostile"/>
        <family val="2"/>
      </rPr>
      <t xml:space="preserve"> , diplomas , licencia en SST, curso virtual de 50 horas. 
* Asignación y comunicación de </t>
    </r>
    <r>
      <rPr>
        <sz val="11"/>
        <rFont val="Eurostile"/>
      </rPr>
      <t>funciones, responsabilidades sobre el SG-SST. 
*Conoce sus responsabilidades en el SG-SST. 
*Cumple con las funciones y responsabilidades  asignadas.</t>
    </r>
  </si>
  <si>
    <r>
      <t xml:space="preserve">*Identificación de todas las sustancias químicas que procesa, manipula, almacena, transporta, desecha  o utiliza la empresa  para el desarrollo de sus actividades.
* Determinación del peligro, según las características de las sustancias.
* Priorización de sustancias cancerígenas independiente de su dosis o nivel de exposición.
* Determinación de medidas de prevención y control.
* Implementación de medidas. 
* Seguimiento a efectividad de medidas y planes de acción.
</t>
    </r>
    <r>
      <rPr>
        <b/>
        <sz val="11"/>
        <rFont val="Eurostile"/>
      </rPr>
      <t>Sobre el personal expuesto:</t>
    </r>
    <r>
      <rPr>
        <sz val="11"/>
        <rFont val="Eurostile"/>
      </rPr>
      <t xml:space="preserve">
* Identificación del personal expuesto y frecuencia de exposición.
* Vigilancia al estado de salud. 
* Asignación y uso de elementos de protección personal.
* Capacitación al personal en temas de P&amp;P.
* Conocimiento del personal. </t>
    </r>
  </si>
  <si>
    <r>
      <rPr>
        <b/>
        <sz val="11"/>
        <rFont val="Eurostile"/>
      </rPr>
      <t xml:space="preserve">El trabajador tiene conocimiento, entre otros aspectos sobre: </t>
    </r>
    <r>
      <rPr>
        <sz val="11"/>
        <rFont val="Eurostile"/>
      </rPr>
      <t xml:space="preserve">
* Peligros y riesgos del lugar de trabajo.
* Medidas de prevención y control sobre ATEL. 
* Procedimientos de trabajo seguro. 
* Elementos de protección personal. 
* Manejo en caso de emergencia. 
</t>
    </r>
    <r>
      <rPr>
        <b/>
        <sz val="11"/>
        <rFont val="Eurostile"/>
      </rPr>
      <t xml:space="preserve">Condiciones adecuadas de SST en los lugares de trabajo:
</t>
    </r>
    <r>
      <rPr>
        <sz val="11"/>
        <rFont val="Eurostile"/>
      </rPr>
      <t>* Control de las actividades criticas como trabajo en caliente, espacios confinados, trabajo en alturas, riesgo eléctrico, izaje de cargas.
* Estado de orden y aseo.
* Estado de la señalización y demarcación.
* Eficacia de las acciones de prevención y control implementadas.
* Seguridad de instalaciones, máquinas y equipos.
* Gestión de todos los riesgos en SST.
* Control a contratistas.</t>
    </r>
  </si>
  <si>
    <r>
      <rPr>
        <b/>
        <sz val="11"/>
        <rFont val="Eurostile"/>
      </rPr>
      <t>Definición de Indicadores Mínimos de SST</t>
    </r>
    <r>
      <rPr>
        <sz val="11"/>
        <rFont val="Eurostile"/>
      </rPr>
      <t xml:space="preserve">
  * Frecuencia de la accidentalidad /  Severidad de la accidentalidad /  Mortalidad por Accidentes de Trabajo / Prevalencia de Enfermedad Laboral / Incidencia de Enfermedad Laboral. / Ausentismo por causa médica.
</t>
    </r>
    <r>
      <rPr>
        <b/>
        <sz val="11"/>
        <rFont val="Eurostile"/>
      </rPr>
      <t xml:space="preserve">Definición de indicadores del SG-SST que permitan evaluar </t>
    </r>
    <r>
      <rPr>
        <sz val="11"/>
        <rFont val="Eurostile"/>
      </rPr>
      <t xml:space="preserve">
* Estructura del SG-SST. 
* Proceso del SG-SST. 
* Resultado del SG-SST.
* Ficha técnica del indicador.
* Medición del indicador (Según la frecuencia determinada).
* Medición, análisis y planes de acción.
*Comunicación de resultados de indicador. </t>
    </r>
  </si>
  <si>
    <t>PLANEAR</t>
  </si>
  <si>
    <t>Peso Porcentual</t>
  </si>
  <si>
    <t>VERIFICAR</t>
  </si>
  <si>
    <t xml:space="preserve">VERIFICACIÓN DEL SG-SST </t>
  </si>
  <si>
    <t>ACTUAR</t>
  </si>
  <si>
    <t>Capacitación en el Sistema de Gestión de la Seguridad y la Salud en el Trabajo</t>
  </si>
  <si>
    <t>Recursos financieros, técnicos,  humanos y de otra índole requeridos para coordinar y desarrollar el Sistema de Gestión de la Seguridad y la Salud en el Trabajo (SG-SST)</t>
  </si>
  <si>
    <t>HACER</t>
  </si>
  <si>
    <t>Programa de capacitación en SST (Incluidos COVID) - PIC</t>
  </si>
  <si>
    <r>
      <t xml:space="preserve">Soportes de </t>
    </r>
    <r>
      <rPr>
        <u/>
        <sz val="16"/>
        <rFont val="Eurostile"/>
      </rPr>
      <t>capacitación y entrenamiento</t>
    </r>
    <r>
      <rPr>
        <sz val="12"/>
        <rFont val="Eurostile"/>
        <family val="2"/>
      </rPr>
      <t xml:space="preserve"> al personal  en SST.</t>
    </r>
  </si>
  <si>
    <t>Soportes de idoneidad o competencia de los capacitadores.</t>
  </si>
  <si>
    <r>
      <t xml:space="preserve">Soportes de seguimiento / evaluación  de efectividad de las capacitaciones. - </t>
    </r>
    <r>
      <rPr>
        <u/>
        <sz val="14"/>
        <rFont val="Eurostile"/>
      </rPr>
      <t>(Pre test, Post test)</t>
    </r>
  </si>
  <si>
    <t>Firmas de los que intervinieron en la revisión</t>
  </si>
  <si>
    <r>
      <rPr>
        <b/>
        <sz val="14"/>
        <rFont val="Eurostile"/>
      </rPr>
      <t xml:space="preserve">RESPONSABLE DEL SG-SST </t>
    </r>
    <r>
      <rPr>
        <b/>
        <sz val="12"/>
        <rFont val="Eurostile"/>
      </rPr>
      <t xml:space="preserve">
(QUIÉN DILIGENCIA LA INFORMACIÓN SOLICITADA)</t>
    </r>
  </si>
  <si>
    <r>
      <rPr>
        <b/>
        <sz val="14"/>
        <rFont val="Eurostile"/>
      </rPr>
      <t>COPASST</t>
    </r>
    <r>
      <rPr>
        <b/>
        <sz val="12"/>
        <rFont val="Eurostile"/>
      </rPr>
      <t xml:space="preserve">
(QUIÉN APRUEBA LA INFORMACIÓN DESCRITA AQUÍ)</t>
    </r>
  </si>
  <si>
    <t>REPRESENTANTE LEGAL o GERENTE</t>
  </si>
  <si>
    <t xml:space="preserve">OTROS: </t>
  </si>
  <si>
    <t>– Cuando se cumple con el ítem del estándar la calificación será la máxima del respectivo ítem, de lo contrario su calificación será igual a cero (0).</t>
  </si>
  <si>
    <t>– En los ítems de la Tabla de Valores que no aplican para las empresas de menos de cincuenta (50) trabajadores clasificadas con riesgo I, II ó III, de conformidad con los Estándares Mínimos de SST vigentes, se deberá otorgar el porcentaje máximo de calificación en la columna “No Aplica” frente al ítem correspondiente.</t>
  </si>
  <si>
    <t>El presente formulario es documento público. La información aquí consignada debe ser veraz. La inclusión de manifestaciones falsas estará sujeta  a las sanciones contempladas en la Ley 599 de 2000, Código Penal Colombiano (artículos 287, 288, 291, 294).</t>
  </si>
  <si>
    <t>ACEPTABLE:  Calificación Mayor al 85 %</t>
  </si>
  <si>
    <r>
      <t>•</t>
    </r>
    <r>
      <rPr>
        <sz val="7"/>
        <color theme="1"/>
        <rFont val="Times New Roman"/>
        <family val="1"/>
      </rPr>
      <t xml:space="preserve">     </t>
    </r>
    <r>
      <rPr>
        <sz val="18"/>
        <color theme="1"/>
        <rFont val="Calibri"/>
        <family val="2"/>
        <scheme val="minor"/>
      </rPr>
      <t>Mantener la calificación y evidencias a disposición de MinTrabajo.</t>
    </r>
  </si>
  <si>
    <r>
      <t>•</t>
    </r>
    <r>
      <rPr>
        <sz val="7"/>
        <color theme="1"/>
        <rFont val="Times New Roman"/>
        <family val="1"/>
      </rPr>
      <t xml:space="preserve">    </t>
    </r>
    <r>
      <rPr>
        <sz val="18"/>
        <color theme="1"/>
        <rFont val="Calibri"/>
        <family val="2"/>
        <scheme val="minor"/>
      </rPr>
      <t>Incluir en el Plan de Anual de Trabajo las mejoras que se establezcan de acuerdo con la evaluación</t>
    </r>
  </si>
  <si>
    <t>MODERADAMENTE ACEPTABLE: Calificación entre 61% y el 85 %</t>
  </si>
  <si>
    <r>
      <t>•</t>
    </r>
    <r>
      <rPr>
        <sz val="7"/>
        <color theme="1"/>
        <rFont val="Times New Roman"/>
        <family val="1"/>
      </rPr>
      <t xml:space="preserve">     </t>
    </r>
    <r>
      <rPr>
        <sz val="18"/>
        <color theme="1"/>
        <rFont val="Calibri"/>
        <family val="2"/>
        <scheme val="minor"/>
      </rPr>
      <t>Plan de Mejoramiento a disposición de MinTrabajo</t>
    </r>
  </si>
  <si>
    <r>
      <t>•</t>
    </r>
    <r>
      <rPr>
        <sz val="7"/>
        <color theme="1"/>
        <rFont val="Times New Roman"/>
        <family val="1"/>
      </rPr>
      <t xml:space="preserve">    </t>
    </r>
    <r>
      <rPr>
        <sz val="18"/>
        <color theme="1"/>
        <rFont val="Calibri"/>
        <family val="2"/>
        <scheme val="minor"/>
      </rPr>
      <t>Enviar a la ARL reporte de avances (max a los seis meses)</t>
    </r>
  </si>
  <si>
    <r>
      <t>•</t>
    </r>
    <r>
      <rPr>
        <sz val="7"/>
        <color theme="1"/>
        <rFont val="Times New Roman"/>
        <family val="1"/>
      </rPr>
      <t xml:space="preserve">    </t>
    </r>
    <r>
      <rPr>
        <sz val="18"/>
        <color theme="1"/>
        <rFont val="Calibri"/>
        <family val="2"/>
        <scheme val="minor"/>
      </rPr>
      <t>Plan de visita MinTrabajo</t>
    </r>
  </si>
  <si>
    <t>CRITICO: Calificación menor al 60%</t>
  </si>
  <si>
    <r>
      <t>•</t>
    </r>
    <r>
      <rPr>
        <b/>
        <sz val="7"/>
        <color theme="1"/>
        <rFont val="Times New Roman"/>
        <family val="1"/>
      </rPr>
      <t xml:space="preserve">      </t>
    </r>
    <r>
      <rPr>
        <b/>
        <sz val="16"/>
        <color theme="1"/>
        <rFont val="Calibri"/>
        <family val="2"/>
        <scheme val="minor"/>
      </rPr>
      <t>Plan de Mejoramiento de inmediato a disposición de MinTrabajo</t>
    </r>
  </si>
  <si>
    <r>
      <t>•</t>
    </r>
    <r>
      <rPr>
        <b/>
        <sz val="7"/>
        <color theme="1"/>
        <rFont val="Times New Roman"/>
        <family val="1"/>
      </rPr>
      <t xml:space="preserve">      </t>
    </r>
    <r>
      <rPr>
        <b/>
        <sz val="16"/>
        <color theme="1"/>
        <rFont val="Calibri"/>
        <family val="2"/>
        <scheme val="minor"/>
      </rPr>
      <t>Enviar a la ARL reporte de avances ( máx a los tres meses)</t>
    </r>
  </si>
  <si>
    <r>
      <t>•</t>
    </r>
    <r>
      <rPr>
        <b/>
        <sz val="7"/>
        <color theme="1"/>
        <rFont val="Times New Roman"/>
        <family val="1"/>
      </rPr>
      <t xml:space="preserve">     </t>
    </r>
    <r>
      <rPr>
        <b/>
        <sz val="16"/>
        <color theme="1"/>
        <rFont val="Calibri"/>
        <family val="2"/>
        <scheme val="minor"/>
      </rPr>
      <t>Seguimiento anual y Plan de Visita  la empresa por parte del Ministerio</t>
    </r>
  </si>
  <si>
    <t>TOTALES</t>
  </si>
  <si>
    <t>Interpretación de acuerdo al resultado</t>
  </si>
  <si>
    <t>Consideraciones</t>
  </si>
  <si>
    <t xml:space="preserve">Decreto 1072 de 2015. 
Artículo 2.2.4.6.12. 
Decreto 1477 de 2014. 
Resolución 1013 de 2008.
Resolución 2346 de 2007.
Resolución 2844 de 2007.
Decreto 1295 del 1994. 
Resolución 1016 de 1989. </t>
  </si>
  <si>
    <r>
      <rPr>
        <b/>
        <sz val="11"/>
        <rFont val="Eurostile"/>
      </rPr>
      <t xml:space="preserve">Metodología de IPEVR: 
</t>
    </r>
    <r>
      <rPr>
        <sz val="11"/>
        <rFont val="Eurostile"/>
      </rPr>
      <t xml:space="preserve">*Documentada  y con alcance a todos los procesos, actividades, procesos, servicios, instalaciones, equipos, centros de trabajo, trabajadores.
* Capacitación al personal sobre metodología. 
</t>
    </r>
    <r>
      <rPr>
        <b/>
        <sz val="11"/>
        <rFont val="Eurostile"/>
      </rPr>
      <t xml:space="preserve">Matriz de Peligros y riesgos 
</t>
    </r>
    <r>
      <rPr>
        <sz val="11"/>
        <rFont val="Eurostile"/>
      </rPr>
      <t>* Disponible, actualizada y revisada anualmente.
* Identificación continua de peligros,  valoración de riesgos.
* Análisis de tareas criticas, proceso, servicios de interés  (Trabajos eléctricos, trabajos en alturas, trabajo en caliente, trabajos en  espacios confinados, excavaciones, izaje y maniobra de cargas, vigilancia, transporte, otros).
* Priorización de riesgos de SST.
*Determinación e implementación de medidas de intervención para controlar los riesgos SST (Jerarquía de controles).
* Seguimiento a la efectividad de las medidas de control.</t>
    </r>
  </si>
  <si>
    <t xml:space="preserve">Procedimiento IPEVR </t>
  </si>
  <si>
    <t>Soportes de participación del personal en IPEVR</t>
  </si>
  <si>
    <t xml:space="preserve">Matriz de IPEVR </t>
  </si>
  <si>
    <t>Soportes de  revisión a la matriz de IPEVR</t>
  </si>
  <si>
    <t>Procedimiento para  la selección,entrega,uso, mantenimiento, reemplazo y disposición final de los EPP, .</t>
  </si>
  <si>
    <t>Acta de nombramiento o asignación (Resolución, contrato  o carta)</t>
  </si>
  <si>
    <t>Hoja de vida con diploma, soportes</t>
  </si>
  <si>
    <t xml:space="preserve">Soportes  de capacitación a proveedores y contratistas </t>
  </si>
  <si>
    <t xml:space="preserve">Actas de reunión mensual y extraordinaria - Trimestral </t>
  </si>
  <si>
    <t>Soportes de revisión de la política</t>
  </si>
  <si>
    <t>Estadísticas de ATEL</t>
  </si>
  <si>
    <r>
      <t xml:space="preserve">Soportes de </t>
    </r>
    <r>
      <rPr>
        <u/>
        <sz val="12"/>
        <rFont val="Eurostile"/>
        <family val="2"/>
      </rPr>
      <t>capacitación y entrenamiento</t>
    </r>
    <r>
      <rPr>
        <sz val="12"/>
        <rFont val="Eurostile"/>
        <family val="2"/>
      </rPr>
      <t xml:space="preserve"> al personal  en SST.</t>
    </r>
  </si>
  <si>
    <t xml:space="preserve">Licencia en SST </t>
  </si>
  <si>
    <t>Comunicación de responsabilidades</t>
  </si>
  <si>
    <t>Manual / documento con responsabilidades en SST por cargo</t>
  </si>
  <si>
    <t>La relación de actividades se descarga de la pag de colmena: Oficina Virtual, Empresa - Relacion de centros de trabajo</t>
  </si>
  <si>
    <t>Se descarga de la pag de colmena: Oficina Virtual, trabajador Dependiente - Trabajadores Vigentes</t>
  </si>
  <si>
    <t>IPERV</t>
  </si>
  <si>
    <t xml:space="preserve">IPERV, SVE RX, estudios de calidad, examenes medicos, entrega y lectura de dosimetros, entrega de EPP, Capacitaciones </t>
  </si>
  <si>
    <t>Planillas de pago, validar pago del  riesgo 5</t>
  </si>
  <si>
    <t>Viviana enviara archivo</t>
  </si>
  <si>
    <t xml:space="preserve">Actas de reunión mensual y extraordinaria - Trimestral 
Informe de las actividades realizadas </t>
  </si>
  <si>
    <t>Programa de capacitación en SST</t>
  </si>
  <si>
    <r>
      <t xml:space="preserve">Soportes de seguimiento / evaluación  de efectividad de las capacitaciones. - </t>
    </r>
    <r>
      <rPr>
        <u/>
        <sz val="12"/>
        <rFont val="Eurostile"/>
        <family val="2"/>
      </rPr>
      <t>(Post test)</t>
    </r>
  </si>
  <si>
    <r>
      <t xml:space="preserve">Programa de inducción / reinducción en SST o </t>
    </r>
    <r>
      <rPr>
        <u/>
        <sz val="12"/>
        <rFont val="Eurostile"/>
        <family val="2"/>
      </rPr>
      <t>PIC</t>
    </r>
  </si>
  <si>
    <t>Enviar carpeta a Yajaira</t>
  </si>
  <si>
    <t>Matriz de Objetivos de SST</t>
  </si>
  <si>
    <t>Procedimiento con el Mecanismo rendición de cuentas</t>
  </si>
  <si>
    <t>Mecanismo para manejo de las comunicaciones - Procedimiento</t>
  </si>
  <si>
    <t>Mecanismo para autorreporte de SST - (Procedimiento y registro)</t>
  </si>
  <si>
    <t>Diagnóstico de condiciones de salud</t>
  </si>
  <si>
    <t>Procedimiento para  la selección, entrega, uso , mantenimiento, reemplazo y disposición final de los EPP, .</t>
  </si>
  <si>
    <t>Soporte de capacitación al personal en el uso de los EPP</t>
  </si>
  <si>
    <t xml:space="preserve">Soportes de notificación /  capacitación al personal </t>
  </si>
  <si>
    <t>Soporte implementación de herramientas - Encuesta</t>
  </si>
  <si>
    <t>Programa de estilos de vida saludable - Informe y Programa</t>
  </si>
  <si>
    <t>Servicios sanitarios en buen estado</t>
  </si>
  <si>
    <t>Programas de limpieza, mantenimiento de redes/tanques</t>
  </si>
  <si>
    <t>Soportes de capacitación al personal</t>
  </si>
  <si>
    <t>Reportes de FURAT / FUREL ante autoridades/instancias competentes.</t>
  </si>
  <si>
    <t>Capacitación al personal sobre investigaciones  /equipo investigador - (Conformación del equipo investigador).</t>
  </si>
  <si>
    <t xml:space="preserve">Análisis estadístico de ATEL - </t>
  </si>
  <si>
    <t xml:space="preserve">Programa /cronograma de mantenimientos en SST </t>
  </si>
  <si>
    <t>Informe derivado de los mantenimientos</t>
  </si>
  <si>
    <t>Solo cuenta con el curso La responsable de implementar</t>
  </si>
  <si>
    <r>
      <t xml:space="preserve">Programa de inducción / reinducción en SST o </t>
    </r>
    <r>
      <rPr>
        <u/>
        <sz val="14"/>
        <rFont val="Eurostile"/>
      </rPr>
      <t>PIC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</si>
</sst>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d\-mmm\-yy;@"/>
  </numFmts>
  <fonts count="46">
    <font>
      <sz val="11"/>
      <color theme="1"/>
      <name val="Calibri"/>
      <family val="2"/>
      <scheme val="minor"/>
    </font>
    <font>
      <sz val="9"/>
      <name val="Verdana"/>
      <family val="2"/>
    </font>
    <font>
      <b/>
      <sz val="12"/>
      <color theme="0"/>
      <name val="Eurostile"/>
    </font>
    <font>
      <b/>
      <sz val="12"/>
      <color theme="0"/>
      <name val="Arial"/>
      <family val="2"/>
    </font>
    <font>
      <b/>
      <sz val="12"/>
      <color theme="1"/>
      <name val="Arial"/>
      <family val="2"/>
    </font>
    <font>
      <sz val="12"/>
      <name val="Eurostile"/>
      <family val="2"/>
    </font>
    <font>
      <sz val="12"/>
      <name val="Eurostile"/>
    </font>
    <font>
      <b/>
      <sz val="12"/>
      <name val="Eurostile"/>
    </font>
    <font>
      <sz val="12"/>
      <color theme="1"/>
      <name val="Eurostile"/>
      <family val="2"/>
    </font>
    <font>
      <b/>
      <sz val="12"/>
      <name val="Arial"/>
      <family val="2"/>
    </font>
    <font>
      <sz val="12"/>
      <name val="Verdana"/>
      <family val="2"/>
    </font>
    <font>
      <b/>
      <sz val="20"/>
      <name val="Verdana"/>
      <family val="2"/>
    </font>
    <font>
      <b/>
      <sz val="20"/>
      <color theme="1"/>
      <name val="Calibri"/>
      <family val="2"/>
      <scheme val="minor"/>
    </font>
    <font>
      <sz val="12"/>
      <color theme="1"/>
      <name val="Calibri"/>
      <family val="2"/>
      <scheme val="minor"/>
    </font>
    <font>
      <sz val="11"/>
      <name val="Eurostile"/>
    </font>
    <font>
      <sz val="11"/>
      <name val="Eurostile"/>
      <family val="2"/>
    </font>
    <font>
      <b/>
      <sz val="11"/>
      <name val="Eurostile"/>
    </font>
    <font>
      <b/>
      <sz val="20"/>
      <name val="Arial"/>
      <family val="2"/>
    </font>
    <font>
      <b/>
      <sz val="36"/>
      <name val="Arial"/>
      <family val="2"/>
    </font>
    <font>
      <b/>
      <sz val="48"/>
      <name val="Arial"/>
      <family val="2"/>
    </font>
    <font>
      <b/>
      <sz val="48"/>
      <color rgb="FFFFC000"/>
      <name val="Arial"/>
      <family val="2"/>
    </font>
    <font>
      <b/>
      <sz val="18"/>
      <name val="Verdana"/>
      <family val="2"/>
    </font>
    <font>
      <sz val="20"/>
      <name val="Eurostile"/>
    </font>
    <font>
      <sz val="20"/>
      <color theme="1"/>
      <name val="Calibri"/>
      <family val="2"/>
      <scheme val="minor"/>
    </font>
    <font>
      <b/>
      <sz val="20"/>
      <name val="Eurostile"/>
    </font>
    <font>
      <sz val="20"/>
      <name val="Eurostile"/>
      <family val="2"/>
    </font>
    <font>
      <b/>
      <sz val="20"/>
      <color theme="0"/>
      <name val="Eurostile"/>
      <family val="2"/>
    </font>
    <font>
      <sz val="20"/>
      <name val="Verdana"/>
      <family val="2"/>
    </font>
    <font>
      <u/>
      <sz val="16"/>
      <name val="Eurostile"/>
    </font>
    <font>
      <u/>
      <sz val="14"/>
      <name val="Eurostile"/>
    </font>
    <font>
      <b/>
      <sz val="16"/>
      <name val="Eurostile"/>
      <family val="2"/>
    </font>
    <font>
      <b/>
      <sz val="14"/>
      <name val="Eurostile"/>
    </font>
    <font>
      <b/>
      <sz val="18"/>
      <color theme="1"/>
      <name val="Calibri"/>
      <family val="2"/>
      <scheme val="minor"/>
    </font>
    <font>
      <sz val="18"/>
      <color theme="1"/>
      <name val="Arial"/>
      <family val="2"/>
    </font>
    <font>
      <sz val="7"/>
      <color theme="1"/>
      <name val="Times New Roman"/>
      <family val="1"/>
    </font>
    <font>
      <sz val="18"/>
      <color theme="1"/>
      <name val="Calibri"/>
      <family val="2"/>
      <scheme val="minor"/>
    </font>
    <font>
      <b/>
      <sz val="18"/>
      <color theme="1"/>
      <name val="Arial"/>
      <family val="2"/>
    </font>
    <font>
      <b/>
      <sz val="7"/>
      <color theme="1"/>
      <name val="Times New Roman"/>
      <family val="1"/>
    </font>
    <font>
      <b/>
      <sz val="16"/>
      <color theme="1"/>
      <name val="Calibri"/>
      <family val="2"/>
      <scheme val="minor"/>
    </font>
    <font>
      <b/>
      <sz val="12"/>
      <color theme="0"/>
      <name val="Eurostile"/>
      <family val="2"/>
    </font>
    <font>
      <b/>
      <sz val="10"/>
      <color theme="0"/>
      <name val="Eurostile"/>
      <family val="2"/>
    </font>
    <font>
      <sz val="9"/>
      <color theme="0"/>
      <name val="Verdana"/>
      <family val="2"/>
    </font>
    <font>
      <b/>
      <sz val="24"/>
      <name val="Verdana"/>
      <family val="2"/>
    </font>
    <font>
      <sz val="14"/>
      <color theme="1"/>
      <name val="Arial"/>
      <family val="2"/>
    </font>
    <font>
      <b/>
      <sz val="12"/>
      <color rgb="FFFF0000"/>
      <name val="Arial"/>
      <family val="2"/>
    </font>
    <font>
      <u/>
      <sz val="12"/>
      <name val="Eurostile"/>
      <family val="2"/>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3FEA36"/>
        <bgColor indexed="64"/>
      </patternFill>
    </fill>
    <fill>
      <patternFill patternType="solid">
        <fgColor rgb="FFFF00FF"/>
        <bgColor indexed="64"/>
      </patternFill>
    </fill>
    <fill>
      <patternFill patternType="solid">
        <fgColor rgb="FFFFC000"/>
        <bgColor indexed="64"/>
      </patternFill>
    </fill>
    <fill>
      <patternFill patternType="solid">
        <fgColor rgb="FF24E2EC"/>
        <bgColor indexed="64"/>
      </patternFill>
    </fill>
    <fill>
      <patternFill patternType="solid">
        <fgColor rgb="FF26FA16"/>
        <bgColor indexed="64"/>
      </patternFill>
    </fill>
    <fill>
      <patternFill patternType="solid">
        <fgColor theme="8" tint="-0.249977111117893"/>
        <bgColor indexed="64"/>
      </patternFill>
    </fill>
    <fill>
      <patternFill patternType="solid">
        <fgColor rgb="FF92D05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style="double">
        <color indexed="64"/>
      </right>
      <top style="medium">
        <color indexed="64"/>
      </top>
      <bottom/>
      <diagonal/>
    </border>
  </borders>
  <cellStyleXfs count="1">
    <xf numFmtId="0" fontId="0" fillId="0" borderId="0"/>
  </cellStyleXfs>
  <cellXfs count="226">
    <xf numFmtId="0" fontId="0" fillId="0" borderId="0" xfId="0"/>
    <xf numFmtId="0" fontId="1" fillId="0" borderId="0" xfId="0" applyFont="1"/>
    <xf numFmtId="0" fontId="5" fillId="2" borderId="1" xfId="0" applyFont="1" applyFill="1" applyBorder="1" applyAlignment="1">
      <alignment horizontal="justify" vertical="center" wrapText="1"/>
    </xf>
    <xf numFmtId="0" fontId="13" fillId="0" borderId="0" xfId="0" applyFont="1" applyAlignment="1">
      <alignment horizontal="center" vertical="center"/>
    </xf>
    <xf numFmtId="0" fontId="13" fillId="0" borderId="0" xfId="0" applyFont="1" applyAlignment="1">
      <alignment vertical="center"/>
    </xf>
    <xf numFmtId="0" fontId="10" fillId="0" borderId="1" xfId="0" applyFont="1" applyBorder="1" applyAlignment="1">
      <alignment horizontal="center" vertical="center" wrapText="1"/>
    </xf>
    <xf numFmtId="0" fontId="0" fillId="0" borderId="0" xfId="0" applyAlignment="1">
      <alignment horizontal="justify"/>
    </xf>
    <xf numFmtId="0" fontId="6" fillId="2" borderId="1" xfId="0" applyFont="1" applyFill="1" applyBorder="1" applyAlignment="1">
      <alignment vertical="center" wrapText="1"/>
    </xf>
    <xf numFmtId="0" fontId="0" fillId="0" borderId="0" xfId="0" applyAlignment="1">
      <alignment wrapText="1"/>
    </xf>
    <xf numFmtId="0" fontId="0" fillId="0" borderId="0" xfId="0" applyAlignment="1">
      <alignment horizontal="left"/>
    </xf>
    <xf numFmtId="0" fontId="10" fillId="2" borderId="1" xfId="0" applyFont="1" applyFill="1" applyBorder="1" applyAlignment="1">
      <alignment horizontal="center" vertical="center" wrapText="1"/>
    </xf>
    <xf numFmtId="0" fontId="5" fillId="2" borderId="8" xfId="0" applyFont="1" applyFill="1" applyBorder="1" applyAlignment="1">
      <alignment horizontal="justify" vertical="center" wrapText="1"/>
    </xf>
    <xf numFmtId="0" fontId="10" fillId="0" borderId="8" xfId="0" applyFont="1" applyBorder="1" applyAlignment="1">
      <alignment horizontal="center" vertical="center" wrapText="1"/>
    </xf>
    <xf numFmtId="0" fontId="6" fillId="2" borderId="8" xfId="0" applyFont="1" applyFill="1" applyBorder="1" applyAlignment="1">
      <alignment vertical="center" wrapText="1"/>
    </xf>
    <xf numFmtId="0" fontId="5" fillId="2" borderId="14" xfId="0" applyFont="1" applyFill="1" applyBorder="1" applyAlignment="1">
      <alignment horizontal="justify" vertical="center" wrapText="1"/>
    </xf>
    <xf numFmtId="0" fontId="10" fillId="0" borderId="14" xfId="0" applyFont="1" applyBorder="1" applyAlignment="1">
      <alignment horizontal="center" vertical="center" wrapText="1"/>
    </xf>
    <xf numFmtId="0" fontId="6" fillId="2" borderId="16" xfId="0" applyFont="1" applyFill="1" applyBorder="1" applyAlignment="1">
      <alignment vertical="center" wrapText="1"/>
    </xf>
    <xf numFmtId="0" fontId="6" fillId="2" borderId="18" xfId="0" applyFont="1" applyFill="1" applyBorder="1" applyAlignment="1">
      <alignment vertical="center" wrapText="1"/>
    </xf>
    <xf numFmtId="0" fontId="5" fillId="2" borderId="20" xfId="0" applyFont="1" applyFill="1" applyBorder="1" applyAlignment="1">
      <alignment horizontal="justify" vertical="center" wrapText="1"/>
    </xf>
    <xf numFmtId="0" fontId="10" fillId="0" borderId="20" xfId="0" applyFont="1" applyBorder="1" applyAlignment="1">
      <alignment horizontal="center" vertical="center" wrapText="1"/>
    </xf>
    <xf numFmtId="0" fontId="6" fillId="2" borderId="22" xfId="0" applyFont="1" applyFill="1" applyBorder="1" applyAlignment="1">
      <alignment vertical="center" wrapText="1"/>
    </xf>
    <xf numFmtId="0" fontId="6" fillId="2" borderId="20" xfId="0" applyFont="1" applyFill="1" applyBorder="1" applyAlignment="1">
      <alignment horizontal="justify" vertical="center" wrapText="1"/>
    </xf>
    <xf numFmtId="0" fontId="6" fillId="2" borderId="26" xfId="0" applyFont="1" applyFill="1" applyBorder="1" applyAlignment="1">
      <alignment vertical="center" wrapText="1"/>
    </xf>
    <xf numFmtId="0" fontId="1" fillId="0" borderId="18" xfId="0" applyFont="1" applyBorder="1"/>
    <xf numFmtId="0" fontId="6" fillId="2" borderId="11" xfId="0" applyFont="1" applyFill="1" applyBorder="1" applyAlignment="1">
      <alignment vertical="center" wrapText="1"/>
    </xf>
    <xf numFmtId="0" fontId="12" fillId="0" borderId="0" xfId="0" applyFont="1" applyAlignment="1">
      <alignment wrapText="1"/>
    </xf>
    <xf numFmtId="0" fontId="23" fillId="0" borderId="0" xfId="0" applyFont="1"/>
    <xf numFmtId="0" fontId="23" fillId="0" borderId="0" xfId="0" applyFont="1" applyAlignment="1">
      <alignment vertical="center"/>
    </xf>
    <xf numFmtId="0" fontId="25" fillId="2" borderId="10" xfId="0" applyFont="1" applyFill="1" applyBorder="1" applyAlignment="1">
      <alignment horizontal="center" vertical="center" wrapText="1"/>
    </xf>
    <xf numFmtId="0" fontId="22" fillId="2" borderId="10" xfId="0" applyFont="1" applyFill="1" applyBorder="1" applyAlignment="1">
      <alignment horizontal="center" vertical="center" wrapText="1"/>
    </xf>
    <xf numFmtId="0" fontId="27" fillId="0" borderId="10" xfId="0" applyFont="1" applyBorder="1" applyAlignment="1">
      <alignment horizontal="center" vertical="center" wrapText="1"/>
    </xf>
    <xf numFmtId="0" fontId="8" fillId="2" borderId="1" xfId="0" applyFont="1" applyFill="1" applyBorder="1" applyAlignment="1">
      <alignment horizontal="justify" vertical="center" wrapText="1"/>
    </xf>
    <xf numFmtId="0" fontId="10" fillId="2" borderId="8"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27" fillId="0" borderId="0" xfId="0" applyFont="1" applyAlignment="1">
      <alignment horizontal="center"/>
    </xf>
    <xf numFmtId="0" fontId="5" fillId="2" borderId="10" xfId="0" applyFont="1" applyFill="1" applyBorder="1" applyAlignment="1">
      <alignment horizontal="justify" vertical="center" wrapText="1"/>
    </xf>
    <xf numFmtId="0" fontId="6" fillId="2" borderId="10" xfId="0" applyFont="1" applyFill="1" applyBorder="1" applyAlignment="1">
      <alignment horizontal="center" vertical="center" wrapText="1"/>
    </xf>
    <xf numFmtId="0" fontId="10" fillId="0" borderId="10" xfId="0" applyFont="1" applyBorder="1" applyAlignment="1">
      <alignment horizontal="center" vertical="center" wrapText="1"/>
    </xf>
    <xf numFmtId="0" fontId="6" fillId="2" borderId="36" xfId="0" applyFont="1" applyFill="1" applyBorder="1" applyAlignment="1">
      <alignment vertical="center" wrapText="1"/>
    </xf>
    <xf numFmtId="0" fontId="6" fillId="2" borderId="8"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0" xfId="0" applyFont="1" applyFill="1" applyBorder="1" applyAlignment="1">
      <alignment horizontal="center" vertical="center" wrapText="1"/>
    </xf>
    <xf numFmtId="164" fontId="39" fillId="10" borderId="1" xfId="0" applyNumberFormat="1" applyFont="1" applyFill="1" applyBorder="1" applyAlignment="1">
      <alignment horizontal="center" vertical="center" wrapText="1"/>
    </xf>
    <xf numFmtId="0" fontId="40" fillId="10" borderId="1" xfId="0" applyFont="1" applyFill="1" applyBorder="1" applyAlignment="1">
      <alignment horizontal="center" vertical="center" wrapText="1"/>
    </xf>
    <xf numFmtId="0" fontId="41" fillId="2" borderId="0" xfId="0" applyFont="1" applyFill="1" applyAlignment="1">
      <alignment horizontal="center"/>
    </xf>
    <xf numFmtId="0" fontId="41" fillId="0" borderId="0" xfId="0" applyFont="1"/>
    <xf numFmtId="0" fontId="1" fillId="2" borderId="0" xfId="0" applyFont="1" applyFill="1"/>
    <xf numFmtId="0" fontId="10" fillId="2" borderId="10" xfId="0" applyFont="1" applyFill="1" applyBorder="1" applyAlignment="1">
      <alignment horizontal="center" vertical="center" wrapText="1"/>
    </xf>
    <xf numFmtId="0" fontId="10" fillId="0" borderId="15" xfId="0" applyFont="1" applyBorder="1" applyAlignment="1">
      <alignment horizontal="center" vertical="center" wrapText="1"/>
    </xf>
    <xf numFmtId="0" fontId="1" fillId="0" borderId="0" xfId="0" applyFont="1" applyAlignment="1">
      <alignment vertical="center"/>
    </xf>
    <xf numFmtId="0" fontId="26" fillId="10" borderId="1" xfId="0" applyFont="1" applyFill="1" applyBorder="1" applyAlignment="1">
      <alignment horizontal="center" vertical="center"/>
    </xf>
    <xf numFmtId="0" fontId="7" fillId="7"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27" fillId="0" borderId="1" xfId="0" applyFont="1" applyBorder="1" applyAlignment="1">
      <alignment horizontal="center"/>
    </xf>
    <xf numFmtId="0" fontId="22" fillId="2" borderId="1" xfId="0" applyFont="1" applyFill="1" applyBorder="1" applyAlignment="1">
      <alignment horizontal="center" vertical="center" wrapText="1"/>
    </xf>
    <xf numFmtId="0" fontId="25" fillId="2" borderId="1" xfId="0" applyFont="1" applyFill="1" applyBorder="1" applyAlignment="1">
      <alignment horizontal="center" vertical="center" wrapText="1"/>
    </xf>
    <xf numFmtId="0" fontId="36" fillId="4" borderId="38" xfId="0" applyFont="1" applyFill="1" applyBorder="1" applyAlignment="1">
      <alignment horizontal="left" vertical="center"/>
    </xf>
    <xf numFmtId="0" fontId="36" fillId="4" borderId="0" xfId="0" applyFont="1" applyFill="1" applyAlignment="1">
      <alignment horizontal="left" vertical="center"/>
    </xf>
    <xf numFmtId="0" fontId="36" fillId="4" borderId="7" xfId="0" applyFont="1" applyFill="1" applyBorder="1" applyAlignment="1">
      <alignment horizontal="left" vertical="center"/>
    </xf>
    <xf numFmtId="0" fontId="33" fillId="3" borderId="4" xfId="0" applyFont="1" applyFill="1" applyBorder="1" applyAlignment="1">
      <alignment horizontal="left" vertical="center"/>
    </xf>
    <xf numFmtId="0" fontId="33" fillId="3" borderId="5" xfId="0" applyFont="1" applyFill="1" applyBorder="1" applyAlignment="1">
      <alignment horizontal="left" vertical="center"/>
    </xf>
    <xf numFmtId="0" fontId="36" fillId="4" borderId="4" xfId="0" applyFont="1" applyFill="1" applyBorder="1" applyAlignment="1">
      <alignment horizontal="left" vertical="center"/>
    </xf>
    <xf numFmtId="0" fontId="36" fillId="4" borderId="5" xfId="0" applyFont="1" applyFill="1" applyBorder="1" applyAlignment="1">
      <alignment horizontal="left" vertical="center"/>
    </xf>
    <xf numFmtId="0" fontId="36" fillId="4" borderId="34" xfId="0" applyFont="1" applyFill="1" applyBorder="1" applyAlignment="1">
      <alignment horizontal="left" vertical="center"/>
    </xf>
    <xf numFmtId="0" fontId="21" fillId="7" borderId="2" xfId="0" applyFont="1" applyFill="1" applyBorder="1" applyAlignment="1">
      <alignment horizontal="center" vertical="center" wrapText="1"/>
    </xf>
    <xf numFmtId="0" fontId="21" fillId="7" borderId="3" xfId="0" applyFont="1" applyFill="1" applyBorder="1" applyAlignment="1">
      <alignment horizontal="center" vertical="center" wrapText="1"/>
    </xf>
    <xf numFmtId="0" fontId="21" fillId="7" borderId="33" xfId="0" applyFont="1" applyFill="1" applyBorder="1" applyAlignment="1">
      <alignment horizontal="center" vertical="center" wrapText="1"/>
    </xf>
    <xf numFmtId="0" fontId="21" fillId="7" borderId="38" xfId="0" applyFont="1" applyFill="1" applyBorder="1" applyAlignment="1">
      <alignment horizontal="center" vertical="center" wrapText="1"/>
    </xf>
    <xf numFmtId="0" fontId="21" fillId="7" borderId="0" xfId="0" applyFont="1" applyFill="1" applyAlignment="1">
      <alignment horizontal="center" vertical="center" wrapText="1"/>
    </xf>
    <xf numFmtId="0" fontId="21" fillId="7" borderId="7" xfId="0" applyFont="1" applyFill="1" applyBorder="1" applyAlignment="1">
      <alignment horizontal="center" vertical="center" wrapText="1"/>
    </xf>
    <xf numFmtId="0" fontId="21" fillId="7" borderId="4" xfId="0" applyFont="1" applyFill="1" applyBorder="1" applyAlignment="1">
      <alignment horizontal="center" vertical="center" wrapText="1"/>
    </xf>
    <xf numFmtId="0" fontId="21" fillId="7" borderId="5" xfId="0" applyFont="1" applyFill="1" applyBorder="1" applyAlignment="1">
      <alignment horizontal="center" vertical="center" wrapText="1"/>
    </xf>
    <xf numFmtId="0" fontId="21" fillId="7" borderId="34" xfId="0" applyFont="1" applyFill="1" applyBorder="1" applyAlignment="1">
      <alignment horizontal="center" vertical="center" wrapText="1"/>
    </xf>
    <xf numFmtId="0" fontId="43" fillId="0" borderId="2" xfId="0" applyFont="1" applyBorder="1" applyAlignment="1">
      <alignment vertical="center" wrapText="1"/>
    </xf>
    <xf numFmtId="0" fontId="43" fillId="0" borderId="3" xfId="0" applyFont="1" applyBorder="1" applyAlignment="1">
      <alignment vertical="center" wrapText="1"/>
    </xf>
    <xf numFmtId="0" fontId="43" fillId="0" borderId="33" xfId="0" applyFont="1" applyBorder="1" applyAlignment="1">
      <alignment vertical="center" wrapText="1"/>
    </xf>
    <xf numFmtId="0" fontId="43" fillId="0" borderId="38" xfId="0" applyFont="1" applyBorder="1" applyAlignment="1">
      <alignment vertical="center" wrapText="1"/>
    </xf>
    <xf numFmtId="0" fontId="43" fillId="0" borderId="0" xfId="0" applyFont="1" applyAlignment="1">
      <alignment vertical="center" wrapText="1"/>
    </xf>
    <xf numFmtId="0" fontId="43" fillId="0" borderId="7" xfId="0" applyFont="1" applyBorder="1" applyAlignment="1">
      <alignment vertical="center" wrapText="1"/>
    </xf>
    <xf numFmtId="0" fontId="43" fillId="0" borderId="4" xfId="0" applyFont="1" applyBorder="1" applyAlignment="1">
      <alignment vertical="center" wrapText="1"/>
    </xf>
    <xf numFmtId="0" fontId="43" fillId="0" borderId="5" xfId="0" applyFont="1" applyBorder="1" applyAlignment="1">
      <alignment vertical="center" wrapText="1"/>
    </xf>
    <xf numFmtId="0" fontId="43" fillId="0" borderId="34" xfId="0" applyFont="1" applyBorder="1" applyAlignment="1">
      <alignment vertical="center" wrapText="1"/>
    </xf>
    <xf numFmtId="0" fontId="27" fillId="0" borderId="4" xfId="0" applyFont="1" applyBorder="1" applyAlignment="1">
      <alignment horizontal="center" vertical="center"/>
    </xf>
    <xf numFmtId="0" fontId="27" fillId="0" borderId="5" xfId="0" applyFont="1" applyBorder="1" applyAlignment="1">
      <alignment horizontal="center" vertical="center"/>
    </xf>
    <xf numFmtId="0" fontId="27" fillId="0" borderId="0" xfId="0" applyFont="1" applyAlignment="1">
      <alignment horizontal="center" vertical="center"/>
    </xf>
    <xf numFmtId="0" fontId="27" fillId="0" borderId="34" xfId="0" applyFont="1" applyBorder="1" applyAlignment="1">
      <alignment horizontal="center" vertical="center"/>
    </xf>
    <xf numFmtId="0" fontId="32" fillId="11" borderId="12" xfId="0" applyFont="1" applyFill="1" applyBorder="1" applyAlignment="1">
      <alignment horizontal="center" vertical="center"/>
    </xf>
    <xf numFmtId="0" fontId="32" fillId="11" borderId="6" xfId="0" applyFont="1" applyFill="1" applyBorder="1" applyAlignment="1">
      <alignment horizontal="center" vertical="center"/>
    </xf>
    <xf numFmtId="0" fontId="32" fillId="11" borderId="27" xfId="0" applyFont="1" applyFill="1" applyBorder="1" applyAlignment="1">
      <alignment horizontal="center" vertical="center"/>
    </xf>
    <xf numFmtId="0" fontId="32" fillId="3" borderId="12" xfId="0" applyFont="1" applyFill="1" applyBorder="1" applyAlignment="1">
      <alignment horizontal="left" vertical="center"/>
    </xf>
    <xf numFmtId="0" fontId="32" fillId="3" borderId="6" xfId="0" applyFont="1" applyFill="1" applyBorder="1" applyAlignment="1">
      <alignment horizontal="left" vertical="center"/>
    </xf>
    <xf numFmtId="0" fontId="32" fillId="3" borderId="27" xfId="0" applyFont="1" applyFill="1" applyBorder="1" applyAlignment="1">
      <alignment horizontal="left" vertical="center"/>
    </xf>
    <xf numFmtId="0" fontId="32" fillId="4" borderId="12" xfId="0" applyFont="1" applyFill="1" applyBorder="1" applyAlignment="1">
      <alignment horizontal="center" vertical="center"/>
    </xf>
    <xf numFmtId="0" fontId="32" fillId="4" borderId="6" xfId="0" applyFont="1" applyFill="1" applyBorder="1" applyAlignment="1">
      <alignment horizontal="center" vertical="center"/>
    </xf>
    <xf numFmtId="0" fontId="32" fillId="4" borderId="27" xfId="0" applyFont="1" applyFill="1" applyBorder="1" applyAlignment="1">
      <alignment horizontal="center" vertical="center"/>
    </xf>
    <xf numFmtId="0" fontId="33" fillId="11" borderId="38" xfId="0" applyFont="1" applyFill="1" applyBorder="1" applyAlignment="1">
      <alignment horizontal="left" vertical="center"/>
    </xf>
    <xf numFmtId="0" fontId="33" fillId="11" borderId="0" xfId="0" applyFont="1" applyFill="1" applyAlignment="1">
      <alignment horizontal="left" vertical="center"/>
    </xf>
    <xf numFmtId="0" fontId="33" fillId="11" borderId="7" xfId="0" applyFont="1" applyFill="1" applyBorder="1" applyAlignment="1">
      <alignment horizontal="left" vertical="center"/>
    </xf>
    <xf numFmtId="0" fontId="33" fillId="3" borderId="38" xfId="0" applyFont="1" applyFill="1" applyBorder="1" applyAlignment="1">
      <alignment horizontal="left" vertical="center"/>
    </xf>
    <xf numFmtId="0" fontId="33" fillId="3" borderId="0" xfId="0" applyFont="1" applyFill="1" applyAlignment="1">
      <alignment horizontal="left" vertical="center"/>
    </xf>
    <xf numFmtId="0" fontId="33" fillId="11" borderId="38" xfId="0" applyFont="1" applyFill="1" applyBorder="1" applyAlignment="1">
      <alignment horizontal="left" vertical="center" wrapText="1"/>
    </xf>
    <xf numFmtId="0" fontId="33" fillId="11" borderId="0" xfId="0" applyFont="1" applyFill="1" applyAlignment="1">
      <alignment horizontal="left" vertical="center" wrapText="1"/>
    </xf>
    <xf numFmtId="0" fontId="33" fillId="11" borderId="7" xfId="0" applyFont="1" applyFill="1" applyBorder="1" applyAlignment="1">
      <alignment horizontal="left" vertical="center" wrapText="1"/>
    </xf>
    <xf numFmtId="0" fontId="33" fillId="11" borderId="4" xfId="0" applyFont="1" applyFill="1" applyBorder="1" applyAlignment="1">
      <alignment horizontal="left" vertical="center" wrapText="1"/>
    </xf>
    <xf numFmtId="0" fontId="33" fillId="11" borderId="5" xfId="0" applyFont="1" applyFill="1" applyBorder="1" applyAlignment="1">
      <alignment horizontal="left" vertical="center" wrapText="1"/>
    </xf>
    <xf numFmtId="0" fontId="33" fillId="11" borderId="34" xfId="0" applyFont="1" applyFill="1" applyBorder="1" applyAlignment="1">
      <alignment horizontal="left" vertical="center" wrapText="1"/>
    </xf>
    <xf numFmtId="0" fontId="25" fillId="2" borderId="15"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21" xfId="0" applyFont="1" applyFill="1" applyBorder="1" applyAlignment="1">
      <alignment horizontal="center" vertical="center" wrapText="1"/>
    </xf>
    <xf numFmtId="0" fontId="44" fillId="2" borderId="23" xfId="0" applyFont="1" applyFill="1" applyBorder="1" applyAlignment="1">
      <alignment horizontal="center" vertical="center" wrapText="1"/>
    </xf>
    <xf numFmtId="0" fontId="44" fillId="2" borderId="24" xfId="0" applyFont="1" applyFill="1" applyBorder="1" applyAlignment="1">
      <alignment horizontal="center" vertical="center" wrapText="1"/>
    </xf>
    <xf numFmtId="0" fontId="44"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19" fillId="7" borderId="37" xfId="0" applyFont="1" applyFill="1" applyBorder="1" applyAlignment="1">
      <alignment horizontal="center" vertical="center" textRotation="255" wrapText="1"/>
    </xf>
    <xf numFmtId="0" fontId="20" fillId="7" borderId="9" xfId="0" applyFont="1" applyFill="1" applyBorder="1" applyAlignment="1">
      <alignment horizontal="center" vertical="center" textRotation="255" wrapText="1"/>
    </xf>
    <xf numFmtId="0" fontId="20" fillId="7" borderId="10" xfId="0" applyFont="1" applyFill="1" applyBorder="1" applyAlignment="1">
      <alignment horizontal="center" vertical="center" textRotation="255" wrapText="1"/>
    </xf>
    <xf numFmtId="0" fontId="11" fillId="7" borderId="12" xfId="0" applyFont="1" applyFill="1" applyBorder="1" applyAlignment="1">
      <alignment horizontal="center" vertical="center" textRotation="90" wrapText="1"/>
    </xf>
    <xf numFmtId="0" fontId="11" fillId="7" borderId="2"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18" fillId="6" borderId="37" xfId="0" applyFont="1" applyFill="1" applyBorder="1" applyAlignment="1">
      <alignment horizontal="center" vertical="center" textRotation="255" wrapText="1"/>
    </xf>
    <xf numFmtId="0" fontId="18" fillId="6" borderId="9" xfId="0" applyFont="1" applyFill="1" applyBorder="1" applyAlignment="1">
      <alignment horizontal="center" vertical="center" textRotation="255" wrapText="1"/>
    </xf>
    <xf numFmtId="0" fontId="18" fillId="6" borderId="10" xfId="0" applyFont="1" applyFill="1" applyBorder="1" applyAlignment="1">
      <alignment horizontal="center" vertical="center" textRotation="255" wrapText="1"/>
    </xf>
    <xf numFmtId="0" fontId="17" fillId="6" borderId="40" xfId="0" applyFont="1" applyFill="1" applyBorder="1" applyAlignment="1">
      <alignment horizontal="center" vertical="center" textRotation="90" wrapText="1"/>
    </xf>
    <xf numFmtId="0" fontId="17" fillId="6" borderId="35" xfId="0" applyFont="1" applyFill="1" applyBorder="1" applyAlignment="1">
      <alignment horizontal="center" vertical="center" textRotation="90" wrapText="1"/>
    </xf>
    <xf numFmtId="0" fontId="17" fillId="6" borderId="36" xfId="0" applyFont="1" applyFill="1" applyBorder="1" applyAlignment="1">
      <alignment horizontal="center" vertical="center" textRotation="90" wrapText="1"/>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5" fillId="2" borderId="14"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8"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4" fillId="2" borderId="25"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5" fillId="2" borderId="20"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0" borderId="14" xfId="0" applyFont="1" applyBorder="1" applyAlignment="1">
      <alignment horizontal="left" vertical="center" wrapText="1"/>
    </xf>
    <xf numFmtId="0" fontId="5" fillId="0" borderId="1" xfId="0" applyFont="1" applyBorder="1" applyAlignment="1">
      <alignment horizontal="left" vertical="center" wrapText="1"/>
    </xf>
    <xf numFmtId="0" fontId="5" fillId="0" borderId="20" xfId="0" applyFont="1" applyBorder="1" applyAlignment="1">
      <alignment horizontal="left" vertical="center" wrapText="1"/>
    </xf>
    <xf numFmtId="0" fontId="11" fillId="9" borderId="12" xfId="0" applyFont="1" applyFill="1" applyBorder="1" applyAlignment="1">
      <alignment horizontal="center" vertical="center" textRotation="89" wrapText="1"/>
    </xf>
    <xf numFmtId="0" fontId="5" fillId="2" borderId="15"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21" xfId="0" applyFont="1" applyFill="1" applyBorder="1" applyAlignment="1">
      <alignment horizontal="left" vertical="center" wrapText="1"/>
    </xf>
    <xf numFmtId="0" fontId="19" fillId="5" borderId="8" xfId="0" applyFont="1" applyFill="1" applyBorder="1" applyAlignment="1">
      <alignment horizontal="center" vertical="center" textRotation="255" wrapText="1"/>
    </xf>
    <xf numFmtId="0" fontId="19" fillId="5" borderId="9" xfId="0" applyFont="1" applyFill="1" applyBorder="1" applyAlignment="1">
      <alignment horizontal="center" vertical="center" textRotation="255" wrapText="1"/>
    </xf>
    <xf numFmtId="0" fontId="19" fillId="5" borderId="39" xfId="0" applyFont="1" applyFill="1" applyBorder="1" applyAlignment="1">
      <alignment horizontal="center" vertical="center" textRotation="255" wrapText="1"/>
    </xf>
    <xf numFmtId="0" fontId="11" fillId="9" borderId="12" xfId="0" applyFont="1" applyFill="1" applyBorder="1" applyAlignment="1">
      <alignment horizontal="center" vertical="center" textRotation="90" wrapText="1"/>
    </xf>
    <xf numFmtId="0" fontId="4" fillId="2" borderId="21"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1" fillId="8" borderId="12" xfId="0" applyFont="1" applyFill="1" applyBorder="1" applyAlignment="1">
      <alignment horizontal="center" vertical="center" textRotation="90" wrapText="1"/>
    </xf>
    <xf numFmtId="0" fontId="21" fillId="8" borderId="35" xfId="0" applyFont="1" applyFill="1" applyBorder="1" applyAlignment="1">
      <alignment horizontal="center" vertical="center" textRotation="90" wrapText="1"/>
    </xf>
    <xf numFmtId="0" fontId="21" fillId="8" borderId="36" xfId="0" applyFont="1" applyFill="1" applyBorder="1" applyAlignment="1">
      <alignment horizontal="center" vertical="center" textRotation="90" wrapText="1"/>
    </xf>
    <xf numFmtId="0" fontId="22" fillId="2" borderId="15" xfId="0" applyFont="1" applyFill="1" applyBorder="1" applyAlignment="1">
      <alignment horizontal="center" vertical="center" wrapText="1"/>
    </xf>
    <xf numFmtId="0" fontId="22" fillId="2" borderId="9" xfId="0" applyFont="1" applyFill="1" applyBorder="1" applyAlignment="1">
      <alignment horizontal="center" vertical="center" wrapText="1"/>
    </xf>
    <xf numFmtId="0" fontId="22" fillId="2" borderId="21"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21"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30" fillId="7" borderId="1" xfId="0" applyFont="1" applyFill="1" applyBorder="1" applyAlignment="1">
      <alignment horizontal="center" vertical="center"/>
    </xf>
    <xf numFmtId="0" fontId="3" fillId="10" borderId="8" xfId="0" applyFont="1" applyFill="1" applyBorder="1" applyAlignment="1">
      <alignment horizontal="center" vertical="center"/>
    </xf>
    <xf numFmtId="0" fontId="3" fillId="10" borderId="10" xfId="0" applyFont="1" applyFill="1" applyBorder="1" applyAlignment="1">
      <alignment horizontal="center" vertical="center"/>
    </xf>
    <xf numFmtId="0" fontId="2" fillId="10" borderId="1" xfId="0" applyFont="1" applyFill="1" applyBorder="1" applyAlignment="1">
      <alignment horizontal="center" vertical="center" wrapText="1"/>
    </xf>
    <xf numFmtId="164" fontId="40" fillId="10" borderId="1" xfId="0" applyNumberFormat="1" applyFont="1" applyFill="1" applyBorder="1" applyAlignment="1">
      <alignment horizontal="center" vertical="center" wrapText="1"/>
    </xf>
    <xf numFmtId="0" fontId="40" fillId="10" borderId="1" xfId="0" applyFont="1" applyFill="1" applyBorder="1" applyAlignment="1">
      <alignment horizontal="center" vertical="center" wrapText="1"/>
    </xf>
    <xf numFmtId="0" fontId="39" fillId="10" borderId="1" xfId="0" applyFont="1" applyFill="1" applyBorder="1" applyAlignment="1">
      <alignment horizontal="center" vertical="center" wrapText="1"/>
    </xf>
    <xf numFmtId="0" fontId="42" fillId="8" borderId="33" xfId="0" applyFont="1" applyFill="1" applyBorder="1" applyAlignment="1">
      <alignment horizontal="center" vertical="center" textRotation="255"/>
    </xf>
    <xf numFmtId="0" fontId="42" fillId="8" borderId="7" xfId="0" applyFont="1" applyFill="1" applyBorder="1" applyAlignment="1">
      <alignment horizontal="center" vertical="center" textRotation="255"/>
    </xf>
    <xf numFmtId="0" fontId="42" fillId="8" borderId="34" xfId="0" applyFont="1" applyFill="1" applyBorder="1" applyAlignment="1">
      <alignment horizontal="center" vertical="center" textRotation="255"/>
    </xf>
    <xf numFmtId="0" fontId="21" fillId="8" borderId="2" xfId="0" applyFont="1" applyFill="1" applyBorder="1" applyAlignment="1">
      <alignment horizontal="center" vertical="center" textRotation="90" wrapText="1"/>
    </xf>
    <xf numFmtId="0" fontId="21" fillId="8" borderId="38" xfId="0" applyFont="1" applyFill="1" applyBorder="1" applyAlignment="1">
      <alignment horizontal="center" vertical="center" textRotation="90" wrapText="1"/>
    </xf>
    <xf numFmtId="0" fontId="4" fillId="2" borderId="1"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14" fillId="0" borderId="14" xfId="0" applyFont="1" applyBorder="1" applyAlignment="1">
      <alignment horizontal="left" vertical="center" wrapText="1"/>
    </xf>
    <xf numFmtId="0" fontId="14" fillId="0" borderId="1" xfId="0" applyFont="1" applyBorder="1" applyAlignment="1">
      <alignment horizontal="left" vertical="center" wrapText="1"/>
    </xf>
    <xf numFmtId="0" fontId="14" fillId="0" borderId="20" xfId="0" applyFont="1" applyBorder="1" applyAlignment="1">
      <alignment horizontal="left" vertical="center" wrapText="1"/>
    </xf>
    <xf numFmtId="0" fontId="2" fillId="10" borderId="2" xfId="0" applyFont="1" applyFill="1" applyBorder="1" applyAlignment="1">
      <alignment horizontal="center" vertical="center" wrapText="1"/>
    </xf>
    <xf numFmtId="0" fontId="2" fillId="10" borderId="3" xfId="0" applyFont="1" applyFill="1" applyBorder="1" applyAlignment="1">
      <alignment horizontal="center" vertical="center" wrapText="1"/>
    </xf>
    <xf numFmtId="0" fontId="2" fillId="10" borderId="4" xfId="0" applyFont="1" applyFill="1" applyBorder="1" applyAlignment="1">
      <alignment horizontal="center" vertical="center" wrapText="1"/>
    </xf>
    <xf numFmtId="0" fontId="2" fillId="10" borderId="5" xfId="0" applyFont="1" applyFill="1" applyBorder="1" applyAlignment="1">
      <alignment horizontal="center" vertical="center" wrapText="1"/>
    </xf>
    <xf numFmtId="0" fontId="40" fillId="10" borderId="8" xfId="0" applyFont="1" applyFill="1" applyBorder="1" applyAlignment="1">
      <alignment horizontal="center" vertical="center" wrapText="1"/>
    </xf>
    <xf numFmtId="0" fontId="40" fillId="10" borderId="10" xfId="0" applyFont="1" applyFill="1" applyBorder="1" applyAlignment="1">
      <alignment horizontal="center" vertical="center" wrapText="1"/>
    </xf>
    <xf numFmtId="0" fontId="39" fillId="10" borderId="8" xfId="0" applyFont="1" applyFill="1" applyBorder="1" applyAlignment="1">
      <alignment horizontal="center" vertical="center" wrapText="1"/>
    </xf>
    <xf numFmtId="0" fontId="39" fillId="10" borderId="10"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9"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28"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30" xfId="0" applyFont="1" applyFill="1" applyBorder="1" applyAlignment="1">
      <alignment horizontal="center" vertical="center" wrapText="1"/>
    </xf>
  </cellXfs>
  <cellStyles count="1">
    <cellStyle name="Normal" xfId="0" builtinId="0"/>
  </cellStyles>
  <dxfs count="12">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s>
  <tableStyles count="0" defaultTableStyle="TableStyleMedium2" defaultPivotStyle="PivotStyleLight16"/>
  <colors>
    <mruColors>
      <color rgb="FF26FA16"/>
      <color rgb="FF24E2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75"/>
  <sheetViews>
    <sheetView showGridLines="0" tabSelected="1" zoomScale="85" zoomScaleNormal="85" workbookViewId="0">
      <pane ySplit="3" topLeftCell="A4" activePane="bottomLeft" state="frozen"/>
      <selection activeCell="B1" sqref="B1"/>
      <selection pane="bottomLeft" activeCell="L89" sqref="L89:L253"/>
    </sheetView>
  </sheetViews>
  <sheetFormatPr baseColWidth="10" defaultRowHeight="39.950000000000003" customHeight="1"/>
  <cols>
    <col min="2" max="2" width="13.85546875" style="25" customWidth="1"/>
    <col min="3" max="3" width="8.42578125" customWidth="1"/>
    <col min="4" max="4" width="34.140625" style="8" customWidth="1"/>
    <col min="5" max="5" width="31" style="9" hidden="1" customWidth="1"/>
    <col min="6" max="6" width="67.42578125" hidden="1" customWidth="1"/>
    <col min="7" max="7" width="60.7109375" style="6" customWidth="1"/>
    <col min="8" max="8" width="11.85546875" style="4" customWidth="1"/>
    <col min="9" max="9" width="14.42578125" style="27" hidden="1" customWidth="1"/>
    <col min="10" max="11" width="8.7109375" style="3" bestFit="1" customWidth="1"/>
    <col min="12" max="12" width="7.85546875" style="3" bestFit="1" customWidth="1"/>
    <col min="13" max="13" width="18.7109375" customWidth="1"/>
    <col min="14" max="14" width="19" style="26" customWidth="1"/>
    <col min="15" max="15" width="53.42578125" customWidth="1"/>
  </cols>
  <sheetData>
    <row r="1" spans="1:15" s="1" customFormat="1" ht="39.950000000000003" customHeight="1">
      <c r="A1" s="178" t="s">
        <v>0</v>
      </c>
      <c r="B1" s="178"/>
      <c r="C1" s="178"/>
      <c r="D1" s="178"/>
      <c r="E1" s="178"/>
      <c r="F1" s="178"/>
      <c r="G1" s="178"/>
      <c r="H1" s="178"/>
      <c r="I1" s="178"/>
      <c r="J1" s="178"/>
      <c r="K1" s="178"/>
      <c r="L1" s="178"/>
      <c r="M1" s="178"/>
      <c r="N1" s="178"/>
      <c r="O1" s="178"/>
    </row>
    <row r="2" spans="1:15" s="47" customFormat="1" ht="31.5" customHeight="1">
      <c r="A2" s="179" t="s">
        <v>412</v>
      </c>
      <c r="B2" s="181" t="s">
        <v>1</v>
      </c>
      <c r="C2" s="181"/>
      <c r="D2" s="181"/>
      <c r="E2" s="181"/>
      <c r="F2" s="181"/>
      <c r="G2" s="181" t="s">
        <v>421</v>
      </c>
      <c r="H2" s="181"/>
      <c r="I2" s="182" t="s">
        <v>441</v>
      </c>
      <c r="J2" s="181" t="s">
        <v>409</v>
      </c>
      <c r="K2" s="181"/>
      <c r="L2" s="181"/>
      <c r="M2" s="183" t="s">
        <v>411</v>
      </c>
      <c r="N2" s="183" t="s">
        <v>411</v>
      </c>
      <c r="O2" s="184" t="s">
        <v>2</v>
      </c>
    </row>
    <row r="3" spans="1:15" s="46" customFormat="1" ht="34.5" customHeight="1">
      <c r="A3" s="180"/>
      <c r="B3" s="181"/>
      <c r="C3" s="181"/>
      <c r="D3" s="181"/>
      <c r="E3" s="181"/>
      <c r="F3" s="181"/>
      <c r="G3" s="44" t="s">
        <v>421</v>
      </c>
      <c r="H3" s="44" t="s">
        <v>408</v>
      </c>
      <c r="I3" s="182"/>
      <c r="J3" s="45" t="s">
        <v>5</v>
      </c>
      <c r="K3" s="45" t="s">
        <v>6</v>
      </c>
      <c r="L3" s="45" t="s">
        <v>410</v>
      </c>
      <c r="M3" s="183"/>
      <c r="N3" s="183"/>
      <c r="O3" s="184"/>
    </row>
    <row r="4" spans="1:15" s="1" customFormat="1" ht="39.950000000000003" customHeight="1">
      <c r="A4" s="185" t="s">
        <v>440</v>
      </c>
      <c r="B4" s="188" t="s">
        <v>446</v>
      </c>
      <c r="C4" s="190" t="s">
        <v>3</v>
      </c>
      <c r="D4" s="190" t="s">
        <v>4</v>
      </c>
      <c r="E4" s="136" t="s">
        <v>7</v>
      </c>
      <c r="F4" s="139" t="s">
        <v>436</v>
      </c>
      <c r="G4" s="2" t="s">
        <v>481</v>
      </c>
      <c r="H4" s="176">
        <v>0.5</v>
      </c>
      <c r="I4" s="170">
        <v>4</v>
      </c>
      <c r="J4" s="10"/>
      <c r="K4" s="10"/>
      <c r="L4" s="10"/>
      <c r="M4" s="177">
        <f>IF(COUNTA(J4:J9)+COUNTA(L4:L9)=6,H4,0)</f>
        <v>0</v>
      </c>
      <c r="N4" s="170">
        <f>+M4+M10+M13+M18+M21+M28+M32+M35</f>
        <v>0</v>
      </c>
      <c r="O4" s="7"/>
    </row>
    <row r="5" spans="1:15" s="1" customFormat="1" ht="39.950000000000003" customHeight="1">
      <c r="A5" s="186"/>
      <c r="B5" s="189"/>
      <c r="C5" s="190"/>
      <c r="D5" s="190"/>
      <c r="E5" s="136"/>
      <c r="F5" s="139"/>
      <c r="G5" s="2" t="s">
        <v>482</v>
      </c>
      <c r="H5" s="115"/>
      <c r="I5" s="171"/>
      <c r="J5" s="10"/>
      <c r="K5" s="10"/>
      <c r="L5" s="10"/>
      <c r="M5" s="123"/>
      <c r="N5" s="171"/>
      <c r="O5" s="7"/>
    </row>
    <row r="6" spans="1:15" s="1" customFormat="1" ht="39.950000000000003" customHeight="1">
      <c r="A6" s="186"/>
      <c r="B6" s="189"/>
      <c r="C6" s="190"/>
      <c r="D6" s="190"/>
      <c r="E6" s="136"/>
      <c r="F6" s="139"/>
      <c r="G6" s="31" t="s">
        <v>8</v>
      </c>
      <c r="H6" s="115"/>
      <c r="I6" s="171"/>
      <c r="J6" s="10"/>
      <c r="K6" s="10"/>
      <c r="L6" s="10"/>
      <c r="M6" s="123"/>
      <c r="N6" s="171"/>
      <c r="O6" s="7"/>
    </row>
    <row r="7" spans="1:15" s="1" customFormat="1" ht="39.950000000000003" customHeight="1">
      <c r="A7" s="186"/>
      <c r="B7" s="189"/>
      <c r="C7" s="190"/>
      <c r="D7" s="190"/>
      <c r="E7" s="136"/>
      <c r="F7" s="139"/>
      <c r="G7" s="31" t="s">
        <v>9</v>
      </c>
      <c r="H7" s="115"/>
      <c r="I7" s="171"/>
      <c r="J7" s="10"/>
      <c r="K7" s="10"/>
      <c r="L7" s="10"/>
      <c r="M7" s="123"/>
      <c r="N7" s="171"/>
      <c r="O7" s="7" t="s">
        <v>520</v>
      </c>
    </row>
    <row r="8" spans="1:15" s="1" customFormat="1" ht="39.950000000000003" customHeight="1">
      <c r="A8" s="186"/>
      <c r="B8" s="189"/>
      <c r="C8" s="190"/>
      <c r="D8" s="190"/>
      <c r="E8" s="136"/>
      <c r="F8" s="139"/>
      <c r="G8" s="2" t="s">
        <v>10</v>
      </c>
      <c r="H8" s="115"/>
      <c r="I8" s="171"/>
      <c r="J8" s="10"/>
      <c r="K8" s="10"/>
      <c r="L8" s="10"/>
      <c r="M8" s="123"/>
      <c r="N8" s="171"/>
      <c r="O8" s="7"/>
    </row>
    <row r="9" spans="1:15" s="1" customFormat="1" ht="39.950000000000003" customHeight="1" thickBot="1">
      <c r="A9" s="186"/>
      <c r="B9" s="189"/>
      <c r="C9" s="191"/>
      <c r="D9" s="191"/>
      <c r="E9" s="137"/>
      <c r="F9" s="140"/>
      <c r="G9" s="11" t="s">
        <v>11</v>
      </c>
      <c r="H9" s="115"/>
      <c r="I9" s="171"/>
      <c r="J9" s="34"/>
      <c r="K9" s="34"/>
      <c r="L9" s="34"/>
      <c r="M9" s="123"/>
      <c r="N9" s="171"/>
      <c r="O9" s="13"/>
    </row>
    <row r="10" spans="1:15" s="1" customFormat="1" ht="39.950000000000003" customHeight="1" thickTop="1">
      <c r="A10" s="186"/>
      <c r="B10" s="189"/>
      <c r="C10" s="217" t="s">
        <v>12</v>
      </c>
      <c r="D10" s="195" t="s">
        <v>13</v>
      </c>
      <c r="E10" s="135" t="s">
        <v>14</v>
      </c>
      <c r="F10" s="138" t="s">
        <v>15</v>
      </c>
      <c r="G10" s="14" t="s">
        <v>414</v>
      </c>
      <c r="H10" s="114">
        <v>0.5</v>
      </c>
      <c r="I10" s="171"/>
      <c r="J10" s="49"/>
      <c r="K10" s="49"/>
      <c r="L10" s="49"/>
      <c r="M10" s="173">
        <f>IF(COUNTA(J10:J12)+COUNTA(L10:L12)=3,H10,0)</f>
        <v>0</v>
      </c>
      <c r="N10" s="171"/>
      <c r="O10" s="16"/>
    </row>
    <row r="11" spans="1:15" s="1" customFormat="1" ht="39.950000000000003" customHeight="1">
      <c r="A11" s="186"/>
      <c r="B11" s="189"/>
      <c r="C11" s="218"/>
      <c r="D11" s="196"/>
      <c r="E11" s="136"/>
      <c r="F11" s="139"/>
      <c r="G11" s="2" t="s">
        <v>415</v>
      </c>
      <c r="H11" s="115"/>
      <c r="I11" s="171"/>
      <c r="J11" s="10"/>
      <c r="K11" s="10"/>
      <c r="L11" s="10"/>
      <c r="M11" s="174"/>
      <c r="N11" s="171"/>
      <c r="O11" s="17"/>
    </row>
    <row r="12" spans="1:15" s="1" customFormat="1" ht="39.950000000000003" customHeight="1" thickBot="1">
      <c r="A12" s="186"/>
      <c r="B12" s="189"/>
      <c r="C12" s="219"/>
      <c r="D12" s="197"/>
      <c r="E12" s="146"/>
      <c r="F12" s="141"/>
      <c r="G12" s="18" t="s">
        <v>11</v>
      </c>
      <c r="H12" s="116"/>
      <c r="I12" s="171"/>
      <c r="J12" s="10"/>
      <c r="K12" s="10"/>
      <c r="L12" s="10"/>
      <c r="M12" s="175"/>
      <c r="N12" s="171"/>
      <c r="O12" s="20"/>
    </row>
    <row r="13" spans="1:15" s="1" customFormat="1" ht="39.950000000000003" customHeight="1" thickTop="1">
      <c r="A13" s="186"/>
      <c r="B13" s="189"/>
      <c r="C13" s="192" t="s">
        <v>16</v>
      </c>
      <c r="D13" s="195" t="s">
        <v>17</v>
      </c>
      <c r="E13" s="135" t="s">
        <v>18</v>
      </c>
      <c r="F13" s="138" t="s">
        <v>19</v>
      </c>
      <c r="G13" s="14" t="s">
        <v>20</v>
      </c>
      <c r="H13" s="114">
        <v>0.5</v>
      </c>
      <c r="I13" s="171"/>
      <c r="J13" s="41"/>
      <c r="K13" s="33"/>
      <c r="L13" s="41"/>
      <c r="M13" s="122">
        <f>IF(COUNTA(J13:J17)+COUNTA(L13:L17)=5,H13,0)</f>
        <v>0</v>
      </c>
      <c r="N13" s="171"/>
      <c r="O13" s="16"/>
    </row>
    <row r="14" spans="1:15" s="1" customFormat="1" ht="39.950000000000003" customHeight="1">
      <c r="A14" s="186"/>
      <c r="B14" s="189"/>
      <c r="C14" s="193"/>
      <c r="D14" s="196"/>
      <c r="E14" s="136"/>
      <c r="F14" s="139"/>
      <c r="G14" s="2" t="s">
        <v>21</v>
      </c>
      <c r="H14" s="115"/>
      <c r="I14" s="171"/>
      <c r="J14" s="42"/>
      <c r="K14" s="10"/>
      <c r="L14" s="42"/>
      <c r="M14" s="123"/>
      <c r="N14" s="171"/>
      <c r="O14" s="17"/>
    </row>
    <row r="15" spans="1:15" s="1" customFormat="1" ht="39.950000000000003" customHeight="1">
      <c r="A15" s="186"/>
      <c r="B15" s="189"/>
      <c r="C15" s="193"/>
      <c r="D15" s="196"/>
      <c r="E15" s="136"/>
      <c r="F15" s="139"/>
      <c r="G15" s="2" t="s">
        <v>416</v>
      </c>
      <c r="H15" s="115"/>
      <c r="I15" s="171"/>
      <c r="J15" s="42"/>
      <c r="K15" s="10"/>
      <c r="L15" s="42"/>
      <c r="M15" s="123"/>
      <c r="N15" s="171"/>
      <c r="O15" s="17"/>
    </row>
    <row r="16" spans="1:15" s="1" customFormat="1" ht="39.950000000000003" customHeight="1">
      <c r="A16" s="186"/>
      <c r="B16" s="189"/>
      <c r="C16" s="193"/>
      <c r="D16" s="196"/>
      <c r="E16" s="136"/>
      <c r="F16" s="139"/>
      <c r="G16" s="2" t="s">
        <v>22</v>
      </c>
      <c r="H16" s="115"/>
      <c r="I16" s="171"/>
      <c r="J16" s="42"/>
      <c r="K16" s="10"/>
      <c r="L16" s="42"/>
      <c r="M16" s="123"/>
      <c r="N16" s="171"/>
      <c r="O16" s="17"/>
    </row>
    <row r="17" spans="1:15" s="1" customFormat="1" ht="39.950000000000003" customHeight="1" thickBot="1">
      <c r="A17" s="186"/>
      <c r="B17" s="189"/>
      <c r="C17" s="194"/>
      <c r="D17" s="197"/>
      <c r="E17" s="146"/>
      <c r="F17" s="141"/>
      <c r="G17" s="18" t="s">
        <v>422</v>
      </c>
      <c r="H17" s="116"/>
      <c r="I17" s="171"/>
      <c r="J17" s="43"/>
      <c r="K17" s="34"/>
      <c r="L17" s="43"/>
      <c r="M17" s="124"/>
      <c r="N17" s="171"/>
      <c r="O17" s="20"/>
    </row>
    <row r="18" spans="1:15" s="1" customFormat="1" ht="46.5" customHeight="1" thickTop="1">
      <c r="A18" s="186"/>
      <c r="B18" s="189"/>
      <c r="C18" s="192" t="s">
        <v>23</v>
      </c>
      <c r="D18" s="195" t="s">
        <v>24</v>
      </c>
      <c r="E18" s="135" t="s">
        <v>25</v>
      </c>
      <c r="F18" s="138" t="s">
        <v>26</v>
      </c>
      <c r="G18" s="14" t="s">
        <v>417</v>
      </c>
      <c r="H18" s="114">
        <v>0.5</v>
      </c>
      <c r="I18" s="171"/>
      <c r="J18" s="41"/>
      <c r="K18" s="33"/>
      <c r="L18" s="41"/>
      <c r="M18" s="122">
        <f>IF(COUNTA(J18:J20)+COUNTA(L18:L20)=3,H18,0)</f>
        <v>0</v>
      </c>
      <c r="N18" s="171"/>
      <c r="O18" s="16"/>
    </row>
    <row r="19" spans="1:15" s="1" customFormat="1" ht="50.25" customHeight="1">
      <c r="A19" s="186"/>
      <c r="B19" s="189"/>
      <c r="C19" s="193"/>
      <c r="D19" s="196"/>
      <c r="E19" s="136"/>
      <c r="F19" s="139"/>
      <c r="G19" s="2" t="s">
        <v>418</v>
      </c>
      <c r="H19" s="115"/>
      <c r="I19" s="171"/>
      <c r="J19" s="42"/>
      <c r="K19" s="10"/>
      <c r="L19" s="42"/>
      <c r="M19" s="123"/>
      <c r="N19" s="171"/>
      <c r="O19" s="17"/>
    </row>
    <row r="20" spans="1:15" s="1" customFormat="1" ht="39.950000000000003" customHeight="1" thickBot="1">
      <c r="A20" s="186"/>
      <c r="B20" s="189"/>
      <c r="C20" s="194"/>
      <c r="D20" s="197"/>
      <c r="E20" s="146"/>
      <c r="F20" s="141"/>
      <c r="G20" s="18" t="s">
        <v>27</v>
      </c>
      <c r="H20" s="116"/>
      <c r="I20" s="171"/>
      <c r="J20" s="43"/>
      <c r="K20" s="34"/>
      <c r="L20" s="43"/>
      <c r="M20" s="124"/>
      <c r="N20" s="171"/>
      <c r="O20" s="20"/>
    </row>
    <row r="21" spans="1:15" s="1" customFormat="1" ht="39.950000000000003" customHeight="1" thickTop="1">
      <c r="A21" s="186"/>
      <c r="B21" s="189"/>
      <c r="C21" s="220" t="s">
        <v>28</v>
      </c>
      <c r="D21" s="143" t="s">
        <v>29</v>
      </c>
      <c r="E21" s="135" t="s">
        <v>30</v>
      </c>
      <c r="F21" s="138" t="s">
        <v>31</v>
      </c>
      <c r="G21" s="14" t="s">
        <v>419</v>
      </c>
      <c r="H21" s="114">
        <v>0.5</v>
      </c>
      <c r="I21" s="171"/>
      <c r="J21" s="41"/>
      <c r="K21" s="33"/>
      <c r="L21" s="41"/>
      <c r="M21" s="122">
        <f>IF(COUNTA(J21:J27)+COUNTA(L21:L27)=7,H21,0)</f>
        <v>0</v>
      </c>
      <c r="N21" s="171"/>
      <c r="O21" s="16"/>
    </row>
    <row r="22" spans="1:15" s="1" customFormat="1" ht="39.950000000000003" customHeight="1">
      <c r="A22" s="186"/>
      <c r="B22" s="189"/>
      <c r="C22" s="221"/>
      <c r="D22" s="144"/>
      <c r="E22" s="136"/>
      <c r="F22" s="139"/>
      <c r="G22" s="2" t="s">
        <v>32</v>
      </c>
      <c r="H22" s="115"/>
      <c r="I22" s="171"/>
      <c r="J22" s="42"/>
      <c r="K22" s="10"/>
      <c r="L22" s="42"/>
      <c r="M22" s="123"/>
      <c r="N22" s="171"/>
      <c r="O22" s="17"/>
    </row>
    <row r="23" spans="1:15" s="1" customFormat="1" ht="39.950000000000003" customHeight="1">
      <c r="A23" s="186"/>
      <c r="B23" s="189"/>
      <c r="C23" s="221"/>
      <c r="D23" s="144"/>
      <c r="E23" s="136"/>
      <c r="F23" s="139"/>
      <c r="G23" s="2" t="s">
        <v>33</v>
      </c>
      <c r="H23" s="115"/>
      <c r="I23" s="171"/>
      <c r="J23" s="42"/>
      <c r="K23" s="10"/>
      <c r="L23" s="42"/>
      <c r="M23" s="123"/>
      <c r="N23" s="171"/>
      <c r="O23" s="17"/>
    </row>
    <row r="24" spans="1:15" s="1" customFormat="1" ht="39.950000000000003" customHeight="1">
      <c r="A24" s="186"/>
      <c r="B24" s="189"/>
      <c r="C24" s="221"/>
      <c r="D24" s="144"/>
      <c r="E24" s="136"/>
      <c r="F24" s="139"/>
      <c r="G24" s="2" t="s">
        <v>34</v>
      </c>
      <c r="H24" s="115"/>
      <c r="I24" s="171"/>
      <c r="J24" s="42"/>
      <c r="K24" s="10"/>
      <c r="L24" s="42"/>
      <c r="M24" s="123"/>
      <c r="N24" s="171"/>
      <c r="O24" s="17"/>
    </row>
    <row r="25" spans="1:15" s="1" customFormat="1" ht="39.950000000000003" customHeight="1">
      <c r="A25" s="186"/>
      <c r="B25" s="189"/>
      <c r="C25" s="221"/>
      <c r="D25" s="144"/>
      <c r="E25" s="136"/>
      <c r="F25" s="139"/>
      <c r="G25" s="2" t="s">
        <v>420</v>
      </c>
      <c r="H25" s="115"/>
      <c r="I25" s="171"/>
      <c r="J25" s="42"/>
      <c r="K25" s="10"/>
      <c r="L25" s="42"/>
      <c r="M25" s="123"/>
      <c r="N25" s="171"/>
      <c r="O25" s="17"/>
    </row>
    <row r="26" spans="1:15" s="1" customFormat="1" ht="39.950000000000003" customHeight="1">
      <c r="A26" s="186"/>
      <c r="B26" s="189"/>
      <c r="C26" s="221"/>
      <c r="D26" s="144"/>
      <c r="E26" s="136"/>
      <c r="F26" s="139"/>
      <c r="G26" s="2" t="s">
        <v>36</v>
      </c>
      <c r="H26" s="115"/>
      <c r="I26" s="171"/>
      <c r="J26" s="42"/>
      <c r="K26" s="10"/>
      <c r="L26" s="42"/>
      <c r="M26" s="123"/>
      <c r="N26" s="171"/>
      <c r="O26" s="17"/>
    </row>
    <row r="27" spans="1:15" s="1" customFormat="1" ht="65.25" customHeight="1" thickBot="1">
      <c r="A27" s="186"/>
      <c r="B27" s="189"/>
      <c r="C27" s="222"/>
      <c r="D27" s="145"/>
      <c r="E27" s="146"/>
      <c r="F27" s="141"/>
      <c r="G27" s="21" t="s">
        <v>37</v>
      </c>
      <c r="H27" s="116"/>
      <c r="I27" s="171"/>
      <c r="J27" s="43"/>
      <c r="K27" s="34"/>
      <c r="L27" s="43"/>
      <c r="M27" s="124"/>
      <c r="N27" s="171"/>
      <c r="O27" s="20"/>
    </row>
    <row r="28" spans="1:15" s="1" customFormat="1" ht="39.950000000000003" customHeight="1" thickTop="1">
      <c r="A28" s="186"/>
      <c r="B28" s="189"/>
      <c r="C28" s="131" t="s">
        <v>38</v>
      </c>
      <c r="D28" s="143" t="s">
        <v>39</v>
      </c>
      <c r="E28" s="135" t="s">
        <v>40</v>
      </c>
      <c r="F28" s="138" t="s">
        <v>41</v>
      </c>
      <c r="G28" s="14" t="s">
        <v>42</v>
      </c>
      <c r="H28" s="114">
        <v>0.5</v>
      </c>
      <c r="I28" s="171"/>
      <c r="J28" s="41"/>
      <c r="K28" s="33"/>
      <c r="L28" s="41"/>
      <c r="M28" s="122">
        <f>IF(COUNTA(J28:J31)+COUNTA(L28:L31)=4,H28,0)</f>
        <v>0</v>
      </c>
      <c r="N28" s="171"/>
      <c r="O28" s="16"/>
    </row>
    <row r="29" spans="1:15" s="1" customFormat="1" ht="39.950000000000003" customHeight="1">
      <c r="A29" s="186"/>
      <c r="B29" s="189"/>
      <c r="C29" s="132"/>
      <c r="D29" s="144"/>
      <c r="E29" s="136"/>
      <c r="F29" s="139"/>
      <c r="G29" s="2" t="s">
        <v>43</v>
      </c>
      <c r="H29" s="115"/>
      <c r="I29" s="171"/>
      <c r="J29" s="42"/>
      <c r="K29" s="10"/>
      <c r="L29" s="42"/>
      <c r="M29" s="123"/>
      <c r="N29" s="171"/>
      <c r="O29" s="17"/>
    </row>
    <row r="30" spans="1:15" s="1" customFormat="1" ht="39.950000000000003" customHeight="1">
      <c r="A30" s="186"/>
      <c r="B30" s="189"/>
      <c r="C30" s="132"/>
      <c r="D30" s="144"/>
      <c r="E30" s="136"/>
      <c r="F30" s="139"/>
      <c r="G30" s="2" t="s">
        <v>44</v>
      </c>
      <c r="H30" s="115"/>
      <c r="I30" s="171"/>
      <c r="J30" s="42"/>
      <c r="K30" s="10"/>
      <c r="L30" s="42"/>
      <c r="M30" s="123"/>
      <c r="N30" s="171"/>
      <c r="O30" s="17"/>
    </row>
    <row r="31" spans="1:15" s="1" customFormat="1" ht="39.950000000000003" customHeight="1" thickBot="1">
      <c r="A31" s="186"/>
      <c r="B31" s="189"/>
      <c r="C31" s="142"/>
      <c r="D31" s="145"/>
      <c r="E31" s="146"/>
      <c r="F31" s="141"/>
      <c r="G31" s="18" t="s">
        <v>45</v>
      </c>
      <c r="H31" s="116"/>
      <c r="I31" s="171"/>
      <c r="J31" s="43"/>
      <c r="K31" s="34"/>
      <c r="L31" s="43"/>
      <c r="M31" s="124"/>
      <c r="N31" s="171"/>
      <c r="O31" s="20"/>
    </row>
    <row r="32" spans="1:15" s="1" customFormat="1" ht="39.950000000000003" customHeight="1" thickTop="1">
      <c r="A32" s="186"/>
      <c r="B32" s="189"/>
      <c r="C32" s="220" t="s">
        <v>46</v>
      </c>
      <c r="D32" s="143" t="s">
        <v>47</v>
      </c>
      <c r="E32" s="135" t="s">
        <v>48</v>
      </c>
      <c r="F32" s="138" t="s">
        <v>49</v>
      </c>
      <c r="G32" s="14" t="s">
        <v>50</v>
      </c>
      <c r="H32" s="114">
        <v>0.5</v>
      </c>
      <c r="I32" s="171"/>
      <c r="J32" s="41"/>
      <c r="K32" s="33"/>
      <c r="L32" s="41"/>
      <c r="M32" s="122">
        <f>IF(COUNTA(J32:J34)+COUNTA(L32:L34)=3,H10,0)</f>
        <v>0</v>
      </c>
      <c r="N32" s="171"/>
      <c r="O32" s="16"/>
    </row>
    <row r="33" spans="1:15" s="1" customFormat="1" ht="39.950000000000003" customHeight="1">
      <c r="A33" s="186"/>
      <c r="B33" s="189"/>
      <c r="C33" s="221"/>
      <c r="D33" s="144"/>
      <c r="E33" s="136"/>
      <c r="F33" s="139"/>
      <c r="G33" s="2" t="s">
        <v>51</v>
      </c>
      <c r="H33" s="115"/>
      <c r="I33" s="171"/>
      <c r="J33" s="42"/>
      <c r="K33" s="10"/>
      <c r="L33" s="42"/>
      <c r="M33" s="123"/>
      <c r="N33" s="171"/>
      <c r="O33" s="17"/>
    </row>
    <row r="34" spans="1:15" s="1" customFormat="1" ht="39.950000000000003" customHeight="1" thickBot="1">
      <c r="A34" s="186"/>
      <c r="B34" s="189"/>
      <c r="C34" s="222"/>
      <c r="D34" s="145"/>
      <c r="E34" s="146"/>
      <c r="F34" s="141"/>
      <c r="G34" s="18" t="s">
        <v>52</v>
      </c>
      <c r="H34" s="116"/>
      <c r="I34" s="171"/>
      <c r="J34" s="43"/>
      <c r="K34" s="34"/>
      <c r="L34" s="43"/>
      <c r="M34" s="124"/>
      <c r="N34" s="171"/>
      <c r="O34" s="20"/>
    </row>
    <row r="35" spans="1:15" s="1" customFormat="1" ht="39.950000000000003" customHeight="1" thickTop="1">
      <c r="A35" s="186"/>
      <c r="B35" s="189"/>
      <c r="C35" s="131" t="s">
        <v>53</v>
      </c>
      <c r="D35" s="143" t="s">
        <v>54</v>
      </c>
      <c r="E35" s="135" t="s">
        <v>55</v>
      </c>
      <c r="F35" s="138" t="s">
        <v>56</v>
      </c>
      <c r="G35" s="14" t="s">
        <v>42</v>
      </c>
      <c r="H35" s="114">
        <v>0.5</v>
      </c>
      <c r="I35" s="171"/>
      <c r="J35" s="41"/>
      <c r="K35" s="33"/>
      <c r="L35" s="41"/>
      <c r="M35" s="122">
        <f>IF(COUNTA(J35:J38)+COUNTA(L35:L38)=4,H10,0)</f>
        <v>0</v>
      </c>
      <c r="N35" s="171"/>
      <c r="O35" s="16"/>
    </row>
    <row r="36" spans="1:15" s="1" customFormat="1" ht="39.950000000000003" customHeight="1">
      <c r="A36" s="186"/>
      <c r="B36" s="189"/>
      <c r="C36" s="132"/>
      <c r="D36" s="144"/>
      <c r="E36" s="136"/>
      <c r="F36" s="139"/>
      <c r="G36" s="2" t="s">
        <v>43</v>
      </c>
      <c r="H36" s="115"/>
      <c r="I36" s="171"/>
      <c r="J36" s="42"/>
      <c r="K36" s="10"/>
      <c r="L36" s="42"/>
      <c r="M36" s="123"/>
      <c r="N36" s="171"/>
      <c r="O36" s="17"/>
    </row>
    <row r="37" spans="1:15" s="1" customFormat="1" ht="39.950000000000003" customHeight="1">
      <c r="A37" s="186"/>
      <c r="B37" s="189"/>
      <c r="C37" s="132"/>
      <c r="D37" s="144"/>
      <c r="E37" s="136"/>
      <c r="F37" s="139"/>
      <c r="G37" s="2" t="s">
        <v>484</v>
      </c>
      <c r="H37" s="115"/>
      <c r="I37" s="171"/>
      <c r="J37" s="42"/>
      <c r="K37" s="10"/>
      <c r="L37" s="42"/>
      <c r="M37" s="123"/>
      <c r="N37" s="171"/>
      <c r="O37" s="17"/>
    </row>
    <row r="38" spans="1:15" s="1" customFormat="1" ht="39.950000000000003" customHeight="1" thickBot="1">
      <c r="A38" s="186"/>
      <c r="B38" s="189"/>
      <c r="C38" s="142"/>
      <c r="D38" s="145"/>
      <c r="E38" s="146"/>
      <c r="F38" s="141"/>
      <c r="G38" s="18" t="s">
        <v>423</v>
      </c>
      <c r="H38" s="116"/>
      <c r="I38" s="172"/>
      <c r="J38" s="43"/>
      <c r="K38" s="10"/>
      <c r="L38" s="43"/>
      <c r="M38" s="124"/>
      <c r="N38" s="172"/>
      <c r="O38" s="20"/>
    </row>
    <row r="39" spans="1:15" s="1" customFormat="1" ht="39.950000000000003" customHeight="1" thickTop="1">
      <c r="A39" s="186"/>
      <c r="B39" s="162" t="s">
        <v>445</v>
      </c>
      <c r="C39" s="131" t="s">
        <v>57</v>
      </c>
      <c r="D39" s="143" t="s">
        <v>58</v>
      </c>
      <c r="E39" s="135" t="s">
        <v>59</v>
      </c>
      <c r="F39" s="138" t="s">
        <v>60</v>
      </c>
      <c r="G39" s="14" t="s">
        <v>448</v>
      </c>
      <c r="H39" s="114">
        <v>2</v>
      </c>
      <c r="I39" s="108">
        <f>+H39+H43+H47</f>
        <v>6</v>
      </c>
      <c r="J39" s="41"/>
      <c r="K39" s="15"/>
      <c r="L39" s="41"/>
      <c r="M39" s="122">
        <f>IF(COUNTA(J39:J42)+COUNTA(L39:L42)=4,H39,0)</f>
        <v>0</v>
      </c>
      <c r="N39" s="164">
        <f>+M39+M43+M47</f>
        <v>0</v>
      </c>
      <c r="O39" s="16"/>
    </row>
    <row r="40" spans="1:15" s="1" customFormat="1" ht="39.950000000000003" customHeight="1" thickBot="1">
      <c r="A40" s="186"/>
      <c r="B40" s="162"/>
      <c r="C40" s="132"/>
      <c r="D40" s="144"/>
      <c r="E40" s="136"/>
      <c r="F40" s="139"/>
      <c r="G40" s="2" t="s">
        <v>449</v>
      </c>
      <c r="H40" s="115"/>
      <c r="I40" s="109"/>
      <c r="J40" s="42"/>
      <c r="K40" s="5"/>
      <c r="L40" s="42"/>
      <c r="M40" s="123"/>
      <c r="N40" s="165"/>
      <c r="O40" s="17"/>
    </row>
    <row r="41" spans="1:15" s="1" customFormat="1" ht="39.950000000000003" customHeight="1" thickTop="1">
      <c r="A41" s="186"/>
      <c r="B41" s="162"/>
      <c r="C41" s="132"/>
      <c r="D41" s="144"/>
      <c r="E41" s="136"/>
      <c r="F41" s="139"/>
      <c r="G41" s="14" t="s">
        <v>450</v>
      </c>
      <c r="H41" s="115"/>
      <c r="I41" s="109"/>
      <c r="J41" s="42"/>
      <c r="K41" s="5"/>
      <c r="L41" s="42"/>
      <c r="M41" s="123"/>
      <c r="N41" s="165"/>
      <c r="O41" s="17"/>
    </row>
    <row r="42" spans="1:15" s="1" customFormat="1" ht="39.950000000000003" customHeight="1" thickBot="1">
      <c r="A42" s="186"/>
      <c r="B42" s="162"/>
      <c r="C42" s="142"/>
      <c r="D42" s="145"/>
      <c r="E42" s="146"/>
      <c r="F42" s="141"/>
      <c r="G42" s="18" t="s">
        <v>451</v>
      </c>
      <c r="H42" s="116"/>
      <c r="I42" s="109"/>
      <c r="J42" s="19"/>
      <c r="K42" s="19"/>
      <c r="L42" s="43"/>
      <c r="M42" s="124"/>
      <c r="N42" s="165"/>
      <c r="O42" s="20"/>
    </row>
    <row r="43" spans="1:15" s="1" customFormat="1" ht="39.950000000000003" customHeight="1" thickTop="1">
      <c r="A43" s="186"/>
      <c r="B43" s="162"/>
      <c r="C43" s="220" t="s">
        <v>61</v>
      </c>
      <c r="D43" s="143" t="s">
        <v>62</v>
      </c>
      <c r="E43" s="135" t="s">
        <v>63</v>
      </c>
      <c r="F43" s="138" t="s">
        <v>64</v>
      </c>
      <c r="G43" s="14" t="s">
        <v>521</v>
      </c>
      <c r="H43" s="167">
        <v>2</v>
      </c>
      <c r="I43" s="109"/>
      <c r="J43" s="41"/>
      <c r="K43" s="33"/>
      <c r="L43" s="41"/>
      <c r="M43" s="122">
        <f>IF(COUNTA(J43:J46)+COUNTA(L43:L46)=4,H43,0)</f>
        <v>0</v>
      </c>
      <c r="N43" s="165"/>
      <c r="O43" s="16"/>
    </row>
    <row r="44" spans="1:15" s="1" customFormat="1" ht="39.950000000000003" customHeight="1">
      <c r="A44" s="186"/>
      <c r="B44" s="162"/>
      <c r="C44" s="221"/>
      <c r="D44" s="144"/>
      <c r="E44" s="136"/>
      <c r="F44" s="139"/>
      <c r="G44" s="2" t="s">
        <v>65</v>
      </c>
      <c r="H44" s="168"/>
      <c r="I44" s="109"/>
      <c r="J44" s="42"/>
      <c r="K44" s="10"/>
      <c r="L44" s="42"/>
      <c r="M44" s="123"/>
      <c r="N44" s="165"/>
      <c r="O44" s="17"/>
    </row>
    <row r="45" spans="1:15" s="1" customFormat="1" ht="39.950000000000003" customHeight="1">
      <c r="A45" s="186"/>
      <c r="B45" s="162"/>
      <c r="C45" s="221"/>
      <c r="D45" s="144"/>
      <c r="E45" s="136"/>
      <c r="F45" s="139"/>
      <c r="G45" s="2" t="s">
        <v>66</v>
      </c>
      <c r="H45" s="168"/>
      <c r="I45" s="109"/>
      <c r="J45" s="42"/>
      <c r="K45" s="10"/>
      <c r="L45" s="42"/>
      <c r="M45" s="123"/>
      <c r="N45" s="165"/>
      <c r="O45" s="17"/>
    </row>
    <row r="46" spans="1:15" s="1" customFormat="1" ht="39.950000000000003" customHeight="1" thickBot="1">
      <c r="A46" s="186"/>
      <c r="B46" s="162"/>
      <c r="C46" s="222"/>
      <c r="D46" s="145"/>
      <c r="E46" s="146"/>
      <c r="F46" s="141"/>
      <c r="G46" s="18" t="s">
        <v>67</v>
      </c>
      <c r="H46" s="169"/>
      <c r="I46" s="109"/>
      <c r="J46" s="43"/>
      <c r="K46" s="34"/>
      <c r="L46" s="43"/>
      <c r="M46" s="124"/>
      <c r="N46" s="165"/>
      <c r="O46" s="20"/>
    </row>
    <row r="47" spans="1:15" s="1" customFormat="1" ht="39.950000000000003" customHeight="1" thickTop="1">
      <c r="A47" s="186"/>
      <c r="B47" s="162"/>
      <c r="C47" s="220" t="s">
        <v>68</v>
      </c>
      <c r="D47" s="143" t="s">
        <v>69</v>
      </c>
      <c r="E47" s="135" t="s">
        <v>70</v>
      </c>
      <c r="F47" s="138" t="s">
        <v>71</v>
      </c>
      <c r="G47" s="14" t="s">
        <v>72</v>
      </c>
      <c r="H47" s="114">
        <v>2</v>
      </c>
      <c r="I47" s="109"/>
      <c r="J47" s="41"/>
      <c r="K47" s="15"/>
      <c r="L47" s="41"/>
      <c r="M47" s="122">
        <f>IF(COUNTA(J47:J48)+COUNTA(L47:L48)=2,H47,0)</f>
        <v>0</v>
      </c>
      <c r="N47" s="165"/>
      <c r="O47" s="16"/>
    </row>
    <row r="48" spans="1:15" s="1" customFormat="1" ht="39.950000000000003" customHeight="1" thickBot="1">
      <c r="A48" s="186"/>
      <c r="B48" s="163"/>
      <c r="C48" s="222"/>
      <c r="D48" s="145"/>
      <c r="E48" s="146"/>
      <c r="F48" s="141"/>
      <c r="G48" s="18" t="s">
        <v>73</v>
      </c>
      <c r="H48" s="116"/>
      <c r="I48" s="110"/>
      <c r="J48" s="43"/>
      <c r="K48" s="19"/>
      <c r="L48" s="43"/>
      <c r="M48" s="124"/>
      <c r="N48" s="166"/>
      <c r="O48" s="20"/>
    </row>
    <row r="49" spans="1:15" s="1" customFormat="1" ht="39.950000000000003" customHeight="1" thickTop="1">
      <c r="A49" s="186"/>
      <c r="B49" s="161" t="s">
        <v>74</v>
      </c>
      <c r="C49" s="131" t="s">
        <v>75</v>
      </c>
      <c r="D49" s="133" t="s">
        <v>76</v>
      </c>
      <c r="E49" s="135" t="s">
        <v>77</v>
      </c>
      <c r="F49" s="138" t="s">
        <v>78</v>
      </c>
      <c r="G49" s="14" t="s">
        <v>79</v>
      </c>
      <c r="H49" s="114">
        <v>1</v>
      </c>
      <c r="I49" s="108">
        <f>+H49+H53+H57+H61+H65+H69+H74+H78+H82+H85+H89</f>
        <v>15</v>
      </c>
      <c r="J49" s="41"/>
      <c r="K49" s="50"/>
      <c r="L49" s="41"/>
      <c r="M49" s="122">
        <f>IF(COUNTA(J49:J52)+COUNTA(L49:L52)=4,H49,0)</f>
        <v>0</v>
      </c>
      <c r="N49" s="108">
        <f>+M49+M53+M57+M61+M65+M69+M74+M78+M82+M85+M89</f>
        <v>0</v>
      </c>
      <c r="O49" s="16"/>
    </row>
    <row r="50" spans="1:15" s="1" customFormat="1" ht="39.950000000000003" customHeight="1">
      <c r="A50" s="186"/>
      <c r="B50" s="161"/>
      <c r="C50" s="132"/>
      <c r="D50" s="134"/>
      <c r="E50" s="136"/>
      <c r="F50" s="139"/>
      <c r="G50" s="2" t="s">
        <v>80</v>
      </c>
      <c r="H50" s="115"/>
      <c r="I50" s="109"/>
      <c r="J50" s="42"/>
      <c r="K50" s="5"/>
      <c r="L50" s="42"/>
      <c r="M50" s="123"/>
      <c r="N50" s="109"/>
      <c r="O50" s="17"/>
    </row>
    <row r="51" spans="1:15" s="1" customFormat="1" ht="39.950000000000003" customHeight="1">
      <c r="A51" s="186"/>
      <c r="B51" s="161"/>
      <c r="C51" s="132"/>
      <c r="D51" s="134"/>
      <c r="E51" s="136"/>
      <c r="F51" s="139"/>
      <c r="G51" s="2" t="s">
        <v>485</v>
      </c>
      <c r="H51" s="115"/>
      <c r="I51" s="109"/>
      <c r="J51" s="42"/>
      <c r="K51" s="5"/>
      <c r="L51" s="42"/>
      <c r="M51" s="123"/>
      <c r="N51" s="109"/>
      <c r="O51" s="17"/>
    </row>
    <row r="52" spans="1:15" s="1" customFormat="1" ht="39.950000000000003" customHeight="1" thickBot="1">
      <c r="A52" s="186"/>
      <c r="B52" s="161"/>
      <c r="C52" s="142"/>
      <c r="D52" s="159"/>
      <c r="E52" s="146"/>
      <c r="F52" s="141"/>
      <c r="G52" s="18" t="s">
        <v>82</v>
      </c>
      <c r="H52" s="116"/>
      <c r="I52" s="109"/>
      <c r="J52" s="43"/>
      <c r="K52" s="19"/>
      <c r="L52" s="43"/>
      <c r="M52" s="124"/>
      <c r="N52" s="109"/>
      <c r="O52" s="20"/>
    </row>
    <row r="53" spans="1:15" s="1" customFormat="1" ht="39.950000000000003" customHeight="1" thickTop="1">
      <c r="A53" s="186"/>
      <c r="B53" s="161"/>
      <c r="C53" s="220" t="s">
        <v>83</v>
      </c>
      <c r="D53" s="143" t="s">
        <v>84</v>
      </c>
      <c r="E53" s="135" t="s">
        <v>85</v>
      </c>
      <c r="F53" s="138" t="s">
        <v>86</v>
      </c>
      <c r="G53" s="14" t="s">
        <v>87</v>
      </c>
      <c r="H53" s="114">
        <v>1</v>
      </c>
      <c r="I53" s="109"/>
      <c r="J53" s="41"/>
      <c r="K53" s="15"/>
      <c r="L53" s="41"/>
      <c r="M53" s="122">
        <f>IF(COUNTA(J53:J56)+COUNTA(L53:L56)=4,H53,0)</f>
        <v>0</v>
      </c>
      <c r="N53" s="109"/>
      <c r="O53" s="16"/>
    </row>
    <row r="54" spans="1:15" s="1" customFormat="1" ht="39.950000000000003" customHeight="1">
      <c r="A54" s="186"/>
      <c r="B54" s="161"/>
      <c r="C54" s="221"/>
      <c r="D54" s="144"/>
      <c r="E54" s="136"/>
      <c r="F54" s="139"/>
      <c r="G54" s="2" t="s">
        <v>88</v>
      </c>
      <c r="H54" s="115"/>
      <c r="I54" s="109"/>
      <c r="J54" s="42"/>
      <c r="K54" s="5"/>
      <c r="L54" s="42"/>
      <c r="M54" s="123"/>
      <c r="N54" s="109"/>
      <c r="O54" s="17"/>
    </row>
    <row r="55" spans="1:15" s="1" customFormat="1" ht="39.950000000000003" customHeight="1">
      <c r="A55" s="186"/>
      <c r="B55" s="161"/>
      <c r="C55" s="221"/>
      <c r="D55" s="144"/>
      <c r="E55" s="136"/>
      <c r="F55" s="139"/>
      <c r="G55" s="2" t="s">
        <v>89</v>
      </c>
      <c r="H55" s="115"/>
      <c r="I55" s="109"/>
      <c r="J55" s="42"/>
      <c r="K55" s="5"/>
      <c r="L55" s="42"/>
      <c r="M55" s="123"/>
      <c r="N55" s="109"/>
      <c r="O55" s="17"/>
    </row>
    <row r="56" spans="1:15" s="1" customFormat="1" ht="39.950000000000003" customHeight="1" thickBot="1">
      <c r="A56" s="186"/>
      <c r="B56" s="161"/>
      <c r="C56" s="221"/>
      <c r="D56" s="144"/>
      <c r="E56" s="137"/>
      <c r="F56" s="140"/>
      <c r="G56" s="11" t="s">
        <v>90</v>
      </c>
      <c r="H56" s="116"/>
      <c r="I56" s="109"/>
      <c r="J56" s="40"/>
      <c r="K56" s="12"/>
      <c r="L56" s="40"/>
      <c r="M56" s="124"/>
      <c r="N56" s="109"/>
      <c r="O56" s="22"/>
    </row>
    <row r="57" spans="1:15" s="1" customFormat="1" ht="39.950000000000003" customHeight="1" thickTop="1">
      <c r="A57" s="186"/>
      <c r="B57" s="161"/>
      <c r="C57" s="220" t="s">
        <v>91</v>
      </c>
      <c r="D57" s="143" t="s">
        <v>92</v>
      </c>
      <c r="E57" s="135" t="s">
        <v>93</v>
      </c>
      <c r="F57" s="138" t="s">
        <v>94</v>
      </c>
      <c r="G57" s="14" t="s">
        <v>95</v>
      </c>
      <c r="H57" s="114">
        <v>1</v>
      </c>
      <c r="I57" s="109"/>
      <c r="J57" s="41"/>
      <c r="K57" s="15"/>
      <c r="L57" s="41"/>
      <c r="M57" s="122">
        <f>IF(COUNTA(J57:J60)+COUNTA(L57:L60)=4,H57,0)</f>
        <v>0</v>
      </c>
      <c r="N57" s="109"/>
      <c r="O57" s="16"/>
    </row>
    <row r="58" spans="1:15" s="1" customFormat="1" ht="39.950000000000003" customHeight="1">
      <c r="A58" s="186"/>
      <c r="B58" s="161"/>
      <c r="C58" s="221"/>
      <c r="D58" s="144"/>
      <c r="E58" s="136"/>
      <c r="F58" s="139"/>
      <c r="G58" s="2" t="s">
        <v>96</v>
      </c>
      <c r="H58" s="115"/>
      <c r="I58" s="109"/>
      <c r="J58" s="42"/>
      <c r="K58" s="5"/>
      <c r="L58" s="42"/>
      <c r="M58" s="123"/>
      <c r="N58" s="109"/>
      <c r="O58" s="17"/>
    </row>
    <row r="59" spans="1:15" s="1" customFormat="1" ht="39.950000000000003" customHeight="1">
      <c r="A59" s="186"/>
      <c r="B59" s="161"/>
      <c r="C59" s="221"/>
      <c r="D59" s="144"/>
      <c r="E59" s="136"/>
      <c r="F59" s="139"/>
      <c r="G59" s="2" t="s">
        <v>97</v>
      </c>
      <c r="H59" s="115"/>
      <c r="I59" s="109"/>
      <c r="J59" s="42"/>
      <c r="K59" s="5"/>
      <c r="L59" s="42"/>
      <c r="M59" s="123"/>
      <c r="N59" s="109"/>
      <c r="O59" s="17"/>
    </row>
    <row r="60" spans="1:15" s="1" customFormat="1" ht="39.950000000000003" customHeight="1" thickBot="1">
      <c r="A60" s="186"/>
      <c r="B60" s="161"/>
      <c r="C60" s="222"/>
      <c r="D60" s="145"/>
      <c r="E60" s="146"/>
      <c r="F60" s="141"/>
      <c r="G60" s="18" t="s">
        <v>98</v>
      </c>
      <c r="H60" s="116"/>
      <c r="I60" s="109"/>
      <c r="J60" s="43"/>
      <c r="K60" s="19"/>
      <c r="L60" s="43"/>
      <c r="M60" s="124"/>
      <c r="N60" s="109"/>
      <c r="O60" s="20"/>
    </row>
    <row r="61" spans="1:15" s="1" customFormat="1" ht="39.950000000000003" customHeight="1" thickTop="1">
      <c r="A61" s="186"/>
      <c r="B61" s="161"/>
      <c r="C61" s="131" t="s">
        <v>99</v>
      </c>
      <c r="D61" s="143" t="s">
        <v>100</v>
      </c>
      <c r="E61" s="135" t="s">
        <v>101</v>
      </c>
      <c r="F61" s="138" t="s">
        <v>102</v>
      </c>
      <c r="G61" s="14" t="s">
        <v>424</v>
      </c>
      <c r="H61" s="114">
        <v>2</v>
      </c>
      <c r="I61" s="109"/>
      <c r="J61" s="41"/>
      <c r="K61" s="15"/>
      <c r="L61" s="41"/>
      <c r="M61" s="122">
        <f>IF(COUNTA(J61:J64)+COUNTA(L61:L64)=4,H61,0)</f>
        <v>0</v>
      </c>
      <c r="N61" s="109"/>
      <c r="O61" s="16"/>
    </row>
    <row r="62" spans="1:15" s="1" customFormat="1" ht="39.950000000000003" customHeight="1">
      <c r="A62" s="186"/>
      <c r="B62" s="161"/>
      <c r="C62" s="132"/>
      <c r="D62" s="144"/>
      <c r="E62" s="136"/>
      <c r="F62" s="139"/>
      <c r="G62" s="2" t="s">
        <v>103</v>
      </c>
      <c r="H62" s="115"/>
      <c r="I62" s="109"/>
      <c r="J62" s="42"/>
      <c r="K62" s="5"/>
      <c r="L62" s="42"/>
      <c r="M62" s="123"/>
      <c r="N62" s="109"/>
      <c r="O62" s="17"/>
    </row>
    <row r="63" spans="1:15" s="1" customFormat="1" ht="39.950000000000003" customHeight="1">
      <c r="A63" s="186"/>
      <c r="B63" s="161"/>
      <c r="C63" s="132"/>
      <c r="D63" s="144"/>
      <c r="E63" s="136"/>
      <c r="F63" s="139"/>
      <c r="G63" s="2" t="s">
        <v>104</v>
      </c>
      <c r="H63" s="115"/>
      <c r="I63" s="109"/>
      <c r="J63" s="42"/>
      <c r="K63" s="5"/>
      <c r="L63" s="42"/>
      <c r="M63" s="123"/>
      <c r="N63" s="109"/>
      <c r="O63" s="17"/>
    </row>
    <row r="64" spans="1:15" s="1" customFormat="1" ht="39.950000000000003" customHeight="1" thickBot="1">
      <c r="A64" s="186"/>
      <c r="B64" s="161"/>
      <c r="C64" s="132"/>
      <c r="D64" s="144"/>
      <c r="E64" s="137"/>
      <c r="F64" s="140"/>
      <c r="G64" s="11" t="s">
        <v>105</v>
      </c>
      <c r="H64" s="116"/>
      <c r="I64" s="109"/>
      <c r="J64" s="40"/>
      <c r="K64" s="12"/>
      <c r="L64" s="40"/>
      <c r="M64" s="124"/>
      <c r="N64" s="109"/>
      <c r="O64" s="22"/>
    </row>
    <row r="65" spans="1:15" s="1" customFormat="1" ht="39.950000000000003" customHeight="1" thickTop="1">
      <c r="A65" s="186"/>
      <c r="B65" s="161"/>
      <c r="C65" s="131" t="s">
        <v>106</v>
      </c>
      <c r="D65" s="143" t="s">
        <v>107</v>
      </c>
      <c r="E65" s="135" t="s">
        <v>108</v>
      </c>
      <c r="F65" s="138" t="s">
        <v>109</v>
      </c>
      <c r="G65" s="14" t="s">
        <v>110</v>
      </c>
      <c r="H65" s="114">
        <v>2</v>
      </c>
      <c r="I65" s="109"/>
      <c r="J65" s="41"/>
      <c r="K65" s="15"/>
      <c r="L65" s="41"/>
      <c r="M65" s="122">
        <f>IF(COUNTA(J65:J68)+COUNTA(L65:L68)=4,H65,0)</f>
        <v>0</v>
      </c>
      <c r="N65" s="109"/>
      <c r="O65" s="16"/>
    </row>
    <row r="66" spans="1:15" s="1" customFormat="1" ht="39.950000000000003" customHeight="1">
      <c r="A66" s="186"/>
      <c r="B66" s="161"/>
      <c r="C66" s="132"/>
      <c r="D66" s="144"/>
      <c r="E66" s="136"/>
      <c r="F66" s="139"/>
      <c r="G66" s="2" t="s">
        <v>111</v>
      </c>
      <c r="H66" s="115"/>
      <c r="I66" s="109"/>
      <c r="J66" s="42"/>
      <c r="K66" s="5"/>
      <c r="L66" s="42"/>
      <c r="M66" s="123"/>
      <c r="N66" s="109"/>
      <c r="O66" s="17"/>
    </row>
    <row r="67" spans="1:15" s="1" customFormat="1" ht="39.950000000000003" customHeight="1">
      <c r="A67" s="186"/>
      <c r="B67" s="161"/>
      <c r="C67" s="132"/>
      <c r="D67" s="144"/>
      <c r="E67" s="136"/>
      <c r="F67" s="139"/>
      <c r="G67" s="2" t="s">
        <v>112</v>
      </c>
      <c r="H67" s="115"/>
      <c r="I67" s="109"/>
      <c r="J67" s="42"/>
      <c r="K67" s="5"/>
      <c r="L67" s="42"/>
      <c r="M67" s="123"/>
      <c r="N67" s="109"/>
      <c r="O67" s="17"/>
    </row>
    <row r="68" spans="1:15" s="1" customFormat="1" ht="39.950000000000003" customHeight="1" thickBot="1">
      <c r="A68" s="186"/>
      <c r="B68" s="161"/>
      <c r="C68" s="142"/>
      <c r="D68" s="145"/>
      <c r="E68" s="146"/>
      <c r="F68" s="141"/>
      <c r="G68" s="18" t="s">
        <v>113</v>
      </c>
      <c r="H68" s="116"/>
      <c r="I68" s="109"/>
      <c r="J68" s="43"/>
      <c r="K68" s="19"/>
      <c r="L68" s="43"/>
      <c r="M68" s="124"/>
      <c r="N68" s="109"/>
      <c r="O68" s="20"/>
    </row>
    <row r="69" spans="1:15" s="1" customFormat="1" ht="39.950000000000003" customHeight="1" thickTop="1">
      <c r="A69" s="186"/>
      <c r="B69" s="161"/>
      <c r="C69" s="111" t="s">
        <v>114</v>
      </c>
      <c r="D69" s="143" t="s">
        <v>115</v>
      </c>
      <c r="E69" s="135" t="s">
        <v>116</v>
      </c>
      <c r="F69" s="138" t="s">
        <v>117</v>
      </c>
      <c r="G69" s="14" t="s">
        <v>118</v>
      </c>
      <c r="H69" s="114">
        <v>1</v>
      </c>
      <c r="I69" s="109"/>
      <c r="J69" s="41"/>
      <c r="K69" s="15"/>
      <c r="L69" s="41"/>
      <c r="M69" s="122">
        <f>IF(COUNTA(J69:J73)+COUNTA(L69:L73)=5,H69,0)</f>
        <v>0</v>
      </c>
      <c r="N69" s="109"/>
      <c r="O69" s="16"/>
    </row>
    <row r="70" spans="1:15" s="1" customFormat="1" ht="39.950000000000003" customHeight="1">
      <c r="A70" s="186"/>
      <c r="B70" s="161"/>
      <c r="C70" s="112"/>
      <c r="D70" s="144"/>
      <c r="E70" s="136"/>
      <c r="F70" s="139"/>
      <c r="G70" s="2" t="s">
        <v>119</v>
      </c>
      <c r="H70" s="115"/>
      <c r="I70" s="109"/>
      <c r="J70" s="42"/>
      <c r="K70" s="5"/>
      <c r="L70" s="42"/>
      <c r="M70" s="123"/>
      <c r="N70" s="109"/>
      <c r="O70" s="17"/>
    </row>
    <row r="71" spans="1:15" s="1" customFormat="1" ht="39.950000000000003" customHeight="1">
      <c r="A71" s="186"/>
      <c r="B71" s="161"/>
      <c r="C71" s="112"/>
      <c r="D71" s="144"/>
      <c r="E71" s="136"/>
      <c r="F71" s="139"/>
      <c r="G71" s="2" t="s">
        <v>120</v>
      </c>
      <c r="H71" s="115"/>
      <c r="I71" s="109"/>
      <c r="J71" s="42"/>
      <c r="K71" s="5"/>
      <c r="L71" s="42"/>
      <c r="M71" s="123"/>
      <c r="N71" s="109"/>
      <c r="O71" s="17"/>
    </row>
    <row r="72" spans="1:15" s="1" customFormat="1" ht="39.950000000000003" customHeight="1">
      <c r="A72" s="186"/>
      <c r="B72" s="161"/>
      <c r="C72" s="112"/>
      <c r="D72" s="144"/>
      <c r="E72" s="136"/>
      <c r="F72" s="139"/>
      <c r="G72" s="2" t="s">
        <v>121</v>
      </c>
      <c r="H72" s="115"/>
      <c r="I72" s="109"/>
      <c r="J72" s="42"/>
      <c r="K72" s="5"/>
      <c r="L72" s="42"/>
      <c r="M72" s="123"/>
      <c r="N72" s="109"/>
      <c r="O72" s="17"/>
    </row>
    <row r="73" spans="1:15" s="1" customFormat="1" ht="39.950000000000003" customHeight="1" thickBot="1">
      <c r="A73" s="186"/>
      <c r="B73" s="161"/>
      <c r="C73" s="113"/>
      <c r="D73" s="145"/>
      <c r="E73" s="146"/>
      <c r="F73" s="141"/>
      <c r="G73" s="18" t="s">
        <v>122</v>
      </c>
      <c r="H73" s="116"/>
      <c r="I73" s="109"/>
      <c r="J73" s="43"/>
      <c r="K73" s="19"/>
      <c r="L73" s="43"/>
      <c r="M73" s="124"/>
      <c r="N73" s="109"/>
      <c r="O73" s="20"/>
    </row>
    <row r="74" spans="1:15" s="1" customFormat="1" ht="39.950000000000003" customHeight="1" thickTop="1">
      <c r="A74" s="186"/>
      <c r="B74" s="161"/>
      <c r="C74" s="111" t="s">
        <v>123</v>
      </c>
      <c r="D74" s="143" t="s">
        <v>124</v>
      </c>
      <c r="E74" s="135" t="s">
        <v>125</v>
      </c>
      <c r="F74" s="138" t="s">
        <v>126</v>
      </c>
      <c r="G74" s="14" t="s">
        <v>127</v>
      </c>
      <c r="H74" s="114">
        <v>2</v>
      </c>
      <c r="I74" s="109"/>
      <c r="J74" s="41"/>
      <c r="K74" s="15"/>
      <c r="L74" s="41"/>
      <c r="M74" s="122">
        <f>IF(COUNTA(J74:J77)+COUNTA(L74:L77)=4,H74,0)</f>
        <v>0</v>
      </c>
      <c r="N74" s="109"/>
      <c r="O74" s="16"/>
    </row>
    <row r="75" spans="1:15" s="1" customFormat="1" ht="39.950000000000003" customHeight="1">
      <c r="A75" s="186"/>
      <c r="B75" s="161"/>
      <c r="C75" s="112"/>
      <c r="D75" s="144"/>
      <c r="E75" s="136"/>
      <c r="F75" s="139"/>
      <c r="G75" s="2" t="s">
        <v>128</v>
      </c>
      <c r="H75" s="115"/>
      <c r="I75" s="109"/>
      <c r="J75" s="42"/>
      <c r="K75" s="5"/>
      <c r="L75" s="42"/>
      <c r="M75" s="123"/>
      <c r="N75" s="109"/>
      <c r="O75" s="17"/>
    </row>
    <row r="76" spans="1:15" s="1" customFormat="1" ht="39.950000000000003" customHeight="1">
      <c r="A76" s="186"/>
      <c r="B76" s="161"/>
      <c r="C76" s="112"/>
      <c r="D76" s="144"/>
      <c r="E76" s="136"/>
      <c r="F76" s="139"/>
      <c r="G76" s="2" t="s">
        <v>119</v>
      </c>
      <c r="H76" s="115"/>
      <c r="I76" s="109"/>
      <c r="J76" s="42"/>
      <c r="K76" s="5"/>
      <c r="L76" s="42"/>
      <c r="M76" s="123"/>
      <c r="N76" s="109"/>
      <c r="O76" s="17"/>
    </row>
    <row r="77" spans="1:15" s="1" customFormat="1" ht="39.950000000000003" customHeight="1" thickBot="1">
      <c r="A77" s="186"/>
      <c r="B77" s="161"/>
      <c r="C77" s="113"/>
      <c r="D77" s="145"/>
      <c r="E77" s="146"/>
      <c r="F77" s="141"/>
      <c r="G77" s="18" t="s">
        <v>129</v>
      </c>
      <c r="H77" s="116"/>
      <c r="I77" s="109"/>
      <c r="J77" s="43"/>
      <c r="K77" s="19"/>
      <c r="L77" s="43"/>
      <c r="M77" s="124"/>
      <c r="N77" s="109"/>
      <c r="O77" s="20"/>
    </row>
    <row r="78" spans="1:15" s="1" customFormat="1" ht="39.950000000000003" customHeight="1" thickTop="1">
      <c r="A78" s="186"/>
      <c r="B78" s="161"/>
      <c r="C78" s="111" t="s">
        <v>130</v>
      </c>
      <c r="D78" s="143" t="s">
        <v>131</v>
      </c>
      <c r="E78" s="135" t="s">
        <v>132</v>
      </c>
      <c r="F78" s="138" t="s">
        <v>133</v>
      </c>
      <c r="G78" s="14" t="s">
        <v>134</v>
      </c>
      <c r="H78" s="114">
        <v>1</v>
      </c>
      <c r="I78" s="109"/>
      <c r="J78" s="41"/>
      <c r="K78" s="15"/>
      <c r="L78" s="41"/>
      <c r="M78" s="122">
        <f>IF(COUNTA(J78:J81)+COUNTA(L78:L81)=4,H78,0)</f>
        <v>0</v>
      </c>
      <c r="N78" s="109"/>
      <c r="O78" s="16"/>
    </row>
    <row r="79" spans="1:15" s="1" customFormat="1" ht="39.950000000000003" customHeight="1">
      <c r="A79" s="186"/>
      <c r="B79" s="161"/>
      <c r="C79" s="112"/>
      <c r="D79" s="144"/>
      <c r="E79" s="136"/>
      <c r="F79" s="139"/>
      <c r="G79" s="2" t="s">
        <v>135</v>
      </c>
      <c r="H79" s="115"/>
      <c r="I79" s="109"/>
      <c r="J79" s="42"/>
      <c r="K79" s="5"/>
      <c r="L79" s="42"/>
      <c r="M79" s="123"/>
      <c r="N79" s="109"/>
      <c r="O79" s="17"/>
    </row>
    <row r="80" spans="1:15" s="1" customFormat="1" ht="39.950000000000003" customHeight="1">
      <c r="A80" s="186"/>
      <c r="B80" s="161"/>
      <c r="C80" s="112"/>
      <c r="D80" s="144"/>
      <c r="E80" s="136"/>
      <c r="F80" s="139"/>
      <c r="G80" s="2" t="s">
        <v>136</v>
      </c>
      <c r="H80" s="115"/>
      <c r="I80" s="109"/>
      <c r="J80" s="42"/>
      <c r="K80" s="5"/>
      <c r="L80" s="42"/>
      <c r="M80" s="123"/>
      <c r="N80" s="109"/>
      <c r="O80" s="17"/>
    </row>
    <row r="81" spans="1:15" s="1" customFormat="1" ht="39.950000000000003" customHeight="1" thickBot="1">
      <c r="A81" s="186"/>
      <c r="B81" s="161"/>
      <c r="C81" s="113"/>
      <c r="D81" s="145"/>
      <c r="E81" s="146"/>
      <c r="F81" s="141"/>
      <c r="G81" s="18" t="s">
        <v>137</v>
      </c>
      <c r="H81" s="116"/>
      <c r="I81" s="109"/>
      <c r="J81" s="43"/>
      <c r="K81" s="19"/>
      <c r="L81" s="43"/>
      <c r="M81" s="124"/>
      <c r="N81" s="109"/>
      <c r="O81" s="20"/>
    </row>
    <row r="82" spans="1:15" s="1" customFormat="1" ht="39.950000000000003" customHeight="1" thickTop="1">
      <c r="A82" s="186"/>
      <c r="B82" s="161"/>
      <c r="C82" s="111" t="s">
        <v>138</v>
      </c>
      <c r="D82" s="143" t="s">
        <v>139</v>
      </c>
      <c r="E82" s="135" t="s">
        <v>140</v>
      </c>
      <c r="F82" s="138" t="s">
        <v>141</v>
      </c>
      <c r="G82" s="14" t="s">
        <v>142</v>
      </c>
      <c r="H82" s="114">
        <v>1</v>
      </c>
      <c r="I82" s="109"/>
      <c r="J82" s="41"/>
      <c r="K82" s="15"/>
      <c r="L82" s="41"/>
      <c r="M82" s="122">
        <f>IF(COUNTA(J82:J84)+COUNTA(L82:L84)=3,H82,0)</f>
        <v>0</v>
      </c>
      <c r="N82" s="109"/>
      <c r="O82" s="16"/>
    </row>
    <row r="83" spans="1:15" s="1" customFormat="1" ht="39.950000000000003" customHeight="1">
      <c r="A83" s="186"/>
      <c r="B83" s="161"/>
      <c r="C83" s="112"/>
      <c r="D83" s="144"/>
      <c r="E83" s="136"/>
      <c r="F83" s="139"/>
      <c r="G83" s="2" t="s">
        <v>143</v>
      </c>
      <c r="H83" s="115"/>
      <c r="I83" s="109"/>
      <c r="J83" s="42"/>
      <c r="K83" s="5"/>
      <c r="L83" s="42"/>
      <c r="M83" s="123"/>
      <c r="N83" s="109"/>
      <c r="O83" s="23"/>
    </row>
    <row r="84" spans="1:15" s="1" customFormat="1" ht="39.950000000000003" customHeight="1" thickBot="1">
      <c r="A84" s="186"/>
      <c r="B84" s="161"/>
      <c r="C84" s="112"/>
      <c r="D84" s="144"/>
      <c r="E84" s="137"/>
      <c r="F84" s="140"/>
      <c r="G84" s="11" t="s">
        <v>144</v>
      </c>
      <c r="H84" s="116"/>
      <c r="I84" s="109"/>
      <c r="J84" s="40"/>
      <c r="K84" s="12"/>
      <c r="L84" s="40"/>
      <c r="M84" s="124"/>
      <c r="N84" s="109"/>
      <c r="O84" s="22"/>
    </row>
    <row r="85" spans="1:15" s="1" customFormat="1" ht="39.950000000000003" customHeight="1" thickTop="1">
      <c r="A85" s="186"/>
      <c r="B85" s="161"/>
      <c r="C85" s="111" t="s">
        <v>145</v>
      </c>
      <c r="D85" s="143" t="s">
        <v>146</v>
      </c>
      <c r="E85" s="135" t="s">
        <v>147</v>
      </c>
      <c r="F85" s="138" t="s">
        <v>148</v>
      </c>
      <c r="G85" s="14" t="s">
        <v>149</v>
      </c>
      <c r="H85" s="114">
        <v>2</v>
      </c>
      <c r="I85" s="109"/>
      <c r="J85" s="41"/>
      <c r="K85" s="15"/>
      <c r="L85" s="41"/>
      <c r="M85" s="122">
        <f>IF(COUNTA(J85:J88)+COUNTA(L85:L88)=4,H85,0)</f>
        <v>0</v>
      </c>
      <c r="N85" s="109"/>
      <c r="O85" s="16"/>
    </row>
    <row r="86" spans="1:15" s="1" customFormat="1" ht="39.950000000000003" customHeight="1">
      <c r="A86" s="186"/>
      <c r="B86" s="161"/>
      <c r="C86" s="112"/>
      <c r="D86" s="144"/>
      <c r="E86" s="136"/>
      <c r="F86" s="139"/>
      <c r="G86" s="2" t="s">
        <v>150</v>
      </c>
      <c r="H86" s="115"/>
      <c r="I86" s="109"/>
      <c r="J86" s="42"/>
      <c r="K86" s="5"/>
      <c r="L86" s="42"/>
      <c r="M86" s="123"/>
      <c r="N86" s="109"/>
      <c r="O86" s="17"/>
    </row>
    <row r="87" spans="1:15" s="1" customFormat="1" ht="39.950000000000003" customHeight="1">
      <c r="A87" s="186"/>
      <c r="B87" s="161"/>
      <c r="C87" s="112"/>
      <c r="D87" s="144"/>
      <c r="E87" s="136"/>
      <c r="F87" s="139"/>
      <c r="G87" s="2" t="s">
        <v>151</v>
      </c>
      <c r="H87" s="115"/>
      <c r="I87" s="109"/>
      <c r="J87" s="42"/>
      <c r="K87" s="5"/>
      <c r="L87" s="42"/>
      <c r="M87" s="123"/>
      <c r="N87" s="109"/>
      <c r="O87" s="17"/>
    </row>
    <row r="88" spans="1:15" s="1" customFormat="1" ht="39.950000000000003" customHeight="1" thickBot="1">
      <c r="A88" s="186"/>
      <c r="B88" s="161"/>
      <c r="C88" s="113"/>
      <c r="D88" s="145"/>
      <c r="E88" s="146"/>
      <c r="F88" s="141"/>
      <c r="G88" s="18" t="s">
        <v>483</v>
      </c>
      <c r="H88" s="116"/>
      <c r="I88" s="109"/>
      <c r="J88" s="43"/>
      <c r="K88" s="19"/>
      <c r="L88" s="43"/>
      <c r="M88" s="124"/>
      <c r="N88" s="109"/>
      <c r="O88" s="20"/>
    </row>
    <row r="89" spans="1:15" s="1" customFormat="1" ht="39.950000000000003" customHeight="1" thickTop="1">
      <c r="A89" s="186"/>
      <c r="B89" s="161"/>
      <c r="C89" s="111" t="s">
        <v>153</v>
      </c>
      <c r="D89" s="143" t="s">
        <v>154</v>
      </c>
      <c r="E89" s="135" t="s">
        <v>155</v>
      </c>
      <c r="F89" s="138" t="s">
        <v>156</v>
      </c>
      <c r="G89" s="14" t="s">
        <v>157</v>
      </c>
      <c r="H89" s="114">
        <v>1</v>
      </c>
      <c r="I89" s="109"/>
      <c r="J89" s="41"/>
      <c r="K89" s="15"/>
      <c r="L89" s="41"/>
      <c r="M89" s="122">
        <f>IF(COUNTA(J89:J92)+COUNTA(L89:L92)=4,H89,0)</f>
        <v>0</v>
      </c>
      <c r="N89" s="109"/>
      <c r="O89" s="16"/>
    </row>
    <row r="90" spans="1:15" s="1" customFormat="1" ht="39.950000000000003" customHeight="1">
      <c r="A90" s="186"/>
      <c r="B90" s="161"/>
      <c r="C90" s="112"/>
      <c r="D90" s="144"/>
      <c r="E90" s="136"/>
      <c r="F90" s="139"/>
      <c r="G90" s="2" t="s">
        <v>158</v>
      </c>
      <c r="H90" s="115"/>
      <c r="I90" s="109"/>
      <c r="J90" s="42"/>
      <c r="K90" s="5"/>
      <c r="L90" s="42"/>
      <c r="M90" s="123"/>
      <c r="N90" s="109"/>
      <c r="O90" s="17"/>
    </row>
    <row r="91" spans="1:15" s="1" customFormat="1" ht="39.950000000000003" customHeight="1">
      <c r="A91" s="186"/>
      <c r="B91" s="161"/>
      <c r="C91" s="112"/>
      <c r="D91" s="144"/>
      <c r="E91" s="136"/>
      <c r="F91" s="139"/>
      <c r="G91" s="2" t="s">
        <v>159</v>
      </c>
      <c r="H91" s="115"/>
      <c r="I91" s="109"/>
      <c r="J91" s="42"/>
      <c r="K91" s="5"/>
      <c r="L91" s="42"/>
      <c r="M91" s="123"/>
      <c r="N91" s="109"/>
      <c r="O91" s="17"/>
    </row>
    <row r="92" spans="1:15" s="1" customFormat="1" ht="39.950000000000003" customHeight="1" thickBot="1">
      <c r="A92" s="187"/>
      <c r="B92" s="161"/>
      <c r="C92" s="112"/>
      <c r="D92" s="144"/>
      <c r="E92" s="137"/>
      <c r="F92" s="140"/>
      <c r="G92" s="11" t="s">
        <v>160</v>
      </c>
      <c r="H92" s="116"/>
      <c r="I92" s="110"/>
      <c r="J92" s="12"/>
      <c r="K92" s="12"/>
      <c r="L92" s="40"/>
      <c r="M92" s="124"/>
      <c r="N92" s="110"/>
      <c r="O92" s="22"/>
    </row>
    <row r="93" spans="1:15" s="1" customFormat="1" ht="39.950000000000003" customHeight="1" thickTop="1">
      <c r="A93" s="155" t="s">
        <v>447</v>
      </c>
      <c r="B93" s="158" t="s">
        <v>161</v>
      </c>
      <c r="C93" s="131" t="s">
        <v>162</v>
      </c>
      <c r="D93" s="143" t="s">
        <v>163</v>
      </c>
      <c r="E93" s="135" t="s">
        <v>164</v>
      </c>
      <c r="F93" s="138" t="s">
        <v>165</v>
      </c>
      <c r="G93" s="14" t="s">
        <v>166</v>
      </c>
      <c r="H93" s="114">
        <v>1</v>
      </c>
      <c r="I93" s="108">
        <f>+H93+H96+H100+H103+H109+H112+H116+H120+H124</f>
        <v>9</v>
      </c>
      <c r="J93" s="15"/>
      <c r="K93" s="15"/>
      <c r="L93" s="41"/>
      <c r="M93" s="122">
        <f>IF(COUNTA(J93:J95)+COUNTA(L93:L95)=3,H93,0)</f>
        <v>0</v>
      </c>
      <c r="N93" s="108">
        <f>+M93+M96+M100+M103+M109+M112+M116+M120+M124</f>
        <v>0</v>
      </c>
      <c r="O93" s="16"/>
    </row>
    <row r="94" spans="1:15" s="1" customFormat="1" ht="39.950000000000003" customHeight="1">
      <c r="A94" s="156"/>
      <c r="B94" s="158"/>
      <c r="C94" s="132"/>
      <c r="D94" s="144"/>
      <c r="E94" s="136"/>
      <c r="F94" s="139"/>
      <c r="G94" s="2" t="s">
        <v>167</v>
      </c>
      <c r="H94" s="115"/>
      <c r="I94" s="109"/>
      <c r="J94" s="5"/>
      <c r="K94" s="5"/>
      <c r="L94" s="42"/>
      <c r="M94" s="123"/>
      <c r="N94" s="109"/>
      <c r="O94" s="17"/>
    </row>
    <row r="95" spans="1:15" s="1" customFormat="1" ht="39.950000000000003" customHeight="1" thickBot="1">
      <c r="A95" s="156"/>
      <c r="B95" s="158"/>
      <c r="C95" s="142"/>
      <c r="D95" s="145"/>
      <c r="E95" s="146"/>
      <c r="F95" s="141"/>
      <c r="G95" s="18" t="s">
        <v>168</v>
      </c>
      <c r="H95" s="116"/>
      <c r="I95" s="109"/>
      <c r="J95" s="19"/>
      <c r="K95" s="19"/>
      <c r="L95" s="43"/>
      <c r="M95" s="124"/>
      <c r="N95" s="109"/>
      <c r="O95" s="20"/>
    </row>
    <row r="96" spans="1:15" s="1" customFormat="1" ht="39.950000000000003" customHeight="1" thickTop="1">
      <c r="A96" s="156"/>
      <c r="B96" s="158"/>
      <c r="C96" s="131" t="s">
        <v>169</v>
      </c>
      <c r="D96" s="143" t="s">
        <v>170</v>
      </c>
      <c r="E96" s="152" t="s">
        <v>474</v>
      </c>
      <c r="F96" s="138" t="s">
        <v>171</v>
      </c>
      <c r="G96" s="14" t="s">
        <v>172</v>
      </c>
      <c r="H96" s="114">
        <v>1</v>
      </c>
      <c r="I96" s="109"/>
      <c r="J96" s="15"/>
      <c r="K96" s="15"/>
      <c r="L96" s="41"/>
      <c r="M96" s="122">
        <f>IF(COUNTA(J96:J99)+COUNTA(L96:L99)=4,H96,0)</f>
        <v>0</v>
      </c>
      <c r="N96" s="109"/>
      <c r="O96" s="16"/>
    </row>
    <row r="97" spans="1:15" s="1" customFormat="1" ht="39.950000000000003" customHeight="1">
      <c r="A97" s="156"/>
      <c r="B97" s="158"/>
      <c r="C97" s="132"/>
      <c r="D97" s="144"/>
      <c r="E97" s="153"/>
      <c r="F97" s="139"/>
      <c r="G97" s="2" t="s">
        <v>173</v>
      </c>
      <c r="H97" s="115"/>
      <c r="I97" s="109"/>
      <c r="J97" s="42"/>
      <c r="K97" s="5"/>
      <c r="L97" s="42"/>
      <c r="M97" s="123"/>
      <c r="N97" s="109"/>
      <c r="O97" s="17"/>
    </row>
    <row r="98" spans="1:15" s="1" customFormat="1" ht="39.950000000000003" customHeight="1">
      <c r="A98" s="156"/>
      <c r="B98" s="158"/>
      <c r="C98" s="132"/>
      <c r="D98" s="144"/>
      <c r="E98" s="153"/>
      <c r="F98" s="139"/>
      <c r="G98" s="2" t="s">
        <v>174</v>
      </c>
      <c r="H98" s="115"/>
      <c r="I98" s="109"/>
      <c r="J98" s="42"/>
      <c r="K98" s="5"/>
      <c r="L98" s="42"/>
      <c r="M98" s="123"/>
      <c r="N98" s="109"/>
      <c r="O98" s="17"/>
    </row>
    <row r="99" spans="1:15" s="1" customFormat="1" ht="39.950000000000003" customHeight="1" thickBot="1">
      <c r="A99" s="156"/>
      <c r="B99" s="158"/>
      <c r="C99" s="142"/>
      <c r="D99" s="145"/>
      <c r="E99" s="154"/>
      <c r="F99" s="141"/>
      <c r="G99" s="18" t="s">
        <v>119</v>
      </c>
      <c r="H99" s="116"/>
      <c r="I99" s="109"/>
      <c r="J99" s="43"/>
      <c r="K99" s="19"/>
      <c r="L99" s="43"/>
      <c r="M99" s="124"/>
      <c r="N99" s="109"/>
      <c r="O99" s="20"/>
    </row>
    <row r="100" spans="1:15" s="1" customFormat="1" ht="39.950000000000003" customHeight="1" thickTop="1">
      <c r="A100" s="156"/>
      <c r="B100" s="158"/>
      <c r="C100" s="220" t="s">
        <v>175</v>
      </c>
      <c r="D100" s="143" t="s">
        <v>176</v>
      </c>
      <c r="E100" s="135" t="s">
        <v>177</v>
      </c>
      <c r="F100" s="138" t="s">
        <v>178</v>
      </c>
      <c r="G100" s="14" t="s">
        <v>179</v>
      </c>
      <c r="H100" s="114">
        <v>1</v>
      </c>
      <c r="I100" s="109"/>
      <c r="J100" s="41"/>
      <c r="K100" s="15"/>
      <c r="L100" s="41"/>
      <c r="M100" s="122">
        <f>IF(COUNTA(J100:J102)++COUNTA(L100:L102)=3,H100,0)</f>
        <v>0</v>
      </c>
      <c r="N100" s="109"/>
      <c r="O100" s="16"/>
    </row>
    <row r="101" spans="1:15" s="1" customFormat="1" ht="39.950000000000003" customHeight="1">
      <c r="A101" s="156"/>
      <c r="B101" s="158"/>
      <c r="C101" s="221"/>
      <c r="D101" s="144"/>
      <c r="E101" s="136"/>
      <c r="F101" s="139"/>
      <c r="G101" s="2" t="s">
        <v>180</v>
      </c>
      <c r="H101" s="115"/>
      <c r="I101" s="109"/>
      <c r="J101" s="42"/>
      <c r="K101" s="5"/>
      <c r="L101" s="42"/>
      <c r="M101" s="123"/>
      <c r="N101" s="109"/>
      <c r="O101" s="17"/>
    </row>
    <row r="102" spans="1:15" s="1" customFormat="1" ht="39.950000000000003" customHeight="1" thickBot="1">
      <c r="A102" s="156"/>
      <c r="B102" s="158"/>
      <c r="C102" s="222"/>
      <c r="D102" s="145"/>
      <c r="E102" s="146"/>
      <c r="F102" s="141"/>
      <c r="G102" s="18" t="s">
        <v>181</v>
      </c>
      <c r="H102" s="116"/>
      <c r="I102" s="109"/>
      <c r="J102" s="43"/>
      <c r="K102" s="19"/>
      <c r="L102" s="43"/>
      <c r="M102" s="124"/>
      <c r="N102" s="109"/>
      <c r="O102" s="20"/>
    </row>
    <row r="103" spans="1:15" s="1" customFormat="1" ht="39.950000000000003" customHeight="1" thickTop="1">
      <c r="A103" s="156"/>
      <c r="B103" s="158"/>
      <c r="C103" s="131" t="s">
        <v>182</v>
      </c>
      <c r="D103" s="143" t="s">
        <v>183</v>
      </c>
      <c r="E103" s="135" t="s">
        <v>184</v>
      </c>
      <c r="F103" s="138" t="s">
        <v>185</v>
      </c>
      <c r="G103" s="14" t="s">
        <v>186</v>
      </c>
      <c r="H103" s="114">
        <v>1</v>
      </c>
      <c r="I103" s="109"/>
      <c r="J103" s="41"/>
      <c r="K103" s="15"/>
      <c r="L103" s="41"/>
      <c r="M103" s="122">
        <f>IF(COUNTA(J103:J108)+COUNTA(L103:L108)=6,H103,0)</f>
        <v>0</v>
      </c>
      <c r="N103" s="109"/>
      <c r="O103" s="16"/>
    </row>
    <row r="104" spans="1:15" s="1" customFormat="1" ht="39.950000000000003" customHeight="1">
      <c r="A104" s="156"/>
      <c r="B104" s="158"/>
      <c r="C104" s="132"/>
      <c r="D104" s="144"/>
      <c r="E104" s="136"/>
      <c r="F104" s="139"/>
      <c r="G104" s="2" t="s">
        <v>187</v>
      </c>
      <c r="H104" s="115"/>
      <c r="I104" s="109"/>
      <c r="J104" s="42"/>
      <c r="K104" s="5"/>
      <c r="L104" s="42"/>
      <c r="M104" s="123"/>
      <c r="N104" s="109"/>
      <c r="O104" s="17"/>
    </row>
    <row r="105" spans="1:15" s="1" customFormat="1" ht="39.950000000000003" customHeight="1">
      <c r="A105" s="156"/>
      <c r="B105" s="158"/>
      <c r="C105" s="132"/>
      <c r="D105" s="144"/>
      <c r="E105" s="136"/>
      <c r="F105" s="139"/>
      <c r="G105" s="2" t="s">
        <v>188</v>
      </c>
      <c r="H105" s="115"/>
      <c r="I105" s="109"/>
      <c r="J105" s="42"/>
      <c r="K105" s="5"/>
      <c r="L105" s="42"/>
      <c r="M105" s="123"/>
      <c r="N105" s="109"/>
      <c r="O105" s="17"/>
    </row>
    <row r="106" spans="1:15" s="48" customFormat="1" ht="39.950000000000003" customHeight="1">
      <c r="A106" s="156"/>
      <c r="B106" s="158"/>
      <c r="C106" s="132"/>
      <c r="D106" s="144"/>
      <c r="E106" s="136"/>
      <c r="F106" s="139"/>
      <c r="G106" s="2" t="s">
        <v>189</v>
      </c>
      <c r="H106" s="115"/>
      <c r="I106" s="109"/>
      <c r="J106" s="42"/>
      <c r="K106" s="10"/>
      <c r="L106" s="42"/>
      <c r="M106" s="123"/>
      <c r="N106" s="109"/>
      <c r="O106" s="17"/>
    </row>
    <row r="107" spans="1:15" s="48" customFormat="1" ht="39.950000000000003" customHeight="1">
      <c r="A107" s="156"/>
      <c r="B107" s="158"/>
      <c r="C107" s="132"/>
      <c r="D107" s="144"/>
      <c r="E107" s="136"/>
      <c r="F107" s="139"/>
      <c r="G107" s="2" t="s">
        <v>431</v>
      </c>
      <c r="H107" s="115"/>
      <c r="I107" s="109"/>
      <c r="J107" s="42"/>
      <c r="K107" s="10"/>
      <c r="L107" s="42"/>
      <c r="M107" s="123"/>
      <c r="N107" s="109"/>
      <c r="O107" s="17"/>
    </row>
    <row r="108" spans="1:15" s="1" customFormat="1" ht="39.950000000000003" customHeight="1" thickBot="1">
      <c r="A108" s="156"/>
      <c r="B108" s="158"/>
      <c r="C108" s="142"/>
      <c r="D108" s="145"/>
      <c r="E108" s="146"/>
      <c r="F108" s="141"/>
      <c r="G108" s="18" t="s">
        <v>190</v>
      </c>
      <c r="H108" s="116"/>
      <c r="I108" s="109"/>
      <c r="J108" s="43"/>
      <c r="K108" s="19"/>
      <c r="L108" s="43"/>
      <c r="M108" s="124"/>
      <c r="N108" s="109"/>
      <c r="O108" s="20"/>
    </row>
    <row r="109" spans="1:15" s="1" customFormat="1" ht="39.950000000000003" customHeight="1" thickTop="1">
      <c r="A109" s="156"/>
      <c r="B109" s="158"/>
      <c r="C109" s="220" t="s">
        <v>191</v>
      </c>
      <c r="D109" s="143" t="s">
        <v>192</v>
      </c>
      <c r="E109" s="135" t="s">
        <v>193</v>
      </c>
      <c r="F109" s="138" t="s">
        <v>194</v>
      </c>
      <c r="G109" s="14" t="s">
        <v>195</v>
      </c>
      <c r="H109" s="114">
        <v>1</v>
      </c>
      <c r="I109" s="109"/>
      <c r="J109" s="41"/>
      <c r="K109" s="15"/>
      <c r="L109" s="41"/>
      <c r="M109" s="122">
        <f>IF(COUNTA(J109:J111)+COUNTA(L109:L111)=3,H109,0)</f>
        <v>0</v>
      </c>
      <c r="N109" s="109"/>
      <c r="O109" s="16"/>
    </row>
    <row r="110" spans="1:15" s="1" customFormat="1" ht="39.950000000000003" customHeight="1">
      <c r="A110" s="156"/>
      <c r="B110" s="158"/>
      <c r="C110" s="221"/>
      <c r="D110" s="144"/>
      <c r="E110" s="136"/>
      <c r="F110" s="139"/>
      <c r="G110" s="2" t="s">
        <v>196</v>
      </c>
      <c r="H110" s="115"/>
      <c r="I110" s="109"/>
      <c r="J110" s="42"/>
      <c r="K110" s="5"/>
      <c r="L110" s="42"/>
      <c r="M110" s="123"/>
      <c r="N110" s="109"/>
      <c r="O110" s="17"/>
    </row>
    <row r="111" spans="1:15" s="1" customFormat="1" ht="39.950000000000003" customHeight="1" thickBot="1">
      <c r="A111" s="156"/>
      <c r="B111" s="158"/>
      <c r="C111" s="222"/>
      <c r="D111" s="145"/>
      <c r="E111" s="146"/>
      <c r="F111" s="141"/>
      <c r="G111" s="18" t="s">
        <v>197</v>
      </c>
      <c r="H111" s="116"/>
      <c r="I111" s="109"/>
      <c r="J111" s="43"/>
      <c r="K111" s="19"/>
      <c r="L111" s="43"/>
      <c r="M111" s="124"/>
      <c r="N111" s="109"/>
      <c r="O111" s="20"/>
    </row>
    <row r="112" spans="1:15" s="1" customFormat="1" ht="39.950000000000003" customHeight="1" thickTop="1">
      <c r="A112" s="156"/>
      <c r="B112" s="158"/>
      <c r="C112" s="131" t="s">
        <v>198</v>
      </c>
      <c r="D112" s="143" t="s">
        <v>199</v>
      </c>
      <c r="E112" s="135" t="s">
        <v>425</v>
      </c>
      <c r="F112" s="138" t="s">
        <v>426</v>
      </c>
      <c r="G112" s="14" t="s">
        <v>200</v>
      </c>
      <c r="H112" s="114">
        <v>1</v>
      </c>
      <c r="I112" s="109"/>
      <c r="J112" s="41"/>
      <c r="K112" s="15"/>
      <c r="L112" s="41"/>
      <c r="M112" s="122">
        <f>IF(COUNTA(J112:J115)+COUNTA(L112:L115)=4,H112,0)</f>
        <v>0</v>
      </c>
      <c r="N112" s="109"/>
      <c r="O112" s="16"/>
    </row>
    <row r="113" spans="1:15" s="1" customFormat="1" ht="39.950000000000003" customHeight="1">
      <c r="A113" s="156"/>
      <c r="B113" s="158"/>
      <c r="C113" s="132"/>
      <c r="D113" s="144"/>
      <c r="E113" s="136"/>
      <c r="F113" s="139"/>
      <c r="G113" s="2" t="s">
        <v>201</v>
      </c>
      <c r="H113" s="115"/>
      <c r="I113" s="109"/>
      <c r="J113" s="42"/>
      <c r="K113" s="5"/>
      <c r="L113" s="42"/>
      <c r="M113" s="123"/>
      <c r="N113" s="109"/>
      <c r="O113" s="17"/>
    </row>
    <row r="114" spans="1:15" s="1" customFormat="1" ht="39.950000000000003" customHeight="1">
      <c r="A114" s="156"/>
      <c r="B114" s="158"/>
      <c r="C114" s="132"/>
      <c r="D114" s="144"/>
      <c r="E114" s="136"/>
      <c r="F114" s="139"/>
      <c r="G114" s="2" t="s">
        <v>202</v>
      </c>
      <c r="H114" s="115"/>
      <c r="I114" s="109"/>
      <c r="J114" s="42"/>
      <c r="K114" s="5"/>
      <c r="L114" s="42"/>
      <c r="M114" s="123"/>
      <c r="N114" s="109"/>
      <c r="O114" s="17"/>
    </row>
    <row r="115" spans="1:15" s="1" customFormat="1" ht="39.950000000000003" customHeight="1" thickBot="1">
      <c r="A115" s="156"/>
      <c r="B115" s="158"/>
      <c r="C115" s="142"/>
      <c r="D115" s="145"/>
      <c r="E115" s="146"/>
      <c r="F115" s="141"/>
      <c r="G115" s="18" t="s">
        <v>203</v>
      </c>
      <c r="H115" s="116"/>
      <c r="I115" s="109"/>
      <c r="J115" s="43"/>
      <c r="K115" s="19"/>
      <c r="L115" s="43"/>
      <c r="M115" s="124"/>
      <c r="N115" s="109"/>
      <c r="O115" s="20"/>
    </row>
    <row r="116" spans="1:15" s="1" customFormat="1" ht="39.950000000000003" customHeight="1" thickTop="1">
      <c r="A116" s="156"/>
      <c r="B116" s="158"/>
      <c r="C116" s="220" t="s">
        <v>204</v>
      </c>
      <c r="D116" s="143" t="s">
        <v>205</v>
      </c>
      <c r="E116" s="135" t="s">
        <v>206</v>
      </c>
      <c r="F116" s="138" t="s">
        <v>207</v>
      </c>
      <c r="G116" s="14" t="s">
        <v>208</v>
      </c>
      <c r="H116" s="114">
        <v>1</v>
      </c>
      <c r="I116" s="109"/>
      <c r="J116" s="41"/>
      <c r="K116" s="15"/>
      <c r="L116" s="41"/>
      <c r="M116" s="122">
        <f>IF(COUNTA(J116:J119)+COUNTA(L116:L119)=4,H116,0)</f>
        <v>0</v>
      </c>
      <c r="N116" s="109"/>
      <c r="O116" s="16"/>
    </row>
    <row r="117" spans="1:15" s="1" customFormat="1" ht="39.950000000000003" customHeight="1">
      <c r="A117" s="156"/>
      <c r="B117" s="158"/>
      <c r="C117" s="221"/>
      <c r="D117" s="144"/>
      <c r="E117" s="136"/>
      <c r="F117" s="139"/>
      <c r="G117" s="2" t="s">
        <v>209</v>
      </c>
      <c r="H117" s="115"/>
      <c r="I117" s="109"/>
      <c r="J117" s="42"/>
      <c r="K117" s="5"/>
      <c r="L117" s="42"/>
      <c r="M117" s="123"/>
      <c r="N117" s="109"/>
      <c r="O117" s="17"/>
    </row>
    <row r="118" spans="1:15" s="1" customFormat="1" ht="39.950000000000003" customHeight="1">
      <c r="A118" s="156"/>
      <c r="B118" s="158"/>
      <c r="C118" s="221"/>
      <c r="D118" s="144"/>
      <c r="E118" s="136"/>
      <c r="F118" s="139"/>
      <c r="G118" s="2" t="s">
        <v>427</v>
      </c>
      <c r="H118" s="115"/>
      <c r="I118" s="109"/>
      <c r="J118" s="42"/>
      <c r="K118" s="5"/>
      <c r="L118" s="42"/>
      <c r="M118" s="123"/>
      <c r="N118" s="109"/>
      <c r="O118" s="17"/>
    </row>
    <row r="119" spans="1:15" s="1" customFormat="1" ht="39.950000000000003" customHeight="1" thickBot="1">
      <c r="A119" s="156"/>
      <c r="B119" s="158"/>
      <c r="C119" s="222"/>
      <c r="D119" s="145"/>
      <c r="E119" s="146"/>
      <c r="F119" s="141"/>
      <c r="G119" s="18" t="s">
        <v>210</v>
      </c>
      <c r="H119" s="116"/>
      <c r="I119" s="109"/>
      <c r="J119" s="43"/>
      <c r="K119" s="19"/>
      <c r="L119" s="43"/>
      <c r="M119" s="124"/>
      <c r="N119" s="109"/>
      <c r="O119" s="20"/>
    </row>
    <row r="120" spans="1:15" s="1" customFormat="1" ht="39.950000000000003" customHeight="1" thickTop="1">
      <c r="A120" s="156"/>
      <c r="B120" s="158"/>
      <c r="C120" s="220" t="s">
        <v>211</v>
      </c>
      <c r="D120" s="143" t="s">
        <v>428</v>
      </c>
      <c r="E120" s="135" t="s">
        <v>212</v>
      </c>
      <c r="F120" s="138" t="s">
        <v>213</v>
      </c>
      <c r="G120" s="14" t="s">
        <v>214</v>
      </c>
      <c r="H120" s="114">
        <v>1</v>
      </c>
      <c r="I120" s="109"/>
      <c r="J120" s="41"/>
      <c r="K120" s="15"/>
      <c r="L120" s="41"/>
      <c r="M120" s="122">
        <f>IF(COUNTA(J120:J123)+COUNTA(L120:L123)=4,H120,0)</f>
        <v>0</v>
      </c>
      <c r="N120" s="109"/>
      <c r="O120" s="16"/>
    </row>
    <row r="121" spans="1:15" s="1" customFormat="1" ht="39.950000000000003" customHeight="1">
      <c r="A121" s="156"/>
      <c r="B121" s="158"/>
      <c r="C121" s="221"/>
      <c r="D121" s="144"/>
      <c r="E121" s="136"/>
      <c r="F121" s="139"/>
      <c r="G121" s="2" t="s">
        <v>215</v>
      </c>
      <c r="H121" s="115"/>
      <c r="I121" s="109"/>
      <c r="J121" s="42"/>
      <c r="K121" s="5"/>
      <c r="L121" s="42"/>
      <c r="M121" s="123"/>
      <c r="N121" s="109"/>
      <c r="O121" s="17"/>
    </row>
    <row r="122" spans="1:15" s="1" customFormat="1" ht="39.950000000000003" customHeight="1">
      <c r="A122" s="156"/>
      <c r="B122" s="158"/>
      <c r="C122" s="221"/>
      <c r="D122" s="144"/>
      <c r="E122" s="136"/>
      <c r="F122" s="139"/>
      <c r="G122" s="2" t="s">
        <v>216</v>
      </c>
      <c r="H122" s="115"/>
      <c r="I122" s="109"/>
      <c r="J122" s="42"/>
      <c r="K122" s="5"/>
      <c r="L122" s="42"/>
      <c r="M122" s="123"/>
      <c r="N122" s="109"/>
      <c r="O122" s="17"/>
    </row>
    <row r="123" spans="1:15" s="1" customFormat="1" ht="39.950000000000003" customHeight="1" thickBot="1">
      <c r="A123" s="156"/>
      <c r="B123" s="158"/>
      <c r="C123" s="221"/>
      <c r="D123" s="144"/>
      <c r="E123" s="137"/>
      <c r="F123" s="140"/>
      <c r="G123" s="11" t="s">
        <v>119</v>
      </c>
      <c r="H123" s="116"/>
      <c r="I123" s="109"/>
      <c r="J123" s="40"/>
      <c r="K123" s="12"/>
      <c r="L123" s="40"/>
      <c r="M123" s="124"/>
      <c r="N123" s="109"/>
      <c r="O123" s="22"/>
    </row>
    <row r="124" spans="1:15" s="1" customFormat="1" ht="39.950000000000003" customHeight="1" thickTop="1">
      <c r="A124" s="156"/>
      <c r="B124" s="158"/>
      <c r="C124" s="220" t="s">
        <v>217</v>
      </c>
      <c r="D124" s="143" t="s">
        <v>218</v>
      </c>
      <c r="E124" s="135" t="s">
        <v>219</v>
      </c>
      <c r="F124" s="138" t="s">
        <v>220</v>
      </c>
      <c r="G124" s="14" t="s">
        <v>221</v>
      </c>
      <c r="H124" s="114">
        <v>1</v>
      </c>
      <c r="I124" s="109"/>
      <c r="J124" s="41"/>
      <c r="K124" s="15"/>
      <c r="L124" s="41"/>
      <c r="M124" s="122">
        <f>IF(COUNTA(J124:J128)+COUNTA(L124:L128)=5,H124,0)</f>
        <v>0</v>
      </c>
      <c r="N124" s="109"/>
      <c r="O124" s="16"/>
    </row>
    <row r="125" spans="1:15" s="1" customFormat="1" ht="39.950000000000003" customHeight="1">
      <c r="A125" s="156"/>
      <c r="B125" s="158"/>
      <c r="C125" s="221"/>
      <c r="D125" s="144"/>
      <c r="E125" s="136"/>
      <c r="F125" s="139"/>
      <c r="G125" s="2" t="s">
        <v>222</v>
      </c>
      <c r="H125" s="115"/>
      <c r="I125" s="109"/>
      <c r="J125" s="42"/>
      <c r="K125" s="5"/>
      <c r="L125" s="42"/>
      <c r="M125" s="123"/>
      <c r="N125" s="109"/>
      <c r="O125" s="17"/>
    </row>
    <row r="126" spans="1:15" s="1" customFormat="1" ht="39.950000000000003" customHeight="1">
      <c r="A126" s="156"/>
      <c r="B126" s="158"/>
      <c r="C126" s="221"/>
      <c r="D126" s="144"/>
      <c r="E126" s="136"/>
      <c r="F126" s="139"/>
      <c r="G126" s="2" t="s">
        <v>223</v>
      </c>
      <c r="H126" s="115"/>
      <c r="I126" s="109"/>
      <c r="J126" s="42"/>
      <c r="K126" s="5"/>
      <c r="L126" s="42"/>
      <c r="M126" s="123"/>
      <c r="N126" s="109"/>
      <c r="O126" s="17"/>
    </row>
    <row r="127" spans="1:15" s="1" customFormat="1" ht="39.950000000000003" customHeight="1">
      <c r="A127" s="156"/>
      <c r="B127" s="158"/>
      <c r="C127" s="221"/>
      <c r="D127" s="144"/>
      <c r="E127" s="136"/>
      <c r="F127" s="139"/>
      <c r="G127" s="2" t="s">
        <v>119</v>
      </c>
      <c r="H127" s="115"/>
      <c r="I127" s="109"/>
      <c r="J127" s="42"/>
      <c r="K127" s="5"/>
      <c r="L127" s="42"/>
      <c r="M127" s="123"/>
      <c r="N127" s="109"/>
      <c r="O127" s="17"/>
    </row>
    <row r="128" spans="1:15" s="1" customFormat="1" ht="39.950000000000003" customHeight="1" thickBot="1">
      <c r="A128" s="156"/>
      <c r="B128" s="158"/>
      <c r="C128" s="222"/>
      <c r="D128" s="145"/>
      <c r="E128" s="146"/>
      <c r="F128" s="141"/>
      <c r="G128" s="18" t="s">
        <v>224</v>
      </c>
      <c r="H128" s="116"/>
      <c r="I128" s="110"/>
      <c r="J128" s="43"/>
      <c r="K128" s="19"/>
      <c r="L128" s="43"/>
      <c r="M128" s="124"/>
      <c r="N128" s="110"/>
      <c r="O128" s="20"/>
    </row>
    <row r="129" spans="1:15" s="1" customFormat="1" ht="39.950000000000003" customHeight="1" thickTop="1">
      <c r="A129" s="156"/>
      <c r="B129" s="158"/>
      <c r="C129" s="131" t="s">
        <v>225</v>
      </c>
      <c r="D129" s="143" t="s">
        <v>226</v>
      </c>
      <c r="E129" s="135" t="s">
        <v>227</v>
      </c>
      <c r="F129" s="138" t="s">
        <v>228</v>
      </c>
      <c r="G129" s="14" t="s">
        <v>229</v>
      </c>
      <c r="H129" s="114">
        <v>2</v>
      </c>
      <c r="I129" s="108">
        <f>+H129+H133+H137</f>
        <v>5</v>
      </c>
      <c r="J129" s="41"/>
      <c r="K129" s="15"/>
      <c r="L129" s="41"/>
      <c r="M129" s="122">
        <f>IF(COUNTA(J129:J132)+COUNTA(L129:L132)=4,H129,0)</f>
        <v>0</v>
      </c>
      <c r="N129" s="108">
        <f>+M129+M133+M137</f>
        <v>0</v>
      </c>
      <c r="O129" s="16"/>
    </row>
    <row r="130" spans="1:15" s="1" customFormat="1" ht="39.950000000000003" customHeight="1">
      <c r="A130" s="156"/>
      <c r="B130" s="158"/>
      <c r="C130" s="132"/>
      <c r="D130" s="144"/>
      <c r="E130" s="136"/>
      <c r="F130" s="139"/>
      <c r="G130" s="2" t="s">
        <v>230</v>
      </c>
      <c r="H130" s="115"/>
      <c r="I130" s="109"/>
      <c r="J130" s="42"/>
      <c r="K130" s="5"/>
      <c r="L130" s="42"/>
      <c r="M130" s="123"/>
      <c r="N130" s="109"/>
      <c r="O130" s="17"/>
    </row>
    <row r="131" spans="1:15" s="1" customFormat="1" ht="39.950000000000003" customHeight="1">
      <c r="A131" s="156"/>
      <c r="B131" s="158"/>
      <c r="C131" s="132"/>
      <c r="D131" s="144"/>
      <c r="E131" s="136"/>
      <c r="F131" s="139"/>
      <c r="G131" s="2" t="s">
        <v>486</v>
      </c>
      <c r="H131" s="115"/>
      <c r="I131" s="109"/>
      <c r="J131" s="42"/>
      <c r="K131" s="5"/>
      <c r="L131" s="42"/>
      <c r="M131" s="123"/>
      <c r="N131" s="109"/>
      <c r="O131" s="17"/>
    </row>
    <row r="132" spans="1:15" s="48" customFormat="1" ht="39.950000000000003" customHeight="1" thickBot="1">
      <c r="A132" s="156"/>
      <c r="B132" s="158"/>
      <c r="C132" s="142"/>
      <c r="D132" s="145"/>
      <c r="E132" s="146"/>
      <c r="F132" s="141"/>
      <c r="G132" s="18" t="s">
        <v>432</v>
      </c>
      <c r="H132" s="116"/>
      <c r="I132" s="109"/>
      <c r="J132" s="43"/>
      <c r="K132" s="34"/>
      <c r="L132" s="43"/>
      <c r="M132" s="124"/>
      <c r="N132" s="109"/>
      <c r="O132" s="20"/>
    </row>
    <row r="133" spans="1:15" s="1" customFormat="1" ht="39.950000000000003" customHeight="1" thickTop="1">
      <c r="A133" s="156"/>
      <c r="B133" s="158"/>
      <c r="C133" s="131" t="s">
        <v>232</v>
      </c>
      <c r="D133" s="143" t="s">
        <v>233</v>
      </c>
      <c r="E133" s="135" t="s">
        <v>234</v>
      </c>
      <c r="F133" s="138" t="s">
        <v>235</v>
      </c>
      <c r="G133" s="14" t="s">
        <v>236</v>
      </c>
      <c r="H133" s="114">
        <v>2</v>
      </c>
      <c r="I133" s="109"/>
      <c r="J133" s="41"/>
      <c r="K133" s="15"/>
      <c r="L133" s="41"/>
      <c r="M133" s="122">
        <f>IF(COUNTA(J133:J136)+COUNTA(L133:L136)=4,H133,0)</f>
        <v>0</v>
      </c>
      <c r="N133" s="109"/>
      <c r="O133" s="16"/>
    </row>
    <row r="134" spans="1:15" s="1" customFormat="1" ht="39.950000000000003" customHeight="1">
      <c r="A134" s="156"/>
      <c r="B134" s="158"/>
      <c r="C134" s="132"/>
      <c r="D134" s="144"/>
      <c r="E134" s="136"/>
      <c r="F134" s="139"/>
      <c r="G134" s="2" t="s">
        <v>237</v>
      </c>
      <c r="H134" s="115"/>
      <c r="I134" s="109"/>
      <c r="J134" s="42"/>
      <c r="K134" s="5"/>
      <c r="L134" s="42"/>
      <c r="M134" s="123"/>
      <c r="N134" s="109"/>
      <c r="O134" s="17"/>
    </row>
    <row r="135" spans="1:15" s="1" customFormat="1" ht="63.75" customHeight="1">
      <c r="A135" s="156"/>
      <c r="B135" s="158"/>
      <c r="C135" s="132"/>
      <c r="D135" s="144"/>
      <c r="E135" s="136"/>
      <c r="F135" s="139"/>
      <c r="G135" s="2" t="s">
        <v>429</v>
      </c>
      <c r="H135" s="115"/>
      <c r="I135" s="109"/>
      <c r="J135" s="42"/>
      <c r="K135" s="5"/>
      <c r="L135" s="42"/>
      <c r="M135" s="123"/>
      <c r="N135" s="109"/>
      <c r="O135" s="17"/>
    </row>
    <row r="136" spans="1:15" s="1" customFormat="1" ht="39.950000000000003" customHeight="1" thickBot="1">
      <c r="A136" s="156"/>
      <c r="B136" s="158"/>
      <c r="C136" s="142"/>
      <c r="D136" s="145"/>
      <c r="E136" s="146"/>
      <c r="F136" s="141"/>
      <c r="G136" s="18" t="s">
        <v>430</v>
      </c>
      <c r="H136" s="116"/>
      <c r="I136" s="109"/>
      <c r="J136" s="43"/>
      <c r="K136" s="19"/>
      <c r="L136" s="43"/>
      <c r="M136" s="124"/>
      <c r="N136" s="109"/>
      <c r="O136" s="20"/>
    </row>
    <row r="137" spans="1:15" s="1" customFormat="1" ht="39.950000000000003" customHeight="1" thickTop="1">
      <c r="A137" s="156"/>
      <c r="B137" s="158"/>
      <c r="C137" s="220" t="s">
        <v>238</v>
      </c>
      <c r="D137" s="143" t="s">
        <v>239</v>
      </c>
      <c r="E137" s="135" t="s">
        <v>240</v>
      </c>
      <c r="F137" s="138" t="s">
        <v>241</v>
      </c>
      <c r="G137" s="14" t="s">
        <v>242</v>
      </c>
      <c r="H137" s="114">
        <v>1</v>
      </c>
      <c r="I137" s="109"/>
      <c r="J137" s="41"/>
      <c r="K137" s="15"/>
      <c r="L137" s="41"/>
      <c r="M137" s="122">
        <f>IF(COUNTA(J137:J140)+COUNTA(L137:L140)=4,H137,0)</f>
        <v>0</v>
      </c>
      <c r="N137" s="109"/>
      <c r="O137" s="16"/>
    </row>
    <row r="138" spans="1:15" s="1" customFormat="1" ht="39.950000000000003" customHeight="1">
      <c r="A138" s="156"/>
      <c r="B138" s="158"/>
      <c r="C138" s="221"/>
      <c r="D138" s="144"/>
      <c r="E138" s="136"/>
      <c r="F138" s="139"/>
      <c r="G138" s="2" t="s">
        <v>243</v>
      </c>
      <c r="H138" s="115"/>
      <c r="I138" s="109"/>
      <c r="J138" s="42"/>
      <c r="K138" s="5"/>
      <c r="L138" s="42"/>
      <c r="M138" s="123"/>
      <c r="N138" s="109"/>
      <c r="O138" s="17"/>
    </row>
    <row r="139" spans="1:15" s="1" customFormat="1" ht="39.950000000000003" customHeight="1">
      <c r="A139" s="156"/>
      <c r="B139" s="158"/>
      <c r="C139" s="221"/>
      <c r="D139" s="144"/>
      <c r="E139" s="136"/>
      <c r="F139" s="139"/>
      <c r="G139" s="2" t="s">
        <v>244</v>
      </c>
      <c r="H139" s="115"/>
      <c r="I139" s="109"/>
      <c r="J139" s="5"/>
      <c r="K139" s="5"/>
      <c r="L139" s="42"/>
      <c r="M139" s="123"/>
      <c r="N139" s="109"/>
      <c r="O139" s="17"/>
    </row>
    <row r="140" spans="1:15" s="1" customFormat="1" ht="39.950000000000003" customHeight="1" thickBot="1">
      <c r="A140" s="156"/>
      <c r="B140" s="158"/>
      <c r="C140" s="222"/>
      <c r="D140" s="145"/>
      <c r="E140" s="146"/>
      <c r="F140" s="141"/>
      <c r="G140" s="18" t="s">
        <v>245</v>
      </c>
      <c r="H140" s="116"/>
      <c r="I140" s="110"/>
      <c r="J140" s="19"/>
      <c r="K140" s="19"/>
      <c r="L140" s="43"/>
      <c r="M140" s="124"/>
      <c r="N140" s="110"/>
      <c r="O140" s="20"/>
    </row>
    <row r="141" spans="1:15" s="1" customFormat="1" ht="39.950000000000003" customHeight="1" thickTop="1">
      <c r="A141" s="156"/>
      <c r="B141" s="158"/>
      <c r="C141" s="220" t="s">
        <v>246</v>
      </c>
      <c r="D141" s="143" t="s">
        <v>247</v>
      </c>
      <c r="E141" s="135" t="s">
        <v>248</v>
      </c>
      <c r="F141" s="138" t="s">
        <v>249</v>
      </c>
      <c r="G141" s="14" t="s">
        <v>250</v>
      </c>
      <c r="H141" s="114">
        <v>1</v>
      </c>
      <c r="I141" s="108">
        <f>+H141+H145+H149+H153+H157+H161</f>
        <v>6</v>
      </c>
      <c r="J141" s="15"/>
      <c r="K141" s="15"/>
      <c r="L141" s="41"/>
      <c r="M141" s="122">
        <f>IF(COUNTA(J141:J144)+COUNTA(L141:L144)=4,H141,0)</f>
        <v>0</v>
      </c>
      <c r="N141" s="108">
        <f>+M141+M145+M149+M153+M157+M161</f>
        <v>0</v>
      </c>
      <c r="O141" s="16"/>
    </row>
    <row r="142" spans="1:15" s="1" customFormat="1" ht="39.950000000000003" customHeight="1">
      <c r="A142" s="156"/>
      <c r="B142" s="158"/>
      <c r="C142" s="221"/>
      <c r="D142" s="144"/>
      <c r="E142" s="136"/>
      <c r="F142" s="139"/>
      <c r="G142" s="2" t="s">
        <v>251</v>
      </c>
      <c r="H142" s="115"/>
      <c r="I142" s="109"/>
      <c r="J142" s="5"/>
      <c r="K142" s="5"/>
      <c r="L142" s="42"/>
      <c r="M142" s="123"/>
      <c r="N142" s="109"/>
      <c r="O142" s="17"/>
    </row>
    <row r="143" spans="1:15" s="1" customFormat="1" ht="39.950000000000003" customHeight="1">
      <c r="A143" s="156"/>
      <c r="B143" s="158"/>
      <c r="C143" s="221"/>
      <c r="D143" s="144"/>
      <c r="E143" s="136"/>
      <c r="F143" s="139"/>
      <c r="G143" s="2" t="s">
        <v>252</v>
      </c>
      <c r="H143" s="115"/>
      <c r="I143" s="109"/>
      <c r="J143" s="5"/>
      <c r="K143" s="5"/>
      <c r="L143" s="42"/>
      <c r="M143" s="123"/>
      <c r="N143" s="109"/>
      <c r="O143" s="17"/>
    </row>
    <row r="144" spans="1:15" s="1" customFormat="1" ht="39.950000000000003" customHeight="1" thickBot="1">
      <c r="A144" s="156"/>
      <c r="B144" s="158"/>
      <c r="C144" s="222"/>
      <c r="D144" s="145"/>
      <c r="E144" s="146"/>
      <c r="F144" s="141"/>
      <c r="G144" s="18" t="s">
        <v>253</v>
      </c>
      <c r="H144" s="116"/>
      <c r="I144" s="109"/>
      <c r="J144" s="19"/>
      <c r="K144" s="19"/>
      <c r="L144" s="43"/>
      <c r="M144" s="124"/>
      <c r="N144" s="109"/>
      <c r="O144" s="20"/>
    </row>
    <row r="145" spans="1:15" s="1" customFormat="1" ht="39.950000000000003" customHeight="1" thickTop="1">
      <c r="A145" s="156"/>
      <c r="B145" s="158"/>
      <c r="C145" s="220" t="s">
        <v>254</v>
      </c>
      <c r="D145" s="143" t="s">
        <v>255</v>
      </c>
      <c r="E145" s="135" t="s">
        <v>248</v>
      </c>
      <c r="F145" s="138" t="s">
        <v>256</v>
      </c>
      <c r="G145" s="14" t="s">
        <v>250</v>
      </c>
      <c r="H145" s="114">
        <v>1</v>
      </c>
      <c r="I145" s="109"/>
      <c r="J145" s="15"/>
      <c r="K145" s="15"/>
      <c r="L145" s="41"/>
      <c r="M145" s="122">
        <f>IF(COUNTA(J145:J148)+COUNTA(L145:L148)=4,H145,0)</f>
        <v>0</v>
      </c>
      <c r="N145" s="109"/>
      <c r="O145" s="16"/>
    </row>
    <row r="146" spans="1:15" s="1" customFormat="1" ht="39.950000000000003" customHeight="1">
      <c r="A146" s="156"/>
      <c r="B146" s="158"/>
      <c r="C146" s="221"/>
      <c r="D146" s="144"/>
      <c r="E146" s="136"/>
      <c r="F146" s="139"/>
      <c r="G146" s="2" t="s">
        <v>251</v>
      </c>
      <c r="H146" s="115"/>
      <c r="I146" s="109"/>
      <c r="J146" s="5"/>
      <c r="K146" s="5"/>
      <c r="L146" s="42"/>
      <c r="M146" s="123"/>
      <c r="N146" s="109"/>
      <c r="O146" s="17"/>
    </row>
    <row r="147" spans="1:15" s="1" customFormat="1" ht="39.950000000000003" customHeight="1">
      <c r="A147" s="156"/>
      <c r="B147" s="158"/>
      <c r="C147" s="221"/>
      <c r="D147" s="144"/>
      <c r="E147" s="136"/>
      <c r="F147" s="139"/>
      <c r="G147" s="2" t="s">
        <v>252</v>
      </c>
      <c r="H147" s="115"/>
      <c r="I147" s="109"/>
      <c r="J147" s="42"/>
      <c r="K147" s="5"/>
      <c r="L147" s="42"/>
      <c r="M147" s="123"/>
      <c r="N147" s="109"/>
      <c r="O147" s="17"/>
    </row>
    <row r="148" spans="1:15" s="1" customFormat="1" ht="39.950000000000003" customHeight="1" thickBot="1">
      <c r="A148" s="156"/>
      <c r="B148" s="158"/>
      <c r="C148" s="221"/>
      <c r="D148" s="144"/>
      <c r="E148" s="137"/>
      <c r="F148" s="140"/>
      <c r="G148" s="11" t="s">
        <v>253</v>
      </c>
      <c r="H148" s="116"/>
      <c r="I148" s="109"/>
      <c r="J148" s="40"/>
      <c r="K148" s="12"/>
      <c r="L148" s="40"/>
      <c r="M148" s="124"/>
      <c r="N148" s="109"/>
      <c r="O148" s="22"/>
    </row>
    <row r="149" spans="1:15" s="1" customFormat="1" ht="39.950000000000003" customHeight="1" thickTop="1">
      <c r="A149" s="156"/>
      <c r="B149" s="158"/>
      <c r="C149" s="220" t="s">
        <v>257</v>
      </c>
      <c r="D149" s="143" t="s">
        <v>258</v>
      </c>
      <c r="E149" s="135" t="s">
        <v>248</v>
      </c>
      <c r="F149" s="138" t="s">
        <v>259</v>
      </c>
      <c r="G149" s="14" t="s">
        <v>250</v>
      </c>
      <c r="H149" s="114">
        <v>1</v>
      </c>
      <c r="I149" s="109"/>
      <c r="J149" s="41"/>
      <c r="K149" s="15"/>
      <c r="L149" s="41"/>
      <c r="M149" s="122">
        <f>IF(COUNTA(J149:J152)+COUNTA(L149:L152)=4,H149,0)</f>
        <v>0</v>
      </c>
      <c r="N149" s="109"/>
      <c r="O149" s="16"/>
    </row>
    <row r="150" spans="1:15" s="1" customFormat="1" ht="39.950000000000003" customHeight="1">
      <c r="A150" s="156"/>
      <c r="B150" s="158"/>
      <c r="C150" s="221"/>
      <c r="D150" s="144"/>
      <c r="E150" s="136"/>
      <c r="F150" s="139"/>
      <c r="G150" s="2" t="s">
        <v>260</v>
      </c>
      <c r="H150" s="115"/>
      <c r="I150" s="109"/>
      <c r="J150" s="42"/>
      <c r="K150" s="5"/>
      <c r="L150" s="42"/>
      <c r="M150" s="123"/>
      <c r="N150" s="109"/>
      <c r="O150" s="17"/>
    </row>
    <row r="151" spans="1:15" s="1" customFormat="1" ht="39.950000000000003" customHeight="1">
      <c r="A151" s="156"/>
      <c r="B151" s="158"/>
      <c r="C151" s="221"/>
      <c r="D151" s="144"/>
      <c r="E151" s="136"/>
      <c r="F151" s="139"/>
      <c r="G151" s="2" t="s">
        <v>252</v>
      </c>
      <c r="H151" s="115"/>
      <c r="I151" s="109"/>
      <c r="J151" s="42"/>
      <c r="K151" s="5"/>
      <c r="L151" s="42"/>
      <c r="M151" s="123"/>
      <c r="N151" s="109"/>
      <c r="O151" s="17"/>
    </row>
    <row r="152" spans="1:15" s="1" customFormat="1" ht="39.950000000000003" customHeight="1" thickBot="1">
      <c r="A152" s="156"/>
      <c r="B152" s="158"/>
      <c r="C152" s="222"/>
      <c r="D152" s="145"/>
      <c r="E152" s="146"/>
      <c r="F152" s="141"/>
      <c r="G152" s="18" t="s">
        <v>253</v>
      </c>
      <c r="H152" s="116"/>
      <c r="I152" s="109"/>
      <c r="J152" s="43"/>
      <c r="K152" s="19"/>
      <c r="L152" s="43"/>
      <c r="M152" s="124"/>
      <c r="N152" s="109"/>
      <c r="O152" s="20"/>
    </row>
    <row r="153" spans="1:15" s="1" customFormat="1" ht="39.950000000000003" customHeight="1" thickTop="1">
      <c r="A153" s="156"/>
      <c r="B153" s="158"/>
      <c r="C153" s="220" t="s">
        <v>261</v>
      </c>
      <c r="D153" s="143" t="s">
        <v>262</v>
      </c>
      <c r="E153" s="135" t="s">
        <v>248</v>
      </c>
      <c r="F153" s="138" t="s">
        <v>263</v>
      </c>
      <c r="G153" s="14" t="s">
        <v>250</v>
      </c>
      <c r="H153" s="114">
        <v>1</v>
      </c>
      <c r="I153" s="109"/>
      <c r="J153" s="41"/>
      <c r="K153" s="15"/>
      <c r="L153" s="41"/>
      <c r="M153" s="122">
        <f>IF(COUNTA(J153:J156)+COUNTA(L153:L156)=4,H153,0)</f>
        <v>0</v>
      </c>
      <c r="N153" s="109"/>
      <c r="O153" s="16"/>
    </row>
    <row r="154" spans="1:15" s="1" customFormat="1" ht="39.950000000000003" customHeight="1">
      <c r="A154" s="156"/>
      <c r="B154" s="158"/>
      <c r="C154" s="221"/>
      <c r="D154" s="144"/>
      <c r="E154" s="136"/>
      <c r="F154" s="139"/>
      <c r="G154" s="2" t="s">
        <v>260</v>
      </c>
      <c r="H154" s="115"/>
      <c r="I154" s="109"/>
      <c r="J154" s="42"/>
      <c r="K154" s="5"/>
      <c r="L154" s="42"/>
      <c r="M154" s="123"/>
      <c r="N154" s="109"/>
      <c r="O154" s="17"/>
    </row>
    <row r="155" spans="1:15" s="1" customFormat="1" ht="39.950000000000003" customHeight="1">
      <c r="A155" s="156"/>
      <c r="B155" s="158"/>
      <c r="C155" s="221"/>
      <c r="D155" s="144"/>
      <c r="E155" s="136"/>
      <c r="F155" s="139"/>
      <c r="G155" s="2" t="s">
        <v>252</v>
      </c>
      <c r="H155" s="115"/>
      <c r="I155" s="109"/>
      <c r="J155" s="42"/>
      <c r="K155" s="5"/>
      <c r="L155" s="42"/>
      <c r="M155" s="123"/>
      <c r="N155" s="109"/>
      <c r="O155" s="17"/>
    </row>
    <row r="156" spans="1:15" s="1" customFormat="1" ht="39.950000000000003" customHeight="1" thickBot="1">
      <c r="A156" s="156"/>
      <c r="B156" s="158"/>
      <c r="C156" s="222"/>
      <c r="D156" s="145"/>
      <c r="E156" s="146"/>
      <c r="F156" s="141"/>
      <c r="G156" s="18" t="s">
        <v>253</v>
      </c>
      <c r="H156" s="116"/>
      <c r="I156" s="109"/>
      <c r="J156" s="19"/>
      <c r="K156" s="19"/>
      <c r="L156" s="43"/>
      <c r="M156" s="124"/>
      <c r="N156" s="109"/>
      <c r="O156" s="20"/>
    </row>
    <row r="157" spans="1:15" s="1" customFormat="1" ht="39.950000000000003" customHeight="1" thickTop="1">
      <c r="A157" s="156"/>
      <c r="B157" s="158"/>
      <c r="C157" s="220" t="s">
        <v>264</v>
      </c>
      <c r="D157" s="143" t="s">
        <v>265</v>
      </c>
      <c r="E157" s="135" t="s">
        <v>248</v>
      </c>
      <c r="F157" s="138" t="s">
        <v>266</v>
      </c>
      <c r="G157" s="14" t="s">
        <v>250</v>
      </c>
      <c r="H157" s="114">
        <v>1</v>
      </c>
      <c r="I157" s="109"/>
      <c r="J157" s="15"/>
      <c r="K157" s="15"/>
      <c r="L157" s="41"/>
      <c r="M157" s="122">
        <f>IF(COUNTA(J157:J160)+COUNTA(L157:L160)=4,H157,0)</f>
        <v>0</v>
      </c>
      <c r="N157" s="109"/>
      <c r="O157" s="16"/>
    </row>
    <row r="158" spans="1:15" s="1" customFormat="1" ht="39.950000000000003" customHeight="1">
      <c r="A158" s="156"/>
      <c r="B158" s="158"/>
      <c r="C158" s="221"/>
      <c r="D158" s="144"/>
      <c r="E158" s="136"/>
      <c r="F158" s="139"/>
      <c r="G158" s="2" t="s">
        <v>260</v>
      </c>
      <c r="H158" s="115"/>
      <c r="I158" s="109"/>
      <c r="J158" s="5"/>
      <c r="K158" s="5"/>
      <c r="L158" s="42"/>
      <c r="M158" s="123"/>
      <c r="N158" s="109"/>
      <c r="O158" s="17"/>
    </row>
    <row r="159" spans="1:15" s="1" customFormat="1" ht="39.950000000000003" customHeight="1">
      <c r="A159" s="156"/>
      <c r="B159" s="158"/>
      <c r="C159" s="221"/>
      <c r="D159" s="144"/>
      <c r="E159" s="136"/>
      <c r="F159" s="139"/>
      <c r="G159" s="2" t="s">
        <v>252</v>
      </c>
      <c r="H159" s="115"/>
      <c r="I159" s="109"/>
      <c r="J159" s="5"/>
      <c r="K159" s="5"/>
      <c r="L159" s="42"/>
      <c r="M159" s="123"/>
      <c r="N159" s="109"/>
      <c r="O159" s="17"/>
    </row>
    <row r="160" spans="1:15" s="1" customFormat="1" ht="39.950000000000003" customHeight="1" thickBot="1">
      <c r="A160" s="156"/>
      <c r="B160" s="158"/>
      <c r="C160" s="222"/>
      <c r="D160" s="145"/>
      <c r="E160" s="146"/>
      <c r="F160" s="141"/>
      <c r="G160" s="18" t="s">
        <v>253</v>
      </c>
      <c r="H160" s="116"/>
      <c r="I160" s="109"/>
      <c r="J160" s="19"/>
      <c r="K160" s="19"/>
      <c r="L160" s="43"/>
      <c r="M160" s="124"/>
      <c r="N160" s="109"/>
      <c r="O160" s="20"/>
    </row>
    <row r="161" spans="1:15" s="1" customFormat="1" ht="39.950000000000003" customHeight="1" thickTop="1">
      <c r="A161" s="156"/>
      <c r="B161" s="158"/>
      <c r="C161" s="220" t="s">
        <v>267</v>
      </c>
      <c r="D161" s="143" t="s">
        <v>268</v>
      </c>
      <c r="E161" s="135" t="s">
        <v>248</v>
      </c>
      <c r="F161" s="138" t="s">
        <v>249</v>
      </c>
      <c r="G161" s="14" t="s">
        <v>250</v>
      </c>
      <c r="H161" s="114">
        <v>1</v>
      </c>
      <c r="I161" s="109"/>
      <c r="J161" s="15"/>
      <c r="K161" s="15"/>
      <c r="L161" s="41"/>
      <c r="M161" s="122">
        <f>IF(COUNTA(J161:J164)+COUNTA(L61:L164)=4,H161,0)</f>
        <v>0</v>
      </c>
      <c r="N161" s="109"/>
      <c r="O161" s="16"/>
    </row>
    <row r="162" spans="1:15" s="1" customFormat="1" ht="39.950000000000003" customHeight="1">
      <c r="A162" s="156"/>
      <c r="B162" s="158"/>
      <c r="C162" s="221"/>
      <c r="D162" s="144"/>
      <c r="E162" s="136"/>
      <c r="F162" s="139"/>
      <c r="G162" s="2" t="s">
        <v>251</v>
      </c>
      <c r="H162" s="115"/>
      <c r="I162" s="109"/>
      <c r="J162" s="42"/>
      <c r="K162" s="5"/>
      <c r="L162" s="42"/>
      <c r="M162" s="123"/>
      <c r="N162" s="109"/>
      <c r="O162" s="17"/>
    </row>
    <row r="163" spans="1:15" s="1" customFormat="1" ht="39.950000000000003" customHeight="1">
      <c r="A163" s="156"/>
      <c r="B163" s="158"/>
      <c r="C163" s="221"/>
      <c r="D163" s="144"/>
      <c r="E163" s="136"/>
      <c r="F163" s="139"/>
      <c r="G163" s="2" t="s">
        <v>252</v>
      </c>
      <c r="H163" s="115"/>
      <c r="I163" s="109"/>
      <c r="J163" s="42"/>
      <c r="K163" s="5"/>
      <c r="L163" s="42"/>
      <c r="M163" s="123"/>
      <c r="N163" s="109"/>
      <c r="O163" s="17"/>
    </row>
    <row r="164" spans="1:15" s="1" customFormat="1" ht="39.950000000000003" customHeight="1" thickBot="1">
      <c r="A164" s="156"/>
      <c r="B164" s="158"/>
      <c r="C164" s="222"/>
      <c r="D164" s="145"/>
      <c r="E164" s="146"/>
      <c r="F164" s="141"/>
      <c r="G164" s="18" t="s">
        <v>253</v>
      </c>
      <c r="H164" s="116"/>
      <c r="I164" s="110"/>
      <c r="J164" s="43"/>
      <c r="K164" s="19"/>
      <c r="L164" s="43"/>
      <c r="M164" s="124"/>
      <c r="N164" s="110"/>
      <c r="O164" s="20"/>
    </row>
    <row r="165" spans="1:15" s="1" customFormat="1" ht="39.950000000000003" customHeight="1" thickTop="1">
      <c r="A165" s="156"/>
      <c r="B165" s="151" t="s">
        <v>269</v>
      </c>
      <c r="C165" s="220" t="s">
        <v>270</v>
      </c>
      <c r="D165" s="143" t="s">
        <v>271</v>
      </c>
      <c r="E165" s="135" t="s">
        <v>272</v>
      </c>
      <c r="F165" s="138" t="s">
        <v>475</v>
      </c>
      <c r="G165" s="14" t="s">
        <v>476</v>
      </c>
      <c r="H165" s="114">
        <v>4</v>
      </c>
      <c r="I165" s="108">
        <f>+H165+H169+H173+H179</f>
        <v>15</v>
      </c>
      <c r="J165" s="41"/>
      <c r="K165" s="15"/>
      <c r="L165" s="41"/>
      <c r="M165" s="122">
        <f>IF(COUNTA(J165:J168)+COUNTA(L165:L168)=4,H165,0)</f>
        <v>0</v>
      </c>
      <c r="N165" s="108">
        <f>+M165+M169+M173+M179</f>
        <v>0</v>
      </c>
      <c r="O165" s="16"/>
    </row>
    <row r="166" spans="1:15" s="1" customFormat="1" ht="39.950000000000003" customHeight="1">
      <c r="A166" s="156"/>
      <c r="B166" s="151"/>
      <c r="C166" s="221"/>
      <c r="D166" s="144"/>
      <c r="E166" s="136"/>
      <c r="F166" s="139"/>
      <c r="G166" s="2" t="s">
        <v>273</v>
      </c>
      <c r="H166" s="115"/>
      <c r="I166" s="109"/>
      <c r="J166" s="42"/>
      <c r="K166" s="5"/>
      <c r="L166" s="42"/>
      <c r="M166" s="123"/>
      <c r="N166" s="109"/>
      <c r="O166" s="17"/>
    </row>
    <row r="167" spans="1:15" s="1" customFormat="1" ht="39.950000000000003" customHeight="1">
      <c r="A167" s="156"/>
      <c r="B167" s="151"/>
      <c r="C167" s="221"/>
      <c r="D167" s="144"/>
      <c r="E167" s="136"/>
      <c r="F167" s="139"/>
      <c r="G167" s="2" t="s">
        <v>274</v>
      </c>
      <c r="H167" s="115"/>
      <c r="I167" s="109"/>
      <c r="J167" s="42"/>
      <c r="K167" s="5"/>
      <c r="L167" s="42"/>
      <c r="M167" s="123"/>
      <c r="N167" s="109"/>
      <c r="O167" s="17"/>
    </row>
    <row r="168" spans="1:15" s="1" customFormat="1" ht="39.950000000000003" customHeight="1" thickBot="1">
      <c r="A168" s="156"/>
      <c r="B168" s="151"/>
      <c r="C168" s="222"/>
      <c r="D168" s="145"/>
      <c r="E168" s="146"/>
      <c r="F168" s="141"/>
      <c r="G168" s="18" t="s">
        <v>275</v>
      </c>
      <c r="H168" s="116"/>
      <c r="I168" s="109"/>
      <c r="J168" s="43"/>
      <c r="K168" s="19"/>
      <c r="L168" s="43"/>
      <c r="M168" s="124"/>
      <c r="N168" s="109"/>
      <c r="O168" s="20"/>
    </row>
    <row r="169" spans="1:15" s="1" customFormat="1" ht="39.950000000000003" customHeight="1" thickTop="1">
      <c r="A169" s="156"/>
      <c r="B169" s="151"/>
      <c r="C169" s="220" t="s">
        <v>276</v>
      </c>
      <c r="D169" s="143" t="s">
        <v>277</v>
      </c>
      <c r="E169" s="148" t="s">
        <v>278</v>
      </c>
      <c r="F169" s="138" t="s">
        <v>279</v>
      </c>
      <c r="G169" s="14" t="s">
        <v>477</v>
      </c>
      <c r="H169" s="114">
        <v>4</v>
      </c>
      <c r="I169" s="109"/>
      <c r="J169" s="41"/>
      <c r="K169" s="15"/>
      <c r="L169" s="41"/>
      <c r="M169" s="122">
        <f>IF(COUNTA(J169:J172)+COUNTA(L169:L172)=4,H169,0)</f>
        <v>0</v>
      </c>
      <c r="N169" s="109"/>
      <c r="O169" s="16"/>
    </row>
    <row r="170" spans="1:15" s="1" customFormat="1" ht="39.950000000000003" customHeight="1">
      <c r="A170" s="156"/>
      <c r="B170" s="151"/>
      <c r="C170" s="221"/>
      <c r="D170" s="144"/>
      <c r="E170" s="149"/>
      <c r="F170" s="139"/>
      <c r="G170" s="2" t="s">
        <v>478</v>
      </c>
      <c r="H170" s="115"/>
      <c r="I170" s="109"/>
      <c r="J170" s="42"/>
      <c r="K170" s="5"/>
      <c r="L170" s="42"/>
      <c r="M170" s="123"/>
      <c r="N170" s="109"/>
      <c r="O170" s="17"/>
    </row>
    <row r="171" spans="1:15" s="1" customFormat="1" ht="39.950000000000003" customHeight="1">
      <c r="A171" s="156"/>
      <c r="B171" s="151"/>
      <c r="C171" s="221"/>
      <c r="D171" s="144"/>
      <c r="E171" s="149"/>
      <c r="F171" s="139"/>
      <c r="G171" s="2" t="s">
        <v>479</v>
      </c>
      <c r="H171" s="115"/>
      <c r="I171" s="109"/>
      <c r="J171" s="42"/>
      <c r="K171" s="5"/>
      <c r="L171" s="42"/>
      <c r="M171" s="123"/>
      <c r="N171" s="109"/>
      <c r="O171" s="17"/>
    </row>
    <row r="172" spans="1:15" s="1" customFormat="1" ht="39.950000000000003" customHeight="1" thickBot="1">
      <c r="A172" s="156"/>
      <c r="B172" s="151"/>
      <c r="C172" s="222"/>
      <c r="D172" s="145"/>
      <c r="E172" s="150"/>
      <c r="F172" s="141"/>
      <c r="G172" s="18" t="s">
        <v>119</v>
      </c>
      <c r="H172" s="116"/>
      <c r="I172" s="109"/>
      <c r="J172" s="43"/>
      <c r="K172" s="19"/>
      <c r="L172" s="43"/>
      <c r="M172" s="124"/>
      <c r="N172" s="109"/>
      <c r="O172" s="20"/>
    </row>
    <row r="173" spans="1:15" s="48" customFormat="1" ht="39.950000000000003" customHeight="1" thickTop="1">
      <c r="A173" s="156"/>
      <c r="B173" s="151"/>
      <c r="C173" s="220" t="s">
        <v>280</v>
      </c>
      <c r="D173" s="143" t="s">
        <v>281</v>
      </c>
      <c r="E173" s="135" t="s">
        <v>282</v>
      </c>
      <c r="F173" s="138" t="s">
        <v>437</v>
      </c>
      <c r="G173" s="14" t="s">
        <v>283</v>
      </c>
      <c r="H173" s="114">
        <v>3</v>
      </c>
      <c r="I173" s="109"/>
      <c r="J173" s="41"/>
      <c r="K173" s="33"/>
      <c r="L173" s="33"/>
      <c r="M173" s="122">
        <f>IF(COUNTA(J173:J178)+COUNTA(L173:L178)=6,H173,0)</f>
        <v>0</v>
      </c>
      <c r="N173" s="109"/>
      <c r="O173" s="16"/>
    </row>
    <row r="174" spans="1:15" s="48" customFormat="1" ht="39.950000000000003" customHeight="1">
      <c r="A174" s="156"/>
      <c r="B174" s="151"/>
      <c r="C174" s="221"/>
      <c r="D174" s="144"/>
      <c r="E174" s="136"/>
      <c r="F174" s="139"/>
      <c r="G174" s="2" t="s">
        <v>284</v>
      </c>
      <c r="H174" s="115"/>
      <c r="I174" s="109"/>
      <c r="J174" s="42"/>
      <c r="K174" s="10"/>
      <c r="L174" s="10"/>
      <c r="M174" s="123"/>
      <c r="N174" s="109"/>
      <c r="O174" s="17"/>
    </row>
    <row r="175" spans="1:15" s="48" customFormat="1" ht="39.950000000000003" customHeight="1">
      <c r="A175" s="156"/>
      <c r="B175" s="151"/>
      <c r="C175" s="221"/>
      <c r="D175" s="144"/>
      <c r="E175" s="136"/>
      <c r="F175" s="139"/>
      <c r="G175" s="2" t="s">
        <v>285</v>
      </c>
      <c r="H175" s="115"/>
      <c r="I175" s="109"/>
      <c r="J175" s="42"/>
      <c r="K175" s="10"/>
      <c r="L175" s="10"/>
      <c r="M175" s="123"/>
      <c r="N175" s="109"/>
      <c r="O175" s="17"/>
    </row>
    <row r="176" spans="1:15" s="48" customFormat="1" ht="39.950000000000003" customHeight="1">
      <c r="A176" s="156"/>
      <c r="B176" s="151"/>
      <c r="C176" s="221"/>
      <c r="D176" s="144"/>
      <c r="E176" s="136"/>
      <c r="F176" s="139"/>
      <c r="G176" s="2" t="s">
        <v>35</v>
      </c>
      <c r="H176" s="115"/>
      <c r="I176" s="109"/>
      <c r="J176" s="42"/>
      <c r="K176" s="10"/>
      <c r="L176" s="10"/>
      <c r="M176" s="123"/>
      <c r="N176" s="109"/>
      <c r="O176" s="17"/>
    </row>
    <row r="177" spans="1:15" s="48" customFormat="1" ht="39.950000000000003" customHeight="1">
      <c r="A177" s="156"/>
      <c r="B177" s="151"/>
      <c r="C177" s="221"/>
      <c r="D177" s="144"/>
      <c r="E177" s="136"/>
      <c r="F177" s="139"/>
      <c r="G177" s="2" t="s">
        <v>286</v>
      </c>
      <c r="H177" s="115"/>
      <c r="I177" s="109"/>
      <c r="J177" s="42"/>
      <c r="K177" s="10"/>
      <c r="L177" s="10"/>
      <c r="M177" s="123"/>
      <c r="N177" s="109"/>
      <c r="O177" s="17"/>
    </row>
    <row r="178" spans="1:15" s="48" customFormat="1" ht="39.950000000000003" customHeight="1" thickBot="1">
      <c r="A178" s="156"/>
      <c r="B178" s="151"/>
      <c r="C178" s="221"/>
      <c r="D178" s="144"/>
      <c r="E178" s="137"/>
      <c r="F178" s="140"/>
      <c r="G178" s="11" t="s">
        <v>287</v>
      </c>
      <c r="H178" s="116"/>
      <c r="I178" s="109"/>
      <c r="J178" s="40"/>
      <c r="K178" s="32"/>
      <c r="L178" s="32"/>
      <c r="M178" s="124"/>
      <c r="N178" s="109"/>
      <c r="O178" s="22"/>
    </row>
    <row r="179" spans="1:15" s="1" customFormat="1" ht="39.950000000000003" customHeight="1" thickTop="1">
      <c r="A179" s="156"/>
      <c r="B179" s="151"/>
      <c r="C179" s="220" t="s">
        <v>288</v>
      </c>
      <c r="D179" s="143" t="s">
        <v>289</v>
      </c>
      <c r="E179" s="135" t="s">
        <v>290</v>
      </c>
      <c r="F179" s="138" t="s">
        <v>291</v>
      </c>
      <c r="G179" s="14" t="s">
        <v>292</v>
      </c>
      <c r="H179" s="114">
        <v>4</v>
      </c>
      <c r="I179" s="109"/>
      <c r="J179" s="41"/>
      <c r="K179" s="15"/>
      <c r="L179" s="41"/>
      <c r="M179" s="122">
        <f>IF(COUNTA(J179:J183)+COUNTA(L179:L183)=5,H179,0)</f>
        <v>0</v>
      </c>
      <c r="N179" s="109"/>
      <c r="O179" s="16"/>
    </row>
    <row r="180" spans="1:15" s="1" customFormat="1" ht="39.950000000000003" customHeight="1">
      <c r="A180" s="156"/>
      <c r="B180" s="151"/>
      <c r="C180" s="221"/>
      <c r="D180" s="144"/>
      <c r="E180" s="136"/>
      <c r="F180" s="139"/>
      <c r="G180" s="2" t="s">
        <v>293</v>
      </c>
      <c r="H180" s="115"/>
      <c r="I180" s="109"/>
      <c r="J180" s="42"/>
      <c r="K180" s="5"/>
      <c r="L180" s="42"/>
      <c r="M180" s="123"/>
      <c r="N180" s="109"/>
      <c r="O180" s="17"/>
    </row>
    <row r="181" spans="1:15" s="1" customFormat="1" ht="39.950000000000003" customHeight="1">
      <c r="A181" s="156"/>
      <c r="B181" s="151"/>
      <c r="C181" s="221"/>
      <c r="D181" s="144"/>
      <c r="E181" s="136"/>
      <c r="F181" s="139"/>
      <c r="G181" s="2" t="s">
        <v>294</v>
      </c>
      <c r="H181" s="115"/>
      <c r="I181" s="109"/>
      <c r="J181" s="42"/>
      <c r="K181" s="5"/>
      <c r="L181" s="42"/>
      <c r="M181" s="123"/>
      <c r="N181" s="109"/>
      <c r="O181" s="17"/>
    </row>
    <row r="182" spans="1:15" s="1" customFormat="1" ht="39.950000000000003" customHeight="1">
      <c r="A182" s="156"/>
      <c r="B182" s="151"/>
      <c r="C182" s="221"/>
      <c r="D182" s="144"/>
      <c r="E182" s="136"/>
      <c r="F182" s="139"/>
      <c r="G182" s="2" t="s">
        <v>295</v>
      </c>
      <c r="H182" s="115"/>
      <c r="I182" s="109"/>
      <c r="J182" s="42"/>
      <c r="K182" s="5"/>
      <c r="L182" s="42"/>
      <c r="M182" s="123"/>
      <c r="N182" s="109"/>
      <c r="O182" s="17"/>
    </row>
    <row r="183" spans="1:15" s="1" customFormat="1" ht="39.950000000000003" customHeight="1" thickBot="1">
      <c r="A183" s="156"/>
      <c r="B183" s="151"/>
      <c r="C183" s="222"/>
      <c r="D183" s="145"/>
      <c r="E183" s="146"/>
      <c r="F183" s="141"/>
      <c r="G183" s="18" t="s">
        <v>296</v>
      </c>
      <c r="H183" s="116"/>
      <c r="I183" s="110"/>
      <c r="J183" s="43"/>
      <c r="K183" s="19"/>
      <c r="L183" s="43"/>
      <c r="M183" s="124"/>
      <c r="N183" s="110"/>
      <c r="O183" s="20"/>
    </row>
    <row r="184" spans="1:15" s="1" customFormat="1" ht="39.950000000000003" customHeight="1" thickTop="1">
      <c r="A184" s="156"/>
      <c r="B184" s="151"/>
      <c r="C184" s="220" t="s">
        <v>297</v>
      </c>
      <c r="D184" s="143" t="s">
        <v>298</v>
      </c>
      <c r="E184" s="135" t="s">
        <v>299</v>
      </c>
      <c r="F184" s="138" t="s">
        <v>300</v>
      </c>
      <c r="G184" s="14" t="s">
        <v>301</v>
      </c>
      <c r="H184" s="114">
        <v>2.5</v>
      </c>
      <c r="I184" s="108">
        <f>+H184+H188+H192+H196+H200+H204</f>
        <v>15</v>
      </c>
      <c r="J184" s="41"/>
      <c r="K184" s="15"/>
      <c r="L184" s="41"/>
      <c r="M184" s="122">
        <f>IF(COUNTA(J184:J187)+COUNTA(L184:L187)=4,H184,0)</f>
        <v>0</v>
      </c>
      <c r="N184" s="108">
        <f>+M184+M188+M192+M196+M200+M204</f>
        <v>0</v>
      </c>
      <c r="O184" s="16"/>
    </row>
    <row r="185" spans="1:15" s="1" customFormat="1" ht="39.950000000000003" customHeight="1">
      <c r="A185" s="156"/>
      <c r="B185" s="151"/>
      <c r="C185" s="221"/>
      <c r="D185" s="144"/>
      <c r="E185" s="136"/>
      <c r="F185" s="139"/>
      <c r="G185" s="2" t="s">
        <v>302</v>
      </c>
      <c r="H185" s="115"/>
      <c r="I185" s="109"/>
      <c r="J185" s="42"/>
      <c r="K185" s="5"/>
      <c r="L185" s="42"/>
      <c r="M185" s="123"/>
      <c r="N185" s="109"/>
      <c r="O185" s="17"/>
    </row>
    <row r="186" spans="1:15" s="1" customFormat="1" ht="39.950000000000003" customHeight="1">
      <c r="A186" s="156"/>
      <c r="B186" s="151"/>
      <c r="C186" s="221"/>
      <c r="D186" s="144"/>
      <c r="E186" s="136"/>
      <c r="F186" s="139"/>
      <c r="G186" s="2" t="s">
        <v>303</v>
      </c>
      <c r="H186" s="115"/>
      <c r="I186" s="109"/>
      <c r="J186" s="42"/>
      <c r="K186" s="5"/>
      <c r="L186" s="42"/>
      <c r="M186" s="123"/>
      <c r="N186" s="109"/>
      <c r="O186" s="17"/>
    </row>
    <row r="187" spans="1:15" s="1" customFormat="1" ht="39.950000000000003" customHeight="1" thickBot="1">
      <c r="A187" s="156"/>
      <c r="B187" s="151"/>
      <c r="C187" s="222"/>
      <c r="D187" s="145"/>
      <c r="E187" s="146"/>
      <c r="F187" s="141"/>
      <c r="G187" s="18" t="s">
        <v>304</v>
      </c>
      <c r="H187" s="116"/>
      <c r="I187" s="109"/>
      <c r="J187" s="43"/>
      <c r="K187" s="19"/>
      <c r="L187" s="43"/>
      <c r="M187" s="124"/>
      <c r="N187" s="109"/>
      <c r="O187" s="20"/>
    </row>
    <row r="188" spans="1:15" s="1" customFormat="1" ht="39.950000000000003" customHeight="1" thickTop="1">
      <c r="A188" s="156"/>
      <c r="B188" s="151"/>
      <c r="C188" s="220" t="s">
        <v>305</v>
      </c>
      <c r="D188" s="143" t="s">
        <v>306</v>
      </c>
      <c r="E188" s="135" t="s">
        <v>307</v>
      </c>
      <c r="F188" s="138" t="s">
        <v>438</v>
      </c>
      <c r="G188" s="14" t="s">
        <v>308</v>
      </c>
      <c r="H188" s="114">
        <v>2.5</v>
      </c>
      <c r="I188" s="109"/>
      <c r="J188" s="41"/>
      <c r="K188" s="15"/>
      <c r="L188" s="41"/>
      <c r="M188" s="122">
        <f>IF(COUNTA(J188:J191)+COUNTA(L188:L191)=4,H188,0)</f>
        <v>0</v>
      </c>
      <c r="N188" s="109"/>
      <c r="O188" s="16"/>
    </row>
    <row r="189" spans="1:15" s="1" customFormat="1" ht="39.950000000000003" customHeight="1">
      <c r="A189" s="156"/>
      <c r="B189" s="151"/>
      <c r="C189" s="221"/>
      <c r="D189" s="144"/>
      <c r="E189" s="136"/>
      <c r="F189" s="139"/>
      <c r="G189" s="2" t="s">
        <v>309</v>
      </c>
      <c r="H189" s="115"/>
      <c r="I189" s="109"/>
      <c r="J189" s="42"/>
      <c r="K189" s="5"/>
      <c r="L189" s="42"/>
      <c r="M189" s="123"/>
      <c r="N189" s="109"/>
      <c r="O189" s="17"/>
    </row>
    <row r="190" spans="1:15" s="1" customFormat="1" ht="39.950000000000003" customHeight="1">
      <c r="A190" s="156"/>
      <c r="B190" s="151"/>
      <c r="C190" s="221"/>
      <c r="D190" s="144"/>
      <c r="E190" s="136"/>
      <c r="F190" s="139"/>
      <c r="G190" s="2" t="s">
        <v>301</v>
      </c>
      <c r="H190" s="115"/>
      <c r="I190" s="109"/>
      <c r="J190" s="42"/>
      <c r="K190" s="5"/>
      <c r="L190" s="42"/>
      <c r="M190" s="123"/>
      <c r="N190" s="109"/>
      <c r="O190" s="17"/>
    </row>
    <row r="191" spans="1:15" s="1" customFormat="1" ht="39.950000000000003" customHeight="1" thickBot="1">
      <c r="A191" s="156"/>
      <c r="B191" s="151"/>
      <c r="C191" s="222"/>
      <c r="D191" s="145"/>
      <c r="E191" s="146"/>
      <c r="F191" s="141"/>
      <c r="G191" s="18" t="s">
        <v>119</v>
      </c>
      <c r="H191" s="116"/>
      <c r="I191" s="109"/>
      <c r="J191" s="43"/>
      <c r="K191" s="19"/>
      <c r="L191" s="43"/>
      <c r="M191" s="124"/>
      <c r="N191" s="109"/>
      <c r="O191" s="20"/>
    </row>
    <row r="192" spans="1:15" s="1" customFormat="1" ht="39.950000000000003" customHeight="1" thickTop="1">
      <c r="A192" s="156"/>
      <c r="B192" s="151"/>
      <c r="C192" s="220" t="s">
        <v>310</v>
      </c>
      <c r="D192" s="143" t="s">
        <v>311</v>
      </c>
      <c r="E192" s="135" t="s">
        <v>312</v>
      </c>
      <c r="F192" s="138" t="s">
        <v>313</v>
      </c>
      <c r="G192" s="14" t="s">
        <v>314</v>
      </c>
      <c r="H192" s="114">
        <v>2.5</v>
      </c>
      <c r="I192" s="109"/>
      <c r="J192" s="41"/>
      <c r="K192" s="15"/>
      <c r="L192" s="41"/>
      <c r="M192" s="122">
        <f>IF(COUNTA(J192:J195)+COUNTA(L192:L195)=4,H192,0)</f>
        <v>0</v>
      </c>
      <c r="N192" s="109"/>
      <c r="O192" s="16"/>
    </row>
    <row r="193" spans="1:15" s="1" customFormat="1" ht="39.950000000000003" customHeight="1">
      <c r="A193" s="156"/>
      <c r="B193" s="151"/>
      <c r="C193" s="221"/>
      <c r="D193" s="144"/>
      <c r="E193" s="136"/>
      <c r="F193" s="139"/>
      <c r="G193" s="2" t="s">
        <v>315</v>
      </c>
      <c r="H193" s="115"/>
      <c r="I193" s="109"/>
      <c r="J193" s="42"/>
      <c r="K193" s="5"/>
      <c r="L193" s="42"/>
      <c r="M193" s="123"/>
      <c r="N193" s="109"/>
      <c r="O193" s="17"/>
    </row>
    <row r="194" spans="1:15" s="1" customFormat="1" ht="39.950000000000003" customHeight="1">
      <c r="A194" s="156"/>
      <c r="B194" s="151"/>
      <c r="C194" s="221"/>
      <c r="D194" s="144"/>
      <c r="E194" s="136"/>
      <c r="F194" s="139"/>
      <c r="G194" s="2" t="s">
        <v>316</v>
      </c>
      <c r="H194" s="115"/>
      <c r="I194" s="109"/>
      <c r="J194" s="42"/>
      <c r="K194" s="5"/>
      <c r="L194" s="42"/>
      <c r="M194" s="123"/>
      <c r="N194" s="109"/>
      <c r="O194" s="17"/>
    </row>
    <row r="195" spans="1:15" s="1" customFormat="1" ht="39.950000000000003" customHeight="1" thickBot="1">
      <c r="A195" s="156"/>
      <c r="B195" s="151"/>
      <c r="C195" s="221"/>
      <c r="D195" s="144"/>
      <c r="E195" s="137"/>
      <c r="F195" s="140"/>
      <c r="G195" s="11" t="s">
        <v>301</v>
      </c>
      <c r="H195" s="116"/>
      <c r="I195" s="109"/>
      <c r="J195" s="40"/>
      <c r="K195" s="12"/>
      <c r="L195" s="40"/>
      <c r="M195" s="124"/>
      <c r="N195" s="109"/>
      <c r="O195" s="22"/>
    </row>
    <row r="196" spans="1:15" s="1" customFormat="1" ht="39.950000000000003" customHeight="1" thickTop="1">
      <c r="A196" s="156"/>
      <c r="B196" s="151"/>
      <c r="C196" s="220" t="s">
        <v>317</v>
      </c>
      <c r="D196" s="143" t="s">
        <v>318</v>
      </c>
      <c r="E196" s="135" t="s">
        <v>319</v>
      </c>
      <c r="F196" s="138" t="s">
        <v>320</v>
      </c>
      <c r="G196" s="14" t="s">
        <v>321</v>
      </c>
      <c r="H196" s="114">
        <v>2.5</v>
      </c>
      <c r="I196" s="109"/>
      <c r="J196" s="41"/>
      <c r="K196" s="15"/>
      <c r="L196" s="15"/>
      <c r="M196" s="122">
        <f>IF(COUNTA(J196:J199)+COUNTA(L196:L199)=4,H196,0)</f>
        <v>0</v>
      </c>
      <c r="N196" s="109"/>
      <c r="O196" s="16"/>
    </row>
    <row r="197" spans="1:15" s="1" customFormat="1" ht="39.950000000000003" customHeight="1">
      <c r="A197" s="156"/>
      <c r="B197" s="151"/>
      <c r="C197" s="221"/>
      <c r="D197" s="144"/>
      <c r="E197" s="136"/>
      <c r="F197" s="139"/>
      <c r="G197" s="2" t="s">
        <v>322</v>
      </c>
      <c r="H197" s="115"/>
      <c r="I197" s="109"/>
      <c r="J197" s="42"/>
      <c r="K197" s="5"/>
      <c r="L197" s="5"/>
      <c r="M197" s="123"/>
      <c r="N197" s="109"/>
      <c r="O197" s="17"/>
    </row>
    <row r="198" spans="1:15" s="1" customFormat="1" ht="39.950000000000003" customHeight="1">
      <c r="A198" s="156"/>
      <c r="B198" s="151"/>
      <c r="C198" s="221"/>
      <c r="D198" s="144"/>
      <c r="E198" s="136"/>
      <c r="F198" s="139"/>
      <c r="G198" s="2" t="s">
        <v>323</v>
      </c>
      <c r="H198" s="115"/>
      <c r="I198" s="109"/>
      <c r="J198" s="42"/>
      <c r="K198" s="5"/>
      <c r="L198" s="5"/>
      <c r="M198" s="123"/>
      <c r="N198" s="109"/>
      <c r="O198" s="17"/>
    </row>
    <row r="199" spans="1:15" s="1" customFormat="1" ht="39.950000000000003" customHeight="1" thickBot="1">
      <c r="A199" s="156"/>
      <c r="B199" s="151"/>
      <c r="C199" s="222"/>
      <c r="D199" s="145"/>
      <c r="E199" s="146"/>
      <c r="F199" s="141"/>
      <c r="G199" s="18" t="s">
        <v>301</v>
      </c>
      <c r="H199" s="116"/>
      <c r="I199" s="109"/>
      <c r="J199" s="43"/>
      <c r="K199" s="19"/>
      <c r="L199" s="19"/>
      <c r="M199" s="124"/>
      <c r="N199" s="109"/>
      <c r="O199" s="20"/>
    </row>
    <row r="200" spans="1:15" s="1" customFormat="1" ht="39.950000000000003" customHeight="1" thickTop="1">
      <c r="A200" s="156"/>
      <c r="B200" s="151"/>
      <c r="C200" s="220" t="s">
        <v>324</v>
      </c>
      <c r="D200" s="143" t="s">
        <v>325</v>
      </c>
      <c r="E200" s="135" t="s">
        <v>326</v>
      </c>
      <c r="F200" s="138" t="s">
        <v>327</v>
      </c>
      <c r="G200" s="14" t="s">
        <v>328</v>
      </c>
      <c r="H200" s="114">
        <v>2.5</v>
      </c>
      <c r="I200" s="109"/>
      <c r="J200" s="41"/>
      <c r="K200" s="15"/>
      <c r="L200" s="15"/>
      <c r="M200" s="122">
        <f>IF(COUNTA(J200:J203)+COUNTA(L200:L203)=4,H200,0)</f>
        <v>0</v>
      </c>
      <c r="N200" s="109"/>
      <c r="O200" s="16"/>
    </row>
    <row r="201" spans="1:15" s="1" customFormat="1" ht="39.950000000000003" customHeight="1">
      <c r="A201" s="156"/>
      <c r="B201" s="151"/>
      <c r="C201" s="221"/>
      <c r="D201" s="144"/>
      <c r="E201" s="136"/>
      <c r="F201" s="139"/>
      <c r="G201" s="2" t="s">
        <v>329</v>
      </c>
      <c r="H201" s="115"/>
      <c r="I201" s="109"/>
      <c r="J201" s="42"/>
      <c r="K201" s="5"/>
      <c r="L201" s="42"/>
      <c r="M201" s="123"/>
      <c r="N201" s="109"/>
      <c r="O201" s="17"/>
    </row>
    <row r="202" spans="1:15" s="48" customFormat="1" ht="39.950000000000003" customHeight="1">
      <c r="A202" s="156"/>
      <c r="B202" s="151"/>
      <c r="C202" s="221"/>
      <c r="D202" s="144"/>
      <c r="E202" s="136"/>
      <c r="F202" s="139"/>
      <c r="G202" s="2" t="s">
        <v>433</v>
      </c>
      <c r="H202" s="115"/>
      <c r="I202" s="109"/>
      <c r="J202" s="42"/>
      <c r="K202" s="10"/>
      <c r="L202" s="42"/>
      <c r="M202" s="123"/>
      <c r="N202" s="109"/>
      <c r="O202" s="17"/>
    </row>
    <row r="203" spans="1:15" s="1" customFormat="1" ht="39.950000000000003" customHeight="1" thickBot="1">
      <c r="A203" s="156"/>
      <c r="B203" s="151"/>
      <c r="C203" s="222"/>
      <c r="D203" s="145"/>
      <c r="E203" s="146"/>
      <c r="F203" s="141"/>
      <c r="G203" s="18" t="s">
        <v>330</v>
      </c>
      <c r="H203" s="116"/>
      <c r="I203" s="109"/>
      <c r="J203" s="43"/>
      <c r="K203" s="19"/>
      <c r="L203" s="43"/>
      <c r="M203" s="124"/>
      <c r="N203" s="109"/>
      <c r="O203" s="20"/>
    </row>
    <row r="204" spans="1:15" s="1" customFormat="1" ht="39.950000000000003" customHeight="1" thickTop="1">
      <c r="A204" s="156"/>
      <c r="B204" s="151"/>
      <c r="C204" s="220" t="s">
        <v>331</v>
      </c>
      <c r="D204" s="143" t="s">
        <v>332</v>
      </c>
      <c r="E204" s="135" t="s">
        <v>333</v>
      </c>
      <c r="F204" s="138" t="s">
        <v>334</v>
      </c>
      <c r="G204" s="14" t="s">
        <v>480</v>
      </c>
      <c r="H204" s="114">
        <v>2.5</v>
      </c>
      <c r="I204" s="109"/>
      <c r="J204" s="41"/>
      <c r="K204" s="15"/>
      <c r="L204" s="41"/>
      <c r="M204" s="122">
        <f>IF(COUNTA(J204:J209)+COUNTA(L204:L209)=6,H204,0)</f>
        <v>0</v>
      </c>
      <c r="N204" s="109"/>
      <c r="O204" s="16"/>
    </row>
    <row r="205" spans="1:15" s="1" customFormat="1" ht="39.950000000000003" customHeight="1">
      <c r="A205" s="156"/>
      <c r="B205" s="151"/>
      <c r="C205" s="221"/>
      <c r="D205" s="144"/>
      <c r="E205" s="147"/>
      <c r="F205" s="160"/>
      <c r="G205" s="36" t="s">
        <v>335</v>
      </c>
      <c r="H205" s="115"/>
      <c r="I205" s="109"/>
      <c r="J205" s="37"/>
      <c r="K205" s="38"/>
      <c r="L205" s="37"/>
      <c r="M205" s="123"/>
      <c r="N205" s="109"/>
      <c r="O205" s="39"/>
    </row>
    <row r="206" spans="1:15" s="1" customFormat="1" ht="39.950000000000003" customHeight="1">
      <c r="A206" s="156"/>
      <c r="B206" s="151"/>
      <c r="C206" s="221"/>
      <c r="D206" s="144"/>
      <c r="E206" s="136"/>
      <c r="F206" s="139"/>
      <c r="G206" s="2" t="s">
        <v>336</v>
      </c>
      <c r="H206" s="115"/>
      <c r="I206" s="109"/>
      <c r="J206" s="42"/>
      <c r="K206" s="5"/>
      <c r="L206" s="42"/>
      <c r="M206" s="123"/>
      <c r="N206" s="109"/>
      <c r="O206" s="17"/>
    </row>
    <row r="207" spans="1:15" s="1" customFormat="1" ht="39.950000000000003" customHeight="1">
      <c r="A207" s="156"/>
      <c r="B207" s="151"/>
      <c r="C207" s="221"/>
      <c r="D207" s="144"/>
      <c r="E207" s="136"/>
      <c r="F207" s="139"/>
      <c r="G207" s="2" t="s">
        <v>337</v>
      </c>
      <c r="H207" s="115"/>
      <c r="I207" s="109"/>
      <c r="J207" s="42"/>
      <c r="K207" s="5"/>
      <c r="L207" s="42"/>
      <c r="M207" s="123"/>
      <c r="N207" s="109"/>
      <c r="O207" s="17"/>
    </row>
    <row r="208" spans="1:15" s="1" customFormat="1" ht="39.950000000000003" customHeight="1">
      <c r="A208" s="156"/>
      <c r="B208" s="151"/>
      <c r="C208" s="221"/>
      <c r="D208" s="144"/>
      <c r="E208" s="136"/>
      <c r="F208" s="139"/>
      <c r="G208" s="2" t="s">
        <v>338</v>
      </c>
      <c r="H208" s="115"/>
      <c r="I208" s="109"/>
      <c r="J208" s="42"/>
      <c r="K208" s="5"/>
      <c r="L208" s="42"/>
      <c r="M208" s="123"/>
      <c r="N208" s="109"/>
      <c r="O208" s="17"/>
    </row>
    <row r="209" spans="1:15" s="1" customFormat="1" ht="39.950000000000003" customHeight="1" thickBot="1">
      <c r="A209" s="156"/>
      <c r="B209" s="151"/>
      <c r="C209" s="222"/>
      <c r="D209" s="145"/>
      <c r="E209" s="146"/>
      <c r="F209" s="141"/>
      <c r="G209" s="18" t="s">
        <v>339</v>
      </c>
      <c r="H209" s="116"/>
      <c r="I209" s="110"/>
      <c r="J209" s="42"/>
      <c r="K209" s="19"/>
      <c r="L209" s="43"/>
      <c r="M209" s="124"/>
      <c r="N209" s="110"/>
      <c r="O209" s="20"/>
    </row>
    <row r="210" spans="1:15" s="1" customFormat="1" ht="39.950000000000003" customHeight="1" thickTop="1">
      <c r="A210" s="156"/>
      <c r="B210" s="158" t="s">
        <v>340</v>
      </c>
      <c r="C210" s="220" t="s">
        <v>341</v>
      </c>
      <c r="D210" s="143" t="s">
        <v>342</v>
      </c>
      <c r="E210" s="135" t="s">
        <v>343</v>
      </c>
      <c r="F210" s="138" t="s">
        <v>344</v>
      </c>
      <c r="G210" s="14" t="s">
        <v>345</v>
      </c>
      <c r="H210" s="114">
        <v>5</v>
      </c>
      <c r="I210" s="108">
        <f>+H210+H215</f>
        <v>10</v>
      </c>
      <c r="J210" s="41"/>
      <c r="K210" s="15"/>
      <c r="L210" s="15"/>
      <c r="M210" s="122">
        <f>IF(COUNTA(J210:J214)+COUNTA(L210:L214)=5,H210,0)</f>
        <v>0</v>
      </c>
      <c r="N210" s="108">
        <f>+M210+M215</f>
        <v>0</v>
      </c>
      <c r="O210" s="16"/>
    </row>
    <row r="211" spans="1:15" s="1" customFormat="1" ht="39.950000000000003" customHeight="1">
      <c r="A211" s="156"/>
      <c r="B211" s="158"/>
      <c r="C211" s="221"/>
      <c r="D211" s="144"/>
      <c r="E211" s="136"/>
      <c r="F211" s="139"/>
      <c r="G211" s="2" t="s">
        <v>346</v>
      </c>
      <c r="H211" s="115"/>
      <c r="I211" s="109"/>
      <c r="J211" s="42"/>
      <c r="K211" s="5"/>
      <c r="L211" s="5"/>
      <c r="M211" s="123"/>
      <c r="N211" s="109"/>
      <c r="O211" s="17"/>
    </row>
    <row r="212" spans="1:15" s="1" customFormat="1" ht="39.950000000000003" customHeight="1">
      <c r="A212" s="156"/>
      <c r="B212" s="158"/>
      <c r="C212" s="221"/>
      <c r="D212" s="144"/>
      <c r="E212" s="136"/>
      <c r="F212" s="139"/>
      <c r="G212" s="2" t="s">
        <v>347</v>
      </c>
      <c r="H212" s="115"/>
      <c r="I212" s="109"/>
      <c r="J212" s="42"/>
      <c r="K212" s="5"/>
      <c r="L212" s="5"/>
      <c r="M212" s="123"/>
      <c r="N212" s="109"/>
      <c r="O212" s="17"/>
    </row>
    <row r="213" spans="1:15" s="1" customFormat="1" ht="39.950000000000003" customHeight="1">
      <c r="A213" s="156"/>
      <c r="B213" s="158"/>
      <c r="C213" s="221"/>
      <c r="D213" s="144"/>
      <c r="E213" s="136"/>
      <c r="F213" s="139"/>
      <c r="G213" s="2" t="s">
        <v>348</v>
      </c>
      <c r="H213" s="115"/>
      <c r="I213" s="109"/>
      <c r="J213" s="42"/>
      <c r="K213" s="5"/>
      <c r="L213" s="5"/>
      <c r="M213" s="123"/>
      <c r="N213" s="109"/>
      <c r="O213" s="17"/>
    </row>
    <row r="214" spans="1:15" s="1" customFormat="1" ht="39.950000000000003" customHeight="1" thickBot="1">
      <c r="A214" s="156"/>
      <c r="B214" s="158"/>
      <c r="C214" s="221"/>
      <c r="D214" s="144"/>
      <c r="E214" s="137"/>
      <c r="F214" s="140"/>
      <c r="G214" s="11" t="s">
        <v>349</v>
      </c>
      <c r="H214" s="116"/>
      <c r="I214" s="109"/>
      <c r="J214" s="40"/>
      <c r="K214" s="12"/>
      <c r="L214" s="12"/>
      <c r="M214" s="124"/>
      <c r="N214" s="109"/>
      <c r="O214" s="22"/>
    </row>
    <row r="215" spans="1:15" s="1" customFormat="1" ht="39.950000000000003" customHeight="1" thickTop="1">
      <c r="A215" s="156"/>
      <c r="B215" s="158"/>
      <c r="C215" s="220" t="s">
        <v>350</v>
      </c>
      <c r="D215" s="143" t="s">
        <v>351</v>
      </c>
      <c r="E215" s="135" t="s">
        <v>352</v>
      </c>
      <c r="F215" s="138" t="s">
        <v>353</v>
      </c>
      <c r="G215" s="14" t="s">
        <v>354</v>
      </c>
      <c r="H215" s="114">
        <v>5</v>
      </c>
      <c r="I215" s="109"/>
      <c r="J215" s="41"/>
      <c r="K215" s="15"/>
      <c r="L215" s="15"/>
      <c r="M215" s="122">
        <f>IF(COUNTA(J215:J218)+COUNTA(L215:L218)=4,H215,0)</f>
        <v>0</v>
      </c>
      <c r="N215" s="109"/>
      <c r="O215" s="16"/>
    </row>
    <row r="216" spans="1:15" s="1" customFormat="1" ht="39.950000000000003" customHeight="1">
      <c r="A216" s="156"/>
      <c r="B216" s="158"/>
      <c r="C216" s="221"/>
      <c r="D216" s="144"/>
      <c r="E216" s="136"/>
      <c r="F216" s="139"/>
      <c r="G216" s="2" t="s">
        <v>355</v>
      </c>
      <c r="H216" s="115"/>
      <c r="I216" s="109"/>
      <c r="J216" s="42"/>
      <c r="K216" s="5"/>
      <c r="L216" s="5"/>
      <c r="M216" s="123"/>
      <c r="N216" s="109"/>
      <c r="O216" s="17"/>
    </row>
    <row r="217" spans="1:15" s="1" customFormat="1" ht="39.950000000000003" customHeight="1">
      <c r="A217" s="156"/>
      <c r="B217" s="158"/>
      <c r="C217" s="221"/>
      <c r="D217" s="144"/>
      <c r="E217" s="136"/>
      <c r="F217" s="139"/>
      <c r="G217" s="2" t="s">
        <v>356</v>
      </c>
      <c r="H217" s="115"/>
      <c r="I217" s="109"/>
      <c r="J217" s="42"/>
      <c r="K217" s="5"/>
      <c r="L217" s="5"/>
      <c r="M217" s="123"/>
      <c r="N217" s="109"/>
      <c r="O217" s="17"/>
    </row>
    <row r="218" spans="1:15" s="1" customFormat="1" ht="39.950000000000003" customHeight="1" thickBot="1">
      <c r="A218" s="157"/>
      <c r="B218" s="158"/>
      <c r="C218" s="222"/>
      <c r="D218" s="145"/>
      <c r="E218" s="146"/>
      <c r="F218" s="141"/>
      <c r="G218" s="18" t="s">
        <v>357</v>
      </c>
      <c r="H218" s="116"/>
      <c r="I218" s="110"/>
      <c r="J218" s="43"/>
      <c r="K218" s="19"/>
      <c r="L218" s="19"/>
      <c r="M218" s="124"/>
      <c r="N218" s="110"/>
      <c r="O218" s="20"/>
    </row>
    <row r="219" spans="1:15" s="1" customFormat="1" ht="39.950000000000003" customHeight="1" thickTop="1">
      <c r="A219" s="125" t="s">
        <v>442</v>
      </c>
      <c r="B219" s="128" t="s">
        <v>443</v>
      </c>
      <c r="C219" s="220" t="s">
        <v>358</v>
      </c>
      <c r="D219" s="143" t="s">
        <v>359</v>
      </c>
      <c r="E219" s="135" t="s">
        <v>360</v>
      </c>
      <c r="F219" s="138" t="s">
        <v>439</v>
      </c>
      <c r="G219" s="14" t="s">
        <v>250</v>
      </c>
      <c r="H219" s="114">
        <v>1.25</v>
      </c>
      <c r="I219" s="108">
        <f>+H219+H223+H227+H231</f>
        <v>5</v>
      </c>
      <c r="J219" s="41"/>
      <c r="K219" s="15"/>
      <c r="L219" s="41"/>
      <c r="M219" s="122">
        <f>IF(COUNTA(J219:J222)+COUNTA(L219:L222)=4,H219,0)</f>
        <v>0</v>
      </c>
      <c r="N219" s="108">
        <f>+M219+M223+M227+M231</f>
        <v>0</v>
      </c>
      <c r="O219" s="16"/>
    </row>
    <row r="220" spans="1:15" s="1" customFormat="1" ht="39.950000000000003" customHeight="1">
      <c r="A220" s="126"/>
      <c r="B220" s="129"/>
      <c r="C220" s="221"/>
      <c r="D220" s="144"/>
      <c r="E220" s="136"/>
      <c r="F220" s="139"/>
      <c r="G220" s="2" t="s">
        <v>361</v>
      </c>
      <c r="H220" s="115"/>
      <c r="I220" s="109"/>
      <c r="J220" s="42"/>
      <c r="K220" s="5"/>
      <c r="L220" s="42"/>
      <c r="M220" s="123"/>
      <c r="N220" s="109"/>
      <c r="O220" s="17"/>
    </row>
    <row r="221" spans="1:15" s="1" customFormat="1" ht="39.950000000000003" customHeight="1">
      <c r="A221" s="126"/>
      <c r="B221" s="129"/>
      <c r="C221" s="221"/>
      <c r="D221" s="144"/>
      <c r="E221" s="136"/>
      <c r="F221" s="139"/>
      <c r="G221" s="2" t="s">
        <v>252</v>
      </c>
      <c r="H221" s="115"/>
      <c r="I221" s="109"/>
      <c r="J221" s="42"/>
      <c r="K221" s="5"/>
      <c r="L221" s="42"/>
      <c r="M221" s="123"/>
      <c r="N221" s="109"/>
      <c r="O221" s="17"/>
    </row>
    <row r="222" spans="1:15" s="1" customFormat="1" ht="39.950000000000003" customHeight="1" thickBot="1">
      <c r="A222" s="126"/>
      <c r="B222" s="129"/>
      <c r="C222" s="222"/>
      <c r="D222" s="145"/>
      <c r="E222" s="146"/>
      <c r="F222" s="141"/>
      <c r="G222" s="18" t="s">
        <v>362</v>
      </c>
      <c r="H222" s="116"/>
      <c r="I222" s="109"/>
      <c r="J222" s="43"/>
      <c r="K222" s="19"/>
      <c r="L222" s="43"/>
      <c r="M222" s="124"/>
      <c r="N222" s="109"/>
      <c r="O222" s="20"/>
    </row>
    <row r="223" spans="1:15" s="1" customFormat="1" ht="39.950000000000003" customHeight="1" thickTop="1">
      <c r="A223" s="126"/>
      <c r="B223" s="129"/>
      <c r="C223" s="220" t="s">
        <v>363</v>
      </c>
      <c r="D223" s="143" t="s">
        <v>364</v>
      </c>
      <c r="E223" s="135" t="s">
        <v>365</v>
      </c>
      <c r="F223" s="138" t="s">
        <v>366</v>
      </c>
      <c r="G223" s="14" t="s">
        <v>367</v>
      </c>
      <c r="H223" s="114">
        <v>1.25</v>
      </c>
      <c r="I223" s="109"/>
      <c r="J223" s="41"/>
      <c r="K223" s="15"/>
      <c r="L223" s="41"/>
      <c r="M223" s="122">
        <f>IF(COUNTA(J223:J226)+COUNTA(L223:L226)=4,H223,0)</f>
        <v>0</v>
      </c>
      <c r="N223" s="109"/>
      <c r="O223" s="16"/>
    </row>
    <row r="224" spans="1:15" s="1" customFormat="1" ht="39.950000000000003" customHeight="1">
      <c r="A224" s="126"/>
      <c r="B224" s="129"/>
      <c r="C224" s="221"/>
      <c r="D224" s="144"/>
      <c r="E224" s="136"/>
      <c r="F224" s="139"/>
      <c r="G224" s="2" t="s">
        <v>368</v>
      </c>
      <c r="H224" s="115"/>
      <c r="I224" s="109"/>
      <c r="J224" s="42"/>
      <c r="K224" s="5"/>
      <c r="L224" s="42"/>
      <c r="M224" s="123"/>
      <c r="N224" s="109"/>
      <c r="O224" s="17"/>
    </row>
    <row r="225" spans="1:15" s="1" customFormat="1" ht="39.950000000000003" customHeight="1">
      <c r="A225" s="126"/>
      <c r="B225" s="129"/>
      <c r="C225" s="221"/>
      <c r="D225" s="144"/>
      <c r="E225" s="136"/>
      <c r="F225" s="139"/>
      <c r="G225" s="2" t="s">
        <v>369</v>
      </c>
      <c r="H225" s="115"/>
      <c r="I225" s="109"/>
      <c r="J225" s="42"/>
      <c r="K225" s="5"/>
      <c r="L225" s="42"/>
      <c r="M225" s="123"/>
      <c r="N225" s="109"/>
      <c r="O225" s="17"/>
    </row>
    <row r="226" spans="1:15" s="1" customFormat="1" ht="39.950000000000003" customHeight="1" thickBot="1">
      <c r="A226" s="126"/>
      <c r="B226" s="129"/>
      <c r="C226" s="222"/>
      <c r="D226" s="145"/>
      <c r="E226" s="146"/>
      <c r="F226" s="141"/>
      <c r="G226" s="18" t="s">
        <v>370</v>
      </c>
      <c r="H226" s="116"/>
      <c r="I226" s="109"/>
      <c r="J226" s="43"/>
      <c r="K226" s="19"/>
      <c r="L226" s="43"/>
      <c r="M226" s="124"/>
      <c r="N226" s="109"/>
      <c r="O226" s="20"/>
    </row>
    <row r="227" spans="1:15" s="1" customFormat="1" ht="39.950000000000003" customHeight="1" thickTop="1">
      <c r="A227" s="126"/>
      <c r="B227" s="129"/>
      <c r="C227" s="220" t="s">
        <v>371</v>
      </c>
      <c r="D227" s="143" t="s">
        <v>372</v>
      </c>
      <c r="E227" s="135" t="s">
        <v>373</v>
      </c>
      <c r="F227" s="138" t="s">
        <v>374</v>
      </c>
      <c r="G227" s="14" t="s">
        <v>375</v>
      </c>
      <c r="H227" s="114">
        <v>1.25</v>
      </c>
      <c r="I227" s="109"/>
      <c r="J227" s="41"/>
      <c r="K227" s="15"/>
      <c r="L227" s="41"/>
      <c r="M227" s="122">
        <f>IF(COUNTA(J227:J230)+COUNTA(L227:L230)=4,H227,0)</f>
        <v>0</v>
      </c>
      <c r="N227" s="109"/>
      <c r="O227" s="16"/>
    </row>
    <row r="228" spans="1:15" s="1" customFormat="1" ht="39.950000000000003" customHeight="1">
      <c r="A228" s="126"/>
      <c r="B228" s="129"/>
      <c r="C228" s="221"/>
      <c r="D228" s="144"/>
      <c r="E228" s="136"/>
      <c r="F228" s="139"/>
      <c r="G228" s="2" t="s">
        <v>376</v>
      </c>
      <c r="H228" s="115"/>
      <c r="I228" s="109"/>
      <c r="J228" s="42"/>
      <c r="K228" s="5"/>
      <c r="L228" s="42"/>
      <c r="M228" s="123"/>
      <c r="N228" s="109"/>
      <c r="O228" s="17"/>
    </row>
    <row r="229" spans="1:15" s="1" customFormat="1" ht="39.950000000000003" customHeight="1">
      <c r="A229" s="126"/>
      <c r="B229" s="129"/>
      <c r="C229" s="221"/>
      <c r="D229" s="144"/>
      <c r="E229" s="136"/>
      <c r="F229" s="139"/>
      <c r="G229" s="2" t="s">
        <v>377</v>
      </c>
      <c r="H229" s="115"/>
      <c r="I229" s="109"/>
      <c r="J229" s="42"/>
      <c r="K229" s="5"/>
      <c r="L229" s="42"/>
      <c r="M229" s="123"/>
      <c r="N229" s="109"/>
      <c r="O229" s="17"/>
    </row>
    <row r="230" spans="1:15" s="1" customFormat="1" ht="39.950000000000003" customHeight="1" thickBot="1">
      <c r="A230" s="126"/>
      <c r="B230" s="129"/>
      <c r="C230" s="221"/>
      <c r="D230" s="144"/>
      <c r="E230" s="137"/>
      <c r="F230" s="140"/>
      <c r="G230" s="11" t="s">
        <v>370</v>
      </c>
      <c r="H230" s="116"/>
      <c r="I230" s="109"/>
      <c r="J230" s="40"/>
      <c r="K230" s="12"/>
      <c r="L230" s="40"/>
      <c r="M230" s="124"/>
      <c r="N230" s="109"/>
      <c r="O230" s="22"/>
    </row>
    <row r="231" spans="1:15" s="1" customFormat="1" ht="39.950000000000003" customHeight="1" thickTop="1">
      <c r="A231" s="126"/>
      <c r="B231" s="129"/>
      <c r="C231" s="220" t="s">
        <v>378</v>
      </c>
      <c r="D231" s="143" t="s">
        <v>379</v>
      </c>
      <c r="E231" s="135" t="s">
        <v>380</v>
      </c>
      <c r="F231" s="138" t="s">
        <v>381</v>
      </c>
      <c r="G231" s="14" t="s">
        <v>382</v>
      </c>
      <c r="H231" s="114">
        <v>1.25</v>
      </c>
      <c r="I231" s="109"/>
      <c r="J231" s="41"/>
      <c r="K231" s="15"/>
      <c r="L231" s="41"/>
      <c r="M231" s="122">
        <f>IF(COUNTA(J231:J233)+COUNTA(L231:L233)=3,H231,0)</f>
        <v>0</v>
      </c>
      <c r="N231" s="109"/>
      <c r="O231" s="16"/>
    </row>
    <row r="232" spans="1:15" s="1" customFormat="1" ht="39.950000000000003" customHeight="1">
      <c r="A232" s="126"/>
      <c r="B232" s="129"/>
      <c r="C232" s="221"/>
      <c r="D232" s="144"/>
      <c r="E232" s="136"/>
      <c r="F232" s="139"/>
      <c r="G232" s="2" t="s">
        <v>383</v>
      </c>
      <c r="H232" s="115"/>
      <c r="I232" s="109"/>
      <c r="J232" s="42"/>
      <c r="K232" s="5"/>
      <c r="L232" s="42"/>
      <c r="M232" s="123"/>
      <c r="N232" s="109"/>
      <c r="O232" s="17"/>
    </row>
    <row r="233" spans="1:15" s="1" customFormat="1" ht="39.950000000000003" customHeight="1" thickBot="1">
      <c r="A233" s="127"/>
      <c r="B233" s="130"/>
      <c r="C233" s="222"/>
      <c r="D233" s="145"/>
      <c r="E233" s="146"/>
      <c r="F233" s="141"/>
      <c r="G233" s="18" t="s">
        <v>384</v>
      </c>
      <c r="H233" s="116"/>
      <c r="I233" s="110"/>
      <c r="J233" s="43"/>
      <c r="K233" s="19"/>
      <c r="L233" s="43"/>
      <c r="M233" s="124"/>
      <c r="N233" s="110"/>
      <c r="O233" s="20"/>
    </row>
    <row r="234" spans="1:15" s="1" customFormat="1" ht="39.950000000000003" customHeight="1" thickTop="1">
      <c r="A234" s="117" t="s">
        <v>444</v>
      </c>
      <c r="B234" s="120" t="s">
        <v>385</v>
      </c>
      <c r="C234" s="217" t="s">
        <v>386</v>
      </c>
      <c r="D234" s="195" t="s">
        <v>387</v>
      </c>
      <c r="E234" s="135" t="s">
        <v>388</v>
      </c>
      <c r="F234" s="138" t="s">
        <v>389</v>
      </c>
      <c r="G234" s="14" t="s">
        <v>390</v>
      </c>
      <c r="H234" s="114">
        <v>2.5</v>
      </c>
      <c r="I234" s="108">
        <f>+H234+H239+H244+H249</f>
        <v>10</v>
      </c>
      <c r="J234" s="41"/>
      <c r="K234" s="15"/>
      <c r="L234" s="41"/>
      <c r="M234" s="122">
        <f>IF(COUNTA(J234:J238)+COUNTA(L234:L238)=5,H234,0)</f>
        <v>0</v>
      </c>
      <c r="N234" s="108">
        <f>+M234+M239+M244+M249</f>
        <v>0</v>
      </c>
      <c r="O234" s="16"/>
    </row>
    <row r="235" spans="1:15" s="1" customFormat="1" ht="39.950000000000003" customHeight="1">
      <c r="A235" s="118"/>
      <c r="B235" s="120"/>
      <c r="C235" s="218"/>
      <c r="D235" s="196"/>
      <c r="E235" s="136"/>
      <c r="F235" s="139"/>
      <c r="G235" s="2" t="s">
        <v>391</v>
      </c>
      <c r="H235" s="115"/>
      <c r="I235" s="109"/>
      <c r="J235" s="42"/>
      <c r="K235" s="5"/>
      <c r="L235" s="42"/>
      <c r="M235" s="123"/>
      <c r="N235" s="109"/>
      <c r="O235" s="17"/>
    </row>
    <row r="236" spans="1:15" s="48" customFormat="1" ht="39.950000000000003" customHeight="1">
      <c r="A236" s="118"/>
      <c r="B236" s="120"/>
      <c r="C236" s="218"/>
      <c r="D236" s="196"/>
      <c r="E236" s="136"/>
      <c r="F236" s="139"/>
      <c r="G236" s="2" t="s">
        <v>434</v>
      </c>
      <c r="H236" s="115"/>
      <c r="I236" s="109"/>
      <c r="J236" s="42"/>
      <c r="K236" s="10"/>
      <c r="L236" s="42"/>
      <c r="M236" s="123"/>
      <c r="N236" s="109"/>
      <c r="O236" s="17"/>
    </row>
    <row r="237" spans="1:15" s="48" customFormat="1" ht="39.950000000000003" customHeight="1">
      <c r="A237" s="118"/>
      <c r="B237" s="120"/>
      <c r="C237" s="218"/>
      <c r="D237" s="196"/>
      <c r="E237" s="136"/>
      <c r="F237" s="139"/>
      <c r="G237" s="2" t="s">
        <v>435</v>
      </c>
      <c r="H237" s="115"/>
      <c r="I237" s="109"/>
      <c r="J237" s="42"/>
      <c r="K237" s="10"/>
      <c r="L237" s="42"/>
      <c r="M237" s="123"/>
      <c r="N237" s="109"/>
      <c r="O237" s="17"/>
    </row>
    <row r="238" spans="1:15" s="1" customFormat="1" ht="39.950000000000003" customHeight="1" thickBot="1">
      <c r="A238" s="118"/>
      <c r="B238" s="120"/>
      <c r="C238" s="219"/>
      <c r="D238" s="197"/>
      <c r="E238" s="146"/>
      <c r="F238" s="141"/>
      <c r="G238" s="18" t="s">
        <v>394</v>
      </c>
      <c r="H238" s="116"/>
      <c r="I238" s="109"/>
      <c r="J238" s="43"/>
      <c r="K238" s="19"/>
      <c r="L238" s="43"/>
      <c r="M238" s="124"/>
      <c r="N238" s="109"/>
      <c r="O238" s="20"/>
    </row>
    <row r="239" spans="1:15" s="1" customFormat="1" ht="39.950000000000003" customHeight="1" thickTop="1">
      <c r="A239" s="118"/>
      <c r="B239" s="120"/>
      <c r="C239" s="217" t="s">
        <v>395</v>
      </c>
      <c r="D239" s="195" t="s">
        <v>396</v>
      </c>
      <c r="E239" s="135" t="s">
        <v>397</v>
      </c>
      <c r="F239" s="138" t="s">
        <v>398</v>
      </c>
      <c r="G239" s="14" t="s">
        <v>390</v>
      </c>
      <c r="H239" s="114">
        <v>2.5</v>
      </c>
      <c r="I239" s="109"/>
      <c r="J239" s="41"/>
      <c r="K239" s="15"/>
      <c r="L239" s="41"/>
      <c r="M239" s="122">
        <f>IF(COUNTA(J239:J243)+COUNTA(L239:L243)=5,H239,0)</f>
        <v>0</v>
      </c>
      <c r="N239" s="109"/>
      <c r="O239" s="16"/>
    </row>
    <row r="240" spans="1:15" s="1" customFormat="1" ht="39.950000000000003" customHeight="1">
      <c r="A240" s="118"/>
      <c r="B240" s="120"/>
      <c r="C240" s="218"/>
      <c r="D240" s="196"/>
      <c r="E240" s="136"/>
      <c r="F240" s="139"/>
      <c r="G240" s="2" t="s">
        <v>391</v>
      </c>
      <c r="H240" s="115"/>
      <c r="I240" s="109"/>
      <c r="J240" s="42"/>
      <c r="K240" s="5"/>
      <c r="L240" s="42"/>
      <c r="M240" s="123"/>
      <c r="N240" s="109"/>
      <c r="O240" s="17"/>
    </row>
    <row r="241" spans="1:15" s="48" customFormat="1" ht="39.950000000000003" customHeight="1">
      <c r="A241" s="118"/>
      <c r="B241" s="120"/>
      <c r="C241" s="218"/>
      <c r="D241" s="196"/>
      <c r="E241" s="136"/>
      <c r="F241" s="139"/>
      <c r="G241" s="2" t="s">
        <v>392</v>
      </c>
      <c r="H241" s="115"/>
      <c r="I241" s="109"/>
      <c r="J241" s="42"/>
      <c r="K241" s="10"/>
      <c r="L241" s="42"/>
      <c r="M241" s="123"/>
      <c r="N241" s="109"/>
      <c r="O241" s="17"/>
    </row>
    <row r="242" spans="1:15" s="48" customFormat="1" ht="39.950000000000003" customHeight="1" thickBot="1">
      <c r="A242" s="118"/>
      <c r="B242" s="120"/>
      <c r="C242" s="218"/>
      <c r="D242" s="196"/>
      <c r="E242" s="136"/>
      <c r="F242" s="139"/>
      <c r="G242" s="2" t="s">
        <v>393</v>
      </c>
      <c r="H242" s="115"/>
      <c r="I242" s="109"/>
      <c r="J242" s="42"/>
      <c r="K242" s="10"/>
      <c r="L242" s="42"/>
      <c r="M242" s="123"/>
      <c r="N242" s="109"/>
      <c r="O242" s="22"/>
    </row>
    <row r="243" spans="1:15" s="1" customFormat="1" ht="39.950000000000003" customHeight="1" thickTop="1" thickBot="1">
      <c r="A243" s="118"/>
      <c r="B243" s="120"/>
      <c r="C243" s="219"/>
      <c r="D243" s="197"/>
      <c r="E243" s="146"/>
      <c r="F243" s="141"/>
      <c r="G243" s="18" t="s">
        <v>394</v>
      </c>
      <c r="H243" s="116"/>
      <c r="I243" s="109"/>
      <c r="J243" s="43"/>
      <c r="K243" s="19"/>
      <c r="L243" s="43"/>
      <c r="M243" s="124"/>
      <c r="N243" s="109"/>
      <c r="O243" s="24"/>
    </row>
    <row r="244" spans="1:15" s="1" customFormat="1" ht="39.950000000000003" customHeight="1" thickTop="1">
      <c r="A244" s="118"/>
      <c r="B244" s="120"/>
      <c r="C244" s="223" t="s">
        <v>399</v>
      </c>
      <c r="D244" s="200" t="s">
        <v>400</v>
      </c>
      <c r="E244" s="135" t="s">
        <v>401</v>
      </c>
      <c r="F244" s="206" t="s">
        <v>402</v>
      </c>
      <c r="G244" s="14" t="s">
        <v>403</v>
      </c>
      <c r="H244" s="114">
        <v>2.5</v>
      </c>
      <c r="I244" s="109"/>
      <c r="J244" s="41"/>
      <c r="K244" s="15"/>
      <c r="L244" s="41"/>
      <c r="M244" s="122">
        <f>IF(COUNTA(J244:J248)+COUNTA(L244:L248)=5,H244,0)</f>
        <v>0</v>
      </c>
      <c r="N244" s="109"/>
      <c r="O244" s="16"/>
    </row>
    <row r="245" spans="1:15" s="1" customFormat="1" ht="39.950000000000003" customHeight="1">
      <c r="A245" s="118"/>
      <c r="B245" s="120"/>
      <c r="C245" s="224"/>
      <c r="D245" s="201"/>
      <c r="E245" s="136"/>
      <c r="F245" s="207"/>
      <c r="G245" s="2" t="s">
        <v>391</v>
      </c>
      <c r="H245" s="115"/>
      <c r="I245" s="109"/>
      <c r="J245" s="42"/>
      <c r="K245" s="5"/>
      <c r="L245" s="42"/>
      <c r="M245" s="123"/>
      <c r="N245" s="109"/>
      <c r="O245" s="17"/>
    </row>
    <row r="246" spans="1:15" s="48" customFormat="1" ht="39.950000000000003" customHeight="1">
      <c r="A246" s="118"/>
      <c r="B246" s="120"/>
      <c r="C246" s="224"/>
      <c r="D246" s="201"/>
      <c r="E246" s="136"/>
      <c r="F246" s="207"/>
      <c r="G246" s="2" t="s">
        <v>392</v>
      </c>
      <c r="H246" s="115"/>
      <c r="I246" s="109"/>
      <c r="J246" s="42"/>
      <c r="K246" s="10"/>
      <c r="L246" s="42"/>
      <c r="M246" s="123"/>
      <c r="N246" s="109"/>
      <c r="O246" s="17"/>
    </row>
    <row r="247" spans="1:15" s="48" customFormat="1" ht="39.950000000000003" customHeight="1">
      <c r="A247" s="118"/>
      <c r="B247" s="120"/>
      <c r="C247" s="224"/>
      <c r="D247" s="201"/>
      <c r="E247" s="136"/>
      <c r="F247" s="207"/>
      <c r="G247" s="2" t="s">
        <v>393</v>
      </c>
      <c r="H247" s="115"/>
      <c r="I247" s="109"/>
      <c r="J247" s="42"/>
      <c r="K247" s="10"/>
      <c r="L247" s="42"/>
      <c r="M247" s="123"/>
      <c r="N247" s="109"/>
      <c r="O247" s="17"/>
    </row>
    <row r="248" spans="1:15" s="1" customFormat="1" ht="39.950000000000003" customHeight="1" thickBot="1">
      <c r="A248" s="118"/>
      <c r="B248" s="120"/>
      <c r="C248" s="225"/>
      <c r="D248" s="202"/>
      <c r="E248" s="146"/>
      <c r="F248" s="208"/>
      <c r="G248" s="18" t="s">
        <v>394</v>
      </c>
      <c r="H248" s="116"/>
      <c r="I248" s="109"/>
      <c r="J248" s="43"/>
      <c r="K248" s="19"/>
      <c r="L248" s="43"/>
      <c r="M248" s="124"/>
      <c r="N248" s="109"/>
      <c r="O248" s="20"/>
    </row>
    <row r="249" spans="1:15" s="1" customFormat="1" ht="39.950000000000003" customHeight="1" thickTop="1">
      <c r="A249" s="118"/>
      <c r="B249" s="120"/>
      <c r="C249" s="217" t="s">
        <v>404</v>
      </c>
      <c r="D249" s="195" t="s">
        <v>405</v>
      </c>
      <c r="E249" s="135" t="s">
        <v>388</v>
      </c>
      <c r="F249" s="138" t="s">
        <v>406</v>
      </c>
      <c r="G249" s="14" t="s">
        <v>407</v>
      </c>
      <c r="H249" s="114">
        <v>2.5</v>
      </c>
      <c r="I249" s="109"/>
      <c r="J249" s="41"/>
      <c r="K249" s="15"/>
      <c r="L249" s="41"/>
      <c r="M249" s="122">
        <f>IF(COUNTA(J249:J253)+COUNTA(L249:L253)=5,H249,0)</f>
        <v>0</v>
      </c>
      <c r="N249" s="109"/>
      <c r="O249" s="16"/>
    </row>
    <row r="250" spans="1:15" s="1" customFormat="1" ht="39.950000000000003" customHeight="1">
      <c r="A250" s="118"/>
      <c r="B250" s="120"/>
      <c r="C250" s="218"/>
      <c r="D250" s="196"/>
      <c r="E250" s="136"/>
      <c r="F250" s="139"/>
      <c r="G250" s="2" t="s">
        <v>391</v>
      </c>
      <c r="H250" s="115"/>
      <c r="I250" s="109"/>
      <c r="J250" s="42"/>
      <c r="K250" s="5"/>
      <c r="L250" s="42"/>
      <c r="M250" s="123"/>
      <c r="N250" s="109"/>
      <c r="O250" s="17"/>
    </row>
    <row r="251" spans="1:15" s="1" customFormat="1" ht="39.950000000000003" customHeight="1">
      <c r="A251" s="118"/>
      <c r="B251" s="120"/>
      <c r="C251" s="218"/>
      <c r="D251" s="196"/>
      <c r="E251" s="136"/>
      <c r="F251" s="139"/>
      <c r="G251" s="2" t="s">
        <v>392</v>
      </c>
      <c r="H251" s="115"/>
      <c r="I251" s="109"/>
      <c r="J251" s="42"/>
      <c r="K251" s="5"/>
      <c r="L251" s="42"/>
      <c r="M251" s="123"/>
      <c r="N251" s="109"/>
      <c r="O251" s="17"/>
    </row>
    <row r="252" spans="1:15" s="1" customFormat="1" ht="39.950000000000003" customHeight="1">
      <c r="A252" s="118"/>
      <c r="B252" s="120"/>
      <c r="C252" s="218"/>
      <c r="D252" s="196"/>
      <c r="E252" s="136"/>
      <c r="F252" s="139"/>
      <c r="G252" s="2" t="s">
        <v>393</v>
      </c>
      <c r="H252" s="115"/>
      <c r="I252" s="109"/>
      <c r="J252" s="42"/>
      <c r="K252" s="5"/>
      <c r="L252" s="42"/>
      <c r="M252" s="123"/>
      <c r="N252" s="109"/>
      <c r="O252" s="17"/>
    </row>
    <row r="253" spans="1:15" s="1" customFormat="1" ht="39.950000000000003" customHeight="1" thickBot="1">
      <c r="A253" s="119"/>
      <c r="B253" s="121"/>
      <c r="C253" s="219"/>
      <c r="D253" s="197"/>
      <c r="E253" s="146"/>
      <c r="F253" s="141"/>
      <c r="G253" s="18" t="s">
        <v>394</v>
      </c>
      <c r="H253" s="116"/>
      <c r="I253" s="110"/>
      <c r="J253" s="43"/>
      <c r="K253" s="19"/>
      <c r="L253" s="43"/>
      <c r="M253" s="124"/>
      <c r="N253" s="110"/>
      <c r="O253" s="20"/>
    </row>
    <row r="254" spans="1:15" s="35" customFormat="1" ht="39.950000000000003" customHeight="1" thickTop="1">
      <c r="A254" s="84" t="s">
        <v>471</v>
      </c>
      <c r="B254" s="85"/>
      <c r="C254" s="85"/>
      <c r="D254" s="86"/>
      <c r="E254" s="86"/>
      <c r="F254" s="86"/>
      <c r="G254" s="87"/>
      <c r="H254" s="28">
        <f>SUM(H4:H253)</f>
        <v>100</v>
      </c>
      <c r="I254" s="28">
        <f>SUM(I4:I253)</f>
        <v>100</v>
      </c>
      <c r="J254" s="29"/>
      <c r="K254" s="30"/>
      <c r="L254" s="29"/>
      <c r="M254" s="29">
        <f>SUM(M4:M253)</f>
        <v>0</v>
      </c>
      <c r="N254" s="29">
        <f>SUM(N4:N253)</f>
        <v>0</v>
      </c>
      <c r="O254" s="29"/>
    </row>
    <row r="255" spans="1:15" s="35" customFormat="1" ht="39.950000000000003" customHeight="1">
      <c r="A255" s="66" t="s">
        <v>472</v>
      </c>
      <c r="B255" s="67"/>
      <c r="C255" s="67"/>
      <c r="D255" s="88" t="s">
        <v>460</v>
      </c>
      <c r="E255" s="89"/>
      <c r="F255" s="90"/>
      <c r="G255" s="91" t="s">
        <v>463</v>
      </c>
      <c r="H255" s="92"/>
      <c r="I255" s="92"/>
      <c r="J255" s="93"/>
      <c r="K255" s="94" t="s">
        <v>467</v>
      </c>
      <c r="L255" s="95"/>
      <c r="M255" s="95"/>
      <c r="N255" s="95"/>
      <c r="O255" s="96"/>
    </row>
    <row r="256" spans="1:15" s="35" customFormat="1" ht="39.950000000000003" customHeight="1">
      <c r="A256" s="69"/>
      <c r="B256" s="70"/>
      <c r="C256" s="70"/>
      <c r="D256" s="97" t="s">
        <v>461</v>
      </c>
      <c r="E256" s="98"/>
      <c r="F256" s="99"/>
      <c r="G256" s="100" t="s">
        <v>464</v>
      </c>
      <c r="H256" s="101"/>
      <c r="I256" s="101"/>
      <c r="J256" s="101"/>
      <c r="K256" s="58" t="s">
        <v>468</v>
      </c>
      <c r="L256" s="59"/>
      <c r="M256" s="59"/>
      <c r="N256" s="59"/>
      <c r="O256" s="60"/>
    </row>
    <row r="257" spans="1:15" s="35" customFormat="1" ht="39.950000000000003" customHeight="1">
      <c r="A257" s="69"/>
      <c r="B257" s="70"/>
      <c r="C257" s="70"/>
      <c r="D257" s="102" t="s">
        <v>462</v>
      </c>
      <c r="E257" s="103"/>
      <c r="F257" s="104"/>
      <c r="G257" s="100" t="s">
        <v>465</v>
      </c>
      <c r="H257" s="101"/>
      <c r="I257" s="101"/>
      <c r="J257" s="101"/>
      <c r="K257" s="58" t="s">
        <v>469</v>
      </c>
      <c r="L257" s="59"/>
      <c r="M257" s="59"/>
      <c r="N257" s="59"/>
      <c r="O257" s="60"/>
    </row>
    <row r="258" spans="1:15" s="35" customFormat="1" ht="39.950000000000003" customHeight="1">
      <c r="A258" s="72"/>
      <c r="B258" s="73"/>
      <c r="C258" s="73"/>
      <c r="D258" s="105"/>
      <c r="E258" s="106"/>
      <c r="F258" s="107"/>
      <c r="G258" s="61" t="s">
        <v>466</v>
      </c>
      <c r="H258" s="62"/>
      <c r="I258" s="62"/>
      <c r="J258" s="62"/>
      <c r="K258" s="63" t="s">
        <v>470</v>
      </c>
      <c r="L258" s="64"/>
      <c r="M258" s="64"/>
      <c r="N258" s="64"/>
      <c r="O258" s="65"/>
    </row>
    <row r="259" spans="1:15" s="35" customFormat="1" ht="39.950000000000003" customHeight="1">
      <c r="A259" s="66" t="s">
        <v>473</v>
      </c>
      <c r="B259" s="67"/>
      <c r="C259" s="68"/>
      <c r="D259" s="75" t="s">
        <v>457</v>
      </c>
      <c r="E259" s="76"/>
      <c r="F259" s="76"/>
      <c r="G259" s="76"/>
      <c r="H259" s="76"/>
      <c r="I259" s="76"/>
      <c r="J259" s="76"/>
      <c r="K259" s="76"/>
      <c r="L259" s="76"/>
      <c r="M259" s="76"/>
      <c r="N259" s="76"/>
      <c r="O259" s="77"/>
    </row>
    <row r="260" spans="1:15" s="35" customFormat="1" ht="39.950000000000003" customHeight="1">
      <c r="A260" s="69"/>
      <c r="B260" s="70"/>
      <c r="C260" s="71"/>
      <c r="D260" s="78" t="s">
        <v>458</v>
      </c>
      <c r="E260" s="79"/>
      <c r="F260" s="79"/>
      <c r="G260" s="79"/>
      <c r="H260" s="79"/>
      <c r="I260" s="79"/>
      <c r="J260" s="79"/>
      <c r="K260" s="79"/>
      <c r="L260" s="79"/>
      <c r="M260" s="79"/>
      <c r="N260" s="79"/>
      <c r="O260" s="80"/>
    </row>
    <row r="261" spans="1:15" s="35" customFormat="1" ht="39.950000000000003" customHeight="1">
      <c r="A261" s="72"/>
      <c r="B261" s="73"/>
      <c r="C261" s="74"/>
      <c r="D261" s="81" t="s">
        <v>459</v>
      </c>
      <c r="E261" s="82"/>
      <c r="F261" s="82"/>
      <c r="G261" s="82"/>
      <c r="H261" s="82"/>
      <c r="I261" s="82"/>
      <c r="J261" s="82"/>
      <c r="K261" s="82"/>
      <c r="L261" s="82"/>
      <c r="M261" s="82"/>
      <c r="N261" s="82"/>
      <c r="O261" s="83"/>
    </row>
    <row r="262" spans="1:15" s="35" customFormat="1" ht="39.950000000000003" customHeight="1">
      <c r="A262" s="52" t="s">
        <v>452</v>
      </c>
      <c r="B262" s="52"/>
      <c r="C262" s="52"/>
      <c r="D262" s="52"/>
      <c r="E262" s="52"/>
      <c r="F262" s="52"/>
      <c r="G262" s="52"/>
      <c r="H262" s="52"/>
      <c r="I262" s="52"/>
      <c r="J262" s="52"/>
      <c r="K262" s="52"/>
      <c r="L262" s="52"/>
      <c r="M262" s="52"/>
      <c r="N262" s="52"/>
      <c r="O262" s="52"/>
    </row>
    <row r="263" spans="1:15" s="35" customFormat="1" ht="39.950000000000003" customHeight="1">
      <c r="A263" s="53" t="s">
        <v>453</v>
      </c>
      <c r="B263" s="53"/>
      <c r="C263" s="53"/>
      <c r="D263" s="53"/>
      <c r="E263" s="53"/>
      <c r="F263" s="53" t="s">
        <v>454</v>
      </c>
      <c r="G263" s="53"/>
      <c r="H263" s="54" t="s">
        <v>455</v>
      </c>
      <c r="I263" s="54"/>
      <c r="J263" s="54"/>
      <c r="K263" s="54"/>
      <c r="L263" s="54"/>
      <c r="M263" s="54"/>
      <c r="N263" s="53" t="s">
        <v>456</v>
      </c>
      <c r="O263" s="53"/>
    </row>
    <row r="264" spans="1:15" s="35" customFormat="1" ht="39.950000000000003" customHeight="1">
      <c r="A264" s="55"/>
      <c r="B264" s="55"/>
      <c r="C264" s="55"/>
      <c r="D264" s="55"/>
      <c r="E264" s="55"/>
      <c r="F264" s="56"/>
      <c r="G264" s="56"/>
      <c r="H264" s="57"/>
      <c r="I264" s="57"/>
      <c r="J264" s="57"/>
      <c r="K264" s="57"/>
      <c r="L264" s="57"/>
      <c r="M264" s="57"/>
      <c r="N264" s="56"/>
      <c r="O264" s="56"/>
    </row>
    <row r="275" spans="1:1" ht="39.950000000000003" customHeight="1">
      <c r="A275" t="s">
        <v>413</v>
      </c>
    </row>
  </sheetData>
  <mergeCells count="429">
    <mergeCell ref="H18:H20"/>
    <mergeCell ref="A1:O1"/>
    <mergeCell ref="A2:A3"/>
    <mergeCell ref="B2:F3"/>
    <mergeCell ref="G2:H2"/>
    <mergeCell ref="I2:I3"/>
    <mergeCell ref="J2:L2"/>
    <mergeCell ref="M2:M3"/>
    <mergeCell ref="N2:N3"/>
    <mergeCell ref="O2:O3"/>
    <mergeCell ref="A4:A92"/>
    <mergeCell ref="B4:B38"/>
    <mergeCell ref="C4:C9"/>
    <mergeCell ref="D4:D9"/>
    <mergeCell ref="E4:E9"/>
    <mergeCell ref="F4:F9"/>
    <mergeCell ref="C13:C17"/>
    <mergeCell ref="D13:D17"/>
    <mergeCell ref="E13:E17"/>
    <mergeCell ref="F13:F17"/>
    <mergeCell ref="C18:C20"/>
    <mergeCell ref="D18:D20"/>
    <mergeCell ref="E18:E20"/>
    <mergeCell ref="F18:F20"/>
    <mergeCell ref="M18:M20"/>
    <mergeCell ref="H4:H9"/>
    <mergeCell ref="I4:I38"/>
    <mergeCell ref="M4:M9"/>
    <mergeCell ref="C28:C31"/>
    <mergeCell ref="D28:D31"/>
    <mergeCell ref="E28:E31"/>
    <mergeCell ref="F28:F31"/>
    <mergeCell ref="H28:H31"/>
    <mergeCell ref="M28:M31"/>
    <mergeCell ref="C21:C27"/>
    <mergeCell ref="D21:D27"/>
    <mergeCell ref="E21:E27"/>
    <mergeCell ref="F21:F27"/>
    <mergeCell ref="H21:H27"/>
    <mergeCell ref="M21:M27"/>
    <mergeCell ref="C35:C38"/>
    <mergeCell ref="D35:D38"/>
    <mergeCell ref="E35:E38"/>
    <mergeCell ref="F35:F38"/>
    <mergeCell ref="H35:H38"/>
    <mergeCell ref="M35:M38"/>
    <mergeCell ref="C32:C34"/>
    <mergeCell ref="D32:D34"/>
    <mergeCell ref="E32:E34"/>
    <mergeCell ref="F32:F34"/>
    <mergeCell ref="H32:H34"/>
    <mergeCell ref="M32:M34"/>
    <mergeCell ref="N39:N48"/>
    <mergeCell ref="C43:C46"/>
    <mergeCell ref="D43:D46"/>
    <mergeCell ref="E43:E46"/>
    <mergeCell ref="F43:F46"/>
    <mergeCell ref="H43:H46"/>
    <mergeCell ref="M43:M46"/>
    <mergeCell ref="C47:C48"/>
    <mergeCell ref="M47:M48"/>
    <mergeCell ref="I39:I48"/>
    <mergeCell ref="M39:M42"/>
    <mergeCell ref="N4:N38"/>
    <mergeCell ref="C10:C12"/>
    <mergeCell ref="D10:D12"/>
    <mergeCell ref="E10:E12"/>
    <mergeCell ref="F10:F12"/>
    <mergeCell ref="H10:H12"/>
    <mergeCell ref="M10:M12"/>
    <mergeCell ref="H13:H17"/>
    <mergeCell ref="M13:M17"/>
    <mergeCell ref="B39:B48"/>
    <mergeCell ref="C39:C42"/>
    <mergeCell ref="D39:D42"/>
    <mergeCell ref="E39:E42"/>
    <mergeCell ref="F39:F42"/>
    <mergeCell ref="H39:H42"/>
    <mergeCell ref="D47:D48"/>
    <mergeCell ref="E47:E48"/>
    <mergeCell ref="F47:F48"/>
    <mergeCell ref="H47:H48"/>
    <mergeCell ref="B49:B92"/>
    <mergeCell ref="C49:C52"/>
    <mergeCell ref="D49:D52"/>
    <mergeCell ref="E49:E52"/>
    <mergeCell ref="F49:F52"/>
    <mergeCell ref="H49:H52"/>
    <mergeCell ref="I49:I92"/>
    <mergeCell ref="M49:M52"/>
    <mergeCell ref="F57:F60"/>
    <mergeCell ref="C74:C77"/>
    <mergeCell ref="D74:D77"/>
    <mergeCell ref="E74:E77"/>
    <mergeCell ref="F74:F77"/>
    <mergeCell ref="H74:H77"/>
    <mergeCell ref="M74:M77"/>
    <mergeCell ref="C69:C73"/>
    <mergeCell ref="D69:D73"/>
    <mergeCell ref="E69:E73"/>
    <mergeCell ref="F69:F73"/>
    <mergeCell ref="H69:H73"/>
    <mergeCell ref="M69:M73"/>
    <mergeCell ref="C82:C84"/>
    <mergeCell ref="D82:D84"/>
    <mergeCell ref="E82:E84"/>
    <mergeCell ref="N49:N92"/>
    <mergeCell ref="C53:C56"/>
    <mergeCell ref="D53:D56"/>
    <mergeCell ref="E53:E56"/>
    <mergeCell ref="F53:F56"/>
    <mergeCell ref="H53:H56"/>
    <mergeCell ref="M53:M56"/>
    <mergeCell ref="C57:C60"/>
    <mergeCell ref="D57:D60"/>
    <mergeCell ref="E57:E60"/>
    <mergeCell ref="C65:C68"/>
    <mergeCell ref="D65:D68"/>
    <mergeCell ref="E65:E68"/>
    <mergeCell ref="F65:F68"/>
    <mergeCell ref="H65:H68"/>
    <mergeCell ref="M65:M68"/>
    <mergeCell ref="H57:H60"/>
    <mergeCell ref="M57:M60"/>
    <mergeCell ref="C61:C64"/>
    <mergeCell ref="D61:D64"/>
    <mergeCell ref="E61:E64"/>
    <mergeCell ref="F61:F64"/>
    <mergeCell ref="H61:H64"/>
    <mergeCell ref="M61:M64"/>
    <mergeCell ref="F82:F84"/>
    <mergeCell ref="H82:H84"/>
    <mergeCell ref="M82:M84"/>
    <mergeCell ref="C78:C81"/>
    <mergeCell ref="D78:D81"/>
    <mergeCell ref="E78:E81"/>
    <mergeCell ref="F78:F81"/>
    <mergeCell ref="H78:H81"/>
    <mergeCell ref="M78:M81"/>
    <mergeCell ref="C89:C92"/>
    <mergeCell ref="D89:D92"/>
    <mergeCell ref="E89:E92"/>
    <mergeCell ref="F89:F92"/>
    <mergeCell ref="H89:H92"/>
    <mergeCell ref="M89:M92"/>
    <mergeCell ref="C85:C88"/>
    <mergeCell ref="D85:D88"/>
    <mergeCell ref="E85:E88"/>
    <mergeCell ref="F85:F88"/>
    <mergeCell ref="H85:H88"/>
    <mergeCell ref="M85:M88"/>
    <mergeCell ref="A93:A218"/>
    <mergeCell ref="B93:B164"/>
    <mergeCell ref="C93:C95"/>
    <mergeCell ref="D93:D95"/>
    <mergeCell ref="E93:E95"/>
    <mergeCell ref="F93:F95"/>
    <mergeCell ref="C100:C102"/>
    <mergeCell ref="D100:D102"/>
    <mergeCell ref="E100:E102"/>
    <mergeCell ref="F100:F102"/>
    <mergeCell ref="C116:C119"/>
    <mergeCell ref="D116:D119"/>
    <mergeCell ref="E116:E119"/>
    <mergeCell ref="F116:F119"/>
    <mergeCell ref="C141:C144"/>
    <mergeCell ref="D141:D144"/>
    <mergeCell ref="E141:E144"/>
    <mergeCell ref="F141:F144"/>
    <mergeCell ref="E179:E183"/>
    <mergeCell ref="F179:F183"/>
    <mergeCell ref="F204:F209"/>
    <mergeCell ref="B210:B218"/>
    <mergeCell ref="D200:D203"/>
    <mergeCell ref="E200:E203"/>
    <mergeCell ref="H93:H95"/>
    <mergeCell ref="I93:I128"/>
    <mergeCell ref="M93:M95"/>
    <mergeCell ref="N93:N128"/>
    <mergeCell ref="C96:C99"/>
    <mergeCell ref="D96:D99"/>
    <mergeCell ref="E96:E99"/>
    <mergeCell ref="F96:F99"/>
    <mergeCell ref="H96:H99"/>
    <mergeCell ref="M96:M99"/>
    <mergeCell ref="C109:C111"/>
    <mergeCell ref="D109:D111"/>
    <mergeCell ref="E109:E111"/>
    <mergeCell ref="F109:F111"/>
    <mergeCell ref="H109:H111"/>
    <mergeCell ref="M109:M111"/>
    <mergeCell ref="H100:H102"/>
    <mergeCell ref="M100:M102"/>
    <mergeCell ref="C103:C108"/>
    <mergeCell ref="D103:D108"/>
    <mergeCell ref="E103:E108"/>
    <mergeCell ref="F103:F108"/>
    <mergeCell ref="H103:H108"/>
    <mergeCell ref="M103:M108"/>
    <mergeCell ref="H116:H119"/>
    <mergeCell ref="M116:M119"/>
    <mergeCell ref="C112:C115"/>
    <mergeCell ref="D112:D115"/>
    <mergeCell ref="E112:E115"/>
    <mergeCell ref="F112:F115"/>
    <mergeCell ref="H112:H115"/>
    <mergeCell ref="M112:M115"/>
    <mergeCell ref="C124:C128"/>
    <mergeCell ref="D124:D128"/>
    <mergeCell ref="E124:E128"/>
    <mergeCell ref="F124:F128"/>
    <mergeCell ref="H124:H128"/>
    <mergeCell ref="M124:M128"/>
    <mergeCell ref="C120:C123"/>
    <mergeCell ref="D120:D123"/>
    <mergeCell ref="E120:E123"/>
    <mergeCell ref="F120:F123"/>
    <mergeCell ref="H120:H123"/>
    <mergeCell ref="M120:M123"/>
    <mergeCell ref="M129:M132"/>
    <mergeCell ref="N129:N140"/>
    <mergeCell ref="C133:C136"/>
    <mergeCell ref="D133:D136"/>
    <mergeCell ref="E133:E136"/>
    <mergeCell ref="F133:F136"/>
    <mergeCell ref="H133:H136"/>
    <mergeCell ref="M133:M136"/>
    <mergeCell ref="C137:C140"/>
    <mergeCell ref="D137:D140"/>
    <mergeCell ref="C129:C132"/>
    <mergeCell ref="D129:D132"/>
    <mergeCell ref="E129:E132"/>
    <mergeCell ref="F129:F132"/>
    <mergeCell ref="H129:H132"/>
    <mergeCell ref="I129:I140"/>
    <mergeCell ref="E137:E140"/>
    <mergeCell ref="F137:F140"/>
    <mergeCell ref="H137:H140"/>
    <mergeCell ref="M137:M140"/>
    <mergeCell ref="M141:M144"/>
    <mergeCell ref="F149:F152"/>
    <mergeCell ref="H149:H152"/>
    <mergeCell ref="M149:M152"/>
    <mergeCell ref="C153:C156"/>
    <mergeCell ref="D153:D156"/>
    <mergeCell ref="E153:E156"/>
    <mergeCell ref="F153:F156"/>
    <mergeCell ref="H153:H156"/>
    <mergeCell ref="M153:M156"/>
    <mergeCell ref="N141:N164"/>
    <mergeCell ref="C145:C148"/>
    <mergeCell ref="D145:D148"/>
    <mergeCell ref="E145:E148"/>
    <mergeCell ref="F145:F148"/>
    <mergeCell ref="H145:H148"/>
    <mergeCell ref="M145:M148"/>
    <mergeCell ref="C149:C152"/>
    <mergeCell ref="D149:D152"/>
    <mergeCell ref="E149:E152"/>
    <mergeCell ref="C161:C164"/>
    <mergeCell ref="D161:D164"/>
    <mergeCell ref="E161:E164"/>
    <mergeCell ref="F161:F164"/>
    <mergeCell ref="H161:H164"/>
    <mergeCell ref="M161:M164"/>
    <mergeCell ref="C157:C160"/>
    <mergeCell ref="D157:D160"/>
    <mergeCell ref="E157:E160"/>
    <mergeCell ref="F157:F160"/>
    <mergeCell ref="H157:H160"/>
    <mergeCell ref="M157:M160"/>
    <mergeCell ref="H141:H144"/>
    <mergeCell ref="I141:I164"/>
    <mergeCell ref="N165:N183"/>
    <mergeCell ref="C169:C172"/>
    <mergeCell ref="D169:D172"/>
    <mergeCell ref="E169:E172"/>
    <mergeCell ref="F169:F172"/>
    <mergeCell ref="H169:H172"/>
    <mergeCell ref="M169:M172"/>
    <mergeCell ref="C173:C178"/>
    <mergeCell ref="B165:B209"/>
    <mergeCell ref="C165:C168"/>
    <mergeCell ref="D165:D168"/>
    <mergeCell ref="E165:E168"/>
    <mergeCell ref="F165:F168"/>
    <mergeCell ref="H165:H168"/>
    <mergeCell ref="D173:D178"/>
    <mergeCell ref="E173:E178"/>
    <mergeCell ref="F173:F178"/>
    <mergeCell ref="H173:H178"/>
    <mergeCell ref="F192:F195"/>
    <mergeCell ref="H192:H195"/>
    <mergeCell ref="C200:C203"/>
    <mergeCell ref="M173:M178"/>
    <mergeCell ref="C179:C183"/>
    <mergeCell ref="D179:D183"/>
    <mergeCell ref="M200:M203"/>
    <mergeCell ref="C204:C209"/>
    <mergeCell ref="D204:D209"/>
    <mergeCell ref="E204:E209"/>
    <mergeCell ref="H179:H183"/>
    <mergeCell ref="M179:M183"/>
    <mergeCell ref="I165:I183"/>
    <mergeCell ref="M165:M168"/>
    <mergeCell ref="M192:M195"/>
    <mergeCell ref="C196:C199"/>
    <mergeCell ref="D196:D199"/>
    <mergeCell ref="E196:E199"/>
    <mergeCell ref="F196:F199"/>
    <mergeCell ref="H196:H199"/>
    <mergeCell ref="M196:M199"/>
    <mergeCell ref="M184:M187"/>
    <mergeCell ref="D192:D195"/>
    <mergeCell ref="C184:C187"/>
    <mergeCell ref="D184:D187"/>
    <mergeCell ref="E184:E187"/>
    <mergeCell ref="F184:F187"/>
    <mergeCell ref="H184:H187"/>
    <mergeCell ref="I184:I209"/>
    <mergeCell ref="E192:E195"/>
    <mergeCell ref="F200:F203"/>
    <mergeCell ref="H200:H203"/>
    <mergeCell ref="H204:H209"/>
    <mergeCell ref="N210:N218"/>
    <mergeCell ref="C215:C218"/>
    <mergeCell ref="D215:D218"/>
    <mergeCell ref="E215:E218"/>
    <mergeCell ref="F215:F218"/>
    <mergeCell ref="H215:H218"/>
    <mergeCell ref="M215:M218"/>
    <mergeCell ref="M204:M209"/>
    <mergeCell ref="C210:C214"/>
    <mergeCell ref="D210:D214"/>
    <mergeCell ref="E210:E214"/>
    <mergeCell ref="F210:F214"/>
    <mergeCell ref="H210:H214"/>
    <mergeCell ref="I210:I218"/>
    <mergeCell ref="M210:M214"/>
    <mergeCell ref="N184:N209"/>
    <mergeCell ref="C188:C191"/>
    <mergeCell ref="D188:D191"/>
    <mergeCell ref="E188:E191"/>
    <mergeCell ref="F188:F191"/>
    <mergeCell ref="H188:H191"/>
    <mergeCell ref="M188:M191"/>
    <mergeCell ref="C192:C195"/>
    <mergeCell ref="M223:M226"/>
    <mergeCell ref="A219:A233"/>
    <mergeCell ref="B219:B233"/>
    <mergeCell ref="C219:C222"/>
    <mergeCell ref="D219:D222"/>
    <mergeCell ref="E219:E222"/>
    <mergeCell ref="F219:F222"/>
    <mergeCell ref="C227:C230"/>
    <mergeCell ref="D227:D230"/>
    <mergeCell ref="E227:E230"/>
    <mergeCell ref="F227:F230"/>
    <mergeCell ref="H227:H230"/>
    <mergeCell ref="M227:M230"/>
    <mergeCell ref="C231:C233"/>
    <mergeCell ref="D231:D233"/>
    <mergeCell ref="E231:E233"/>
    <mergeCell ref="F231:F233"/>
    <mergeCell ref="H231:H233"/>
    <mergeCell ref="M231:M233"/>
    <mergeCell ref="H219:H222"/>
    <mergeCell ref="I219:I233"/>
    <mergeCell ref="M219:M222"/>
    <mergeCell ref="F239:F243"/>
    <mergeCell ref="H239:H243"/>
    <mergeCell ref="M239:M243"/>
    <mergeCell ref="H244:H248"/>
    <mergeCell ref="M244:M248"/>
    <mergeCell ref="H249:H253"/>
    <mergeCell ref="M249:M253"/>
    <mergeCell ref="H234:H238"/>
    <mergeCell ref="I234:I253"/>
    <mergeCell ref="M234:M238"/>
    <mergeCell ref="N219:N233"/>
    <mergeCell ref="C223:C226"/>
    <mergeCell ref="D223:D226"/>
    <mergeCell ref="E223:E226"/>
    <mergeCell ref="F223:F226"/>
    <mergeCell ref="H223:H226"/>
    <mergeCell ref="A234:A253"/>
    <mergeCell ref="B234:B253"/>
    <mergeCell ref="C234:C238"/>
    <mergeCell ref="D234:D238"/>
    <mergeCell ref="E234:E238"/>
    <mergeCell ref="F234:F238"/>
    <mergeCell ref="C244:C248"/>
    <mergeCell ref="D244:D248"/>
    <mergeCell ref="E244:E248"/>
    <mergeCell ref="F244:F248"/>
    <mergeCell ref="C249:C253"/>
    <mergeCell ref="D249:D253"/>
    <mergeCell ref="E249:E253"/>
    <mergeCell ref="F249:F253"/>
    <mergeCell ref="N234:N253"/>
    <mergeCell ref="C239:C243"/>
    <mergeCell ref="D239:D243"/>
    <mergeCell ref="E239:E243"/>
    <mergeCell ref="K257:O257"/>
    <mergeCell ref="G258:J258"/>
    <mergeCell ref="K258:O258"/>
    <mergeCell ref="A259:C261"/>
    <mergeCell ref="D259:O259"/>
    <mergeCell ref="D260:O260"/>
    <mergeCell ref="D261:O261"/>
    <mergeCell ref="A254:G254"/>
    <mergeCell ref="A255:C258"/>
    <mergeCell ref="D255:F255"/>
    <mergeCell ref="G255:J255"/>
    <mergeCell ref="K255:O255"/>
    <mergeCell ref="D256:F256"/>
    <mergeCell ref="G256:J256"/>
    <mergeCell ref="K256:O256"/>
    <mergeCell ref="D257:F258"/>
    <mergeCell ref="G257:J257"/>
    <mergeCell ref="A262:O262"/>
    <mergeCell ref="A263:E263"/>
    <mergeCell ref="F263:G263"/>
    <mergeCell ref="H263:M263"/>
    <mergeCell ref="N263:O263"/>
    <mergeCell ref="A264:E264"/>
    <mergeCell ref="F264:G264"/>
    <mergeCell ref="H264:M264"/>
    <mergeCell ref="N264:O264"/>
  </mergeCells>
  <conditionalFormatting sqref="M254">
    <cfRule type="cellIs" dxfId="11" priority="1" operator="between">
      <formula>86</formula>
      <formula>100</formula>
    </cfRule>
    <cfRule type="cellIs" dxfId="10" priority="2" operator="between">
      <formula>61</formula>
      <formula>85</formula>
    </cfRule>
    <cfRule type="cellIs" priority="3" operator="between">
      <formula>61</formula>
      <formula>85</formula>
    </cfRule>
    <cfRule type="cellIs" dxfId="9" priority="4" operator="between">
      <formula>0.61</formula>
      <formula>0.85</formula>
    </cfRule>
    <cfRule type="cellIs" priority="5" operator="between">
      <formula>0.61</formula>
      <formula>0.85</formula>
    </cfRule>
    <cfRule type="cellIs" dxfId="8" priority="6" operator="between">
      <formula>0.619</formula>
      <formula>0.859</formula>
    </cfRule>
    <cfRule type="cellIs" dxfId="7" priority="7" operator="between">
      <formula>619</formula>
      <formula>859</formula>
    </cfRule>
    <cfRule type="cellIs" dxfId="6" priority="8" operator="between">
      <formula>0</formula>
      <formula>60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75"/>
  <sheetViews>
    <sheetView showGridLines="0" zoomScale="85" zoomScaleNormal="85" workbookViewId="0">
      <pane ySplit="3" topLeftCell="A4" activePane="bottomLeft" state="frozen"/>
      <selection activeCell="B1" sqref="B1"/>
      <selection pane="bottomLeft" activeCell="J5" sqref="J5"/>
    </sheetView>
  </sheetViews>
  <sheetFormatPr baseColWidth="10" defaultRowHeight="39.950000000000003" customHeight="1"/>
  <cols>
    <col min="2" max="2" width="13.85546875" style="25" customWidth="1"/>
    <col min="3" max="3" width="8.42578125" customWidth="1"/>
    <col min="4" max="4" width="30.85546875" style="8" customWidth="1"/>
    <col min="5" max="5" width="31" style="9" hidden="1" customWidth="1"/>
    <col min="6" max="6" width="67.42578125" hidden="1" customWidth="1"/>
    <col min="7" max="7" width="69.42578125" style="6" customWidth="1"/>
    <col min="8" max="8" width="10.28515625" style="4" customWidth="1"/>
    <col min="9" max="9" width="14.42578125" style="27" hidden="1" customWidth="1"/>
    <col min="10" max="10" width="11.140625" style="3" customWidth="1"/>
    <col min="11" max="11" width="11.42578125" style="3" customWidth="1"/>
    <col min="12" max="12" width="10" style="3" customWidth="1"/>
    <col min="13" max="13" width="12.140625" customWidth="1"/>
    <col min="14" max="14" width="19" style="26" customWidth="1"/>
    <col min="15" max="15" width="53.42578125" customWidth="1"/>
    <col min="16" max="16" width="17.85546875" customWidth="1"/>
  </cols>
  <sheetData>
    <row r="1" spans="1:15" s="1" customFormat="1" ht="20.25">
      <c r="A1" s="178" t="s">
        <v>0</v>
      </c>
      <c r="B1" s="178"/>
      <c r="C1" s="178"/>
      <c r="D1" s="178"/>
      <c r="E1" s="178"/>
      <c r="F1" s="178"/>
      <c r="G1" s="178"/>
      <c r="H1" s="178"/>
      <c r="I1" s="178"/>
      <c r="J1" s="178"/>
      <c r="K1" s="178"/>
      <c r="L1" s="178"/>
      <c r="M1" s="178"/>
      <c r="N1" s="178"/>
      <c r="O1" s="178"/>
    </row>
    <row r="2" spans="1:15" s="47" customFormat="1" ht="15.75">
      <c r="A2" s="179" t="s">
        <v>412</v>
      </c>
      <c r="B2" s="209" t="s">
        <v>1</v>
      </c>
      <c r="C2" s="210"/>
      <c r="D2" s="210"/>
      <c r="E2" s="210"/>
      <c r="F2" s="210"/>
      <c r="G2" s="181" t="s">
        <v>421</v>
      </c>
      <c r="H2" s="181"/>
      <c r="I2" s="182" t="s">
        <v>441</v>
      </c>
      <c r="J2" s="181" t="s">
        <v>409</v>
      </c>
      <c r="K2" s="181"/>
      <c r="L2" s="181"/>
      <c r="M2" s="213" t="s">
        <v>411</v>
      </c>
      <c r="N2" s="213" t="s">
        <v>411</v>
      </c>
      <c r="O2" s="215" t="s">
        <v>2</v>
      </c>
    </row>
    <row r="3" spans="1:15" s="46" customFormat="1" ht="35.25" customHeight="1">
      <c r="A3" s="180"/>
      <c r="B3" s="211"/>
      <c r="C3" s="212"/>
      <c r="D3" s="212"/>
      <c r="E3" s="212"/>
      <c r="F3" s="212"/>
      <c r="G3" s="44" t="s">
        <v>421</v>
      </c>
      <c r="H3" s="44" t="s">
        <v>408</v>
      </c>
      <c r="I3" s="182"/>
      <c r="J3" s="45" t="s">
        <v>5</v>
      </c>
      <c r="K3" s="45" t="s">
        <v>6</v>
      </c>
      <c r="L3" s="45" t="s">
        <v>410</v>
      </c>
      <c r="M3" s="214"/>
      <c r="N3" s="214"/>
      <c r="O3" s="216"/>
    </row>
    <row r="4" spans="1:15" s="1" customFormat="1" ht="30" customHeight="1">
      <c r="A4" s="185" t="s">
        <v>440</v>
      </c>
      <c r="B4" s="188" t="s">
        <v>446</v>
      </c>
      <c r="C4" s="190" t="s">
        <v>3</v>
      </c>
      <c r="D4" s="190" t="s">
        <v>4</v>
      </c>
      <c r="E4" s="136" t="s">
        <v>7</v>
      </c>
      <c r="F4" s="139" t="s">
        <v>436</v>
      </c>
      <c r="G4" s="2" t="s">
        <v>481</v>
      </c>
      <c r="H4" s="176">
        <v>0.5</v>
      </c>
      <c r="I4" s="170">
        <v>4</v>
      </c>
      <c r="J4" s="10"/>
      <c r="K4" s="10"/>
      <c r="L4" s="10"/>
      <c r="M4" s="177">
        <f>IF(COUNTA(J4:J9)+COUNTA(L4:L9)=6,H4,0)</f>
        <v>0</v>
      </c>
      <c r="N4" s="170">
        <f>+M4+M10+M13+M18+M21+M28+M32+M35</f>
        <v>0</v>
      </c>
      <c r="O4" s="7"/>
    </row>
    <row r="5" spans="1:15" s="1" customFormat="1" ht="30" customHeight="1">
      <c r="A5" s="186"/>
      <c r="B5" s="189"/>
      <c r="C5" s="190"/>
      <c r="D5" s="190"/>
      <c r="E5" s="136"/>
      <c r="F5" s="139"/>
      <c r="G5" s="2" t="s">
        <v>482</v>
      </c>
      <c r="H5" s="115"/>
      <c r="I5" s="171"/>
      <c r="J5" s="10"/>
      <c r="K5" s="10"/>
      <c r="L5" s="10"/>
      <c r="M5" s="123"/>
      <c r="N5" s="171"/>
      <c r="O5" s="7"/>
    </row>
    <row r="6" spans="1:15" s="1" customFormat="1" ht="30" customHeight="1">
      <c r="A6" s="186"/>
      <c r="B6" s="189"/>
      <c r="C6" s="190"/>
      <c r="D6" s="190"/>
      <c r="E6" s="136"/>
      <c r="F6" s="139"/>
      <c r="G6" s="31" t="s">
        <v>488</v>
      </c>
      <c r="H6" s="115"/>
      <c r="I6" s="171"/>
      <c r="J6" s="10"/>
      <c r="K6" s="10"/>
      <c r="L6" s="10"/>
      <c r="M6" s="123"/>
      <c r="N6" s="171"/>
      <c r="O6" s="7"/>
    </row>
    <row r="7" spans="1:15" s="1" customFormat="1" ht="30" customHeight="1">
      <c r="A7" s="186"/>
      <c r="B7" s="189"/>
      <c r="C7" s="190"/>
      <c r="D7" s="190"/>
      <c r="E7" s="136"/>
      <c r="F7" s="139"/>
      <c r="G7" s="31" t="s">
        <v>9</v>
      </c>
      <c r="H7" s="115"/>
      <c r="I7" s="171"/>
      <c r="J7" s="10"/>
      <c r="K7" s="10"/>
      <c r="L7" s="10"/>
      <c r="M7" s="123"/>
      <c r="N7" s="171"/>
      <c r="O7" s="7"/>
    </row>
    <row r="8" spans="1:15" s="1" customFormat="1" ht="30" customHeight="1">
      <c r="A8" s="186"/>
      <c r="B8" s="189"/>
      <c r="C8" s="190"/>
      <c r="D8" s="190"/>
      <c r="E8" s="136"/>
      <c r="F8" s="139"/>
      <c r="G8" s="2" t="s">
        <v>10</v>
      </c>
      <c r="H8" s="115"/>
      <c r="I8" s="171"/>
      <c r="J8" s="10"/>
      <c r="K8" s="10"/>
      <c r="L8" s="10"/>
      <c r="M8" s="123"/>
      <c r="N8" s="171"/>
      <c r="O8" s="7"/>
    </row>
    <row r="9" spans="1:15" s="1" customFormat="1" ht="30" customHeight="1" thickBot="1">
      <c r="A9" s="186"/>
      <c r="B9" s="189"/>
      <c r="C9" s="191"/>
      <c r="D9" s="191"/>
      <c r="E9" s="137"/>
      <c r="F9" s="140"/>
      <c r="G9" s="11" t="s">
        <v>11</v>
      </c>
      <c r="H9" s="115"/>
      <c r="I9" s="171"/>
      <c r="J9" s="34"/>
      <c r="K9" s="34"/>
      <c r="L9" s="34"/>
      <c r="M9" s="123"/>
      <c r="N9" s="171"/>
      <c r="O9" s="13"/>
    </row>
    <row r="10" spans="1:15" s="1" customFormat="1" ht="30" customHeight="1" thickTop="1">
      <c r="A10" s="186"/>
      <c r="B10" s="189"/>
      <c r="C10" s="192" t="s">
        <v>12</v>
      </c>
      <c r="D10" s="198" t="s">
        <v>13</v>
      </c>
      <c r="E10" s="135" t="s">
        <v>14</v>
      </c>
      <c r="F10" s="138" t="s">
        <v>15</v>
      </c>
      <c r="G10" s="14" t="s">
        <v>490</v>
      </c>
      <c r="H10" s="114">
        <v>0.5</v>
      </c>
      <c r="I10" s="171"/>
      <c r="J10" s="49"/>
      <c r="K10" s="49"/>
      <c r="L10" s="49"/>
      <c r="M10" s="173">
        <f>IF(COUNTA(J10:J12)+COUNTA(L10:L12)=3,H10,0)</f>
        <v>0</v>
      </c>
      <c r="N10" s="171"/>
      <c r="O10" s="16"/>
    </row>
    <row r="11" spans="1:15" s="1" customFormat="1" ht="30" customHeight="1">
      <c r="A11" s="186"/>
      <c r="B11" s="189"/>
      <c r="C11" s="193"/>
      <c r="D11" s="190"/>
      <c r="E11" s="136"/>
      <c r="F11" s="139"/>
      <c r="G11" s="2" t="s">
        <v>489</v>
      </c>
      <c r="H11" s="115"/>
      <c r="I11" s="171"/>
      <c r="J11" s="10"/>
      <c r="K11" s="10"/>
      <c r="L11" s="10"/>
      <c r="M11" s="174"/>
      <c r="N11" s="171"/>
      <c r="O11" s="17"/>
    </row>
    <row r="12" spans="1:15" s="1" customFormat="1" ht="30" customHeight="1" thickBot="1">
      <c r="A12" s="186"/>
      <c r="B12" s="189"/>
      <c r="C12" s="194"/>
      <c r="D12" s="199"/>
      <c r="E12" s="146"/>
      <c r="F12" s="141"/>
      <c r="G12" s="18" t="s">
        <v>11</v>
      </c>
      <c r="H12" s="116"/>
      <c r="I12" s="171"/>
      <c r="J12" s="10"/>
      <c r="K12" s="10"/>
      <c r="L12" s="10"/>
      <c r="M12" s="175"/>
      <c r="N12" s="171"/>
      <c r="O12" s="20"/>
    </row>
    <row r="13" spans="1:15" s="1" customFormat="1" ht="30" customHeight="1" thickTop="1">
      <c r="A13" s="186"/>
      <c r="B13" s="189"/>
      <c r="C13" s="192" t="s">
        <v>16</v>
      </c>
      <c r="D13" s="195" t="s">
        <v>17</v>
      </c>
      <c r="E13" s="135" t="s">
        <v>18</v>
      </c>
      <c r="F13" s="138" t="s">
        <v>19</v>
      </c>
      <c r="G13" s="14" t="s">
        <v>20</v>
      </c>
      <c r="H13" s="114">
        <v>0.5</v>
      </c>
      <c r="I13" s="171"/>
      <c r="J13" s="41"/>
      <c r="K13" s="33"/>
      <c r="L13" s="41"/>
      <c r="M13" s="122">
        <f>IF(COUNTA(J13:J17)+COUNTA(L13:L17)=5,H13,0)</f>
        <v>0</v>
      </c>
      <c r="N13" s="171"/>
      <c r="O13" s="16"/>
    </row>
    <row r="14" spans="1:15" s="1" customFormat="1" ht="30" customHeight="1">
      <c r="A14" s="186"/>
      <c r="B14" s="189"/>
      <c r="C14" s="193"/>
      <c r="D14" s="196"/>
      <c r="E14" s="136"/>
      <c r="F14" s="139"/>
      <c r="G14" s="2" t="s">
        <v>21</v>
      </c>
      <c r="H14" s="115"/>
      <c r="I14" s="171"/>
      <c r="J14" s="42"/>
      <c r="K14" s="10"/>
      <c r="L14" s="42"/>
      <c r="M14" s="123"/>
      <c r="N14" s="171"/>
      <c r="O14" s="17"/>
    </row>
    <row r="15" spans="1:15" s="1" customFormat="1" ht="30" customHeight="1">
      <c r="A15" s="186"/>
      <c r="B15" s="189"/>
      <c r="C15" s="193"/>
      <c r="D15" s="196"/>
      <c r="E15" s="136"/>
      <c r="F15" s="139"/>
      <c r="G15" s="2" t="s">
        <v>416</v>
      </c>
      <c r="H15" s="115"/>
      <c r="I15" s="171"/>
      <c r="J15" s="42"/>
      <c r="K15" s="10"/>
      <c r="L15" s="42"/>
      <c r="M15" s="123"/>
      <c r="N15" s="171"/>
      <c r="O15" s="17"/>
    </row>
    <row r="16" spans="1:15" s="1" customFormat="1" ht="30" customHeight="1">
      <c r="A16" s="186"/>
      <c r="B16" s="189"/>
      <c r="C16" s="193"/>
      <c r="D16" s="196"/>
      <c r="E16" s="136"/>
      <c r="F16" s="139"/>
      <c r="G16" s="2" t="s">
        <v>22</v>
      </c>
      <c r="H16" s="115"/>
      <c r="I16" s="171"/>
      <c r="J16" s="42"/>
      <c r="K16" s="10"/>
      <c r="L16" s="42"/>
      <c r="M16" s="123"/>
      <c r="N16" s="171"/>
      <c r="O16" s="17"/>
    </row>
    <row r="17" spans="1:16" s="1" customFormat="1" ht="30" customHeight="1" thickBot="1">
      <c r="A17" s="186"/>
      <c r="B17" s="189"/>
      <c r="C17" s="194"/>
      <c r="D17" s="197"/>
      <c r="E17" s="146"/>
      <c r="F17" s="141"/>
      <c r="G17" s="18" t="s">
        <v>422</v>
      </c>
      <c r="H17" s="116"/>
      <c r="I17" s="171"/>
      <c r="J17" s="43"/>
      <c r="K17" s="34"/>
      <c r="L17" s="43"/>
      <c r="M17" s="124"/>
      <c r="N17" s="171"/>
      <c r="O17" s="20"/>
    </row>
    <row r="18" spans="1:16" s="1" customFormat="1" ht="40.5" customHeight="1" thickTop="1">
      <c r="A18" s="186"/>
      <c r="B18" s="189"/>
      <c r="C18" s="192" t="s">
        <v>23</v>
      </c>
      <c r="D18" s="195" t="s">
        <v>24</v>
      </c>
      <c r="E18" s="135" t="s">
        <v>25</v>
      </c>
      <c r="F18" s="138" t="s">
        <v>26</v>
      </c>
      <c r="G18" s="14" t="s">
        <v>417</v>
      </c>
      <c r="H18" s="114">
        <v>0.5</v>
      </c>
      <c r="I18" s="171"/>
      <c r="J18" s="41"/>
      <c r="K18" s="33"/>
      <c r="L18" s="41"/>
      <c r="M18" s="122">
        <f>IF(COUNTA(J18:J20)+COUNTA(L18:L20)=3,H18,0)</f>
        <v>0</v>
      </c>
      <c r="N18" s="171"/>
      <c r="O18" s="16"/>
    </row>
    <row r="19" spans="1:16" s="1" customFormat="1" ht="50.1" customHeight="1">
      <c r="A19" s="186"/>
      <c r="B19" s="189"/>
      <c r="C19" s="193"/>
      <c r="D19" s="196"/>
      <c r="E19" s="136"/>
      <c r="F19" s="139"/>
      <c r="G19" s="2" t="s">
        <v>418</v>
      </c>
      <c r="H19" s="115"/>
      <c r="I19" s="171"/>
      <c r="J19" s="42"/>
      <c r="K19" s="10"/>
      <c r="L19" s="42"/>
      <c r="M19" s="123"/>
      <c r="N19" s="171"/>
      <c r="O19" s="17"/>
    </row>
    <row r="20" spans="1:16" s="1" customFormat="1" ht="30" customHeight="1" thickBot="1">
      <c r="A20" s="186"/>
      <c r="B20" s="189"/>
      <c r="C20" s="194"/>
      <c r="D20" s="197"/>
      <c r="E20" s="146"/>
      <c r="F20" s="141"/>
      <c r="G20" s="18" t="s">
        <v>27</v>
      </c>
      <c r="H20" s="116"/>
      <c r="I20" s="171"/>
      <c r="J20" s="43"/>
      <c r="K20" s="34"/>
      <c r="L20" s="43"/>
      <c r="M20" s="124"/>
      <c r="N20" s="171"/>
      <c r="O20" s="20"/>
    </row>
    <row r="21" spans="1:16" s="1" customFormat="1" ht="50.25" customHeight="1" thickTop="1">
      <c r="A21" s="186"/>
      <c r="B21" s="189"/>
      <c r="C21" s="131" t="s">
        <v>28</v>
      </c>
      <c r="D21" s="143" t="s">
        <v>29</v>
      </c>
      <c r="E21" s="135" t="s">
        <v>30</v>
      </c>
      <c r="F21" s="138" t="s">
        <v>31</v>
      </c>
      <c r="G21" s="14" t="s">
        <v>419</v>
      </c>
      <c r="H21" s="114">
        <v>0.5</v>
      </c>
      <c r="I21" s="171"/>
      <c r="J21" s="41"/>
      <c r="K21" s="33"/>
      <c r="L21" s="41"/>
      <c r="M21" s="122">
        <f>IF(COUNTA(J21:J27)+COUNTA(L21:L27)=7,H21,0)</f>
        <v>0</v>
      </c>
      <c r="N21" s="171"/>
      <c r="O21" s="17" t="s">
        <v>491</v>
      </c>
    </row>
    <row r="22" spans="1:16" s="1" customFormat="1" ht="45" customHeight="1">
      <c r="A22" s="186"/>
      <c r="B22" s="189"/>
      <c r="C22" s="132"/>
      <c r="D22" s="144"/>
      <c r="E22" s="136"/>
      <c r="F22" s="139"/>
      <c r="G22" s="2" t="s">
        <v>32</v>
      </c>
      <c r="H22" s="115"/>
      <c r="I22" s="171"/>
      <c r="J22" s="42"/>
      <c r="K22" s="10"/>
      <c r="L22" s="42"/>
      <c r="M22" s="123"/>
      <c r="N22" s="171"/>
      <c r="O22" s="17" t="s">
        <v>492</v>
      </c>
    </row>
    <row r="23" spans="1:16" s="1" customFormat="1" ht="59.25" customHeight="1">
      <c r="A23" s="186"/>
      <c r="B23" s="189"/>
      <c r="C23" s="132"/>
      <c r="D23" s="144"/>
      <c r="E23" s="136"/>
      <c r="F23" s="139"/>
      <c r="G23" s="2" t="s">
        <v>33</v>
      </c>
      <c r="H23" s="115"/>
      <c r="I23" s="171"/>
      <c r="J23" s="42"/>
      <c r="K23" s="10"/>
      <c r="L23" s="42"/>
      <c r="M23" s="123"/>
      <c r="N23" s="171"/>
      <c r="O23" s="17" t="s">
        <v>491</v>
      </c>
    </row>
    <row r="24" spans="1:16" s="1" customFormat="1" ht="36" customHeight="1">
      <c r="A24" s="186"/>
      <c r="B24" s="189"/>
      <c r="C24" s="132"/>
      <c r="D24" s="144"/>
      <c r="E24" s="136"/>
      <c r="F24" s="139"/>
      <c r="G24" s="2" t="s">
        <v>34</v>
      </c>
      <c r="H24" s="115"/>
      <c r="I24" s="171"/>
      <c r="J24" s="42"/>
      <c r="K24" s="10"/>
      <c r="L24" s="42"/>
      <c r="M24" s="123"/>
      <c r="N24" s="171"/>
      <c r="O24" s="17" t="s">
        <v>493</v>
      </c>
    </row>
    <row r="25" spans="1:16" s="1" customFormat="1" ht="57.75" customHeight="1">
      <c r="A25" s="186"/>
      <c r="B25" s="189"/>
      <c r="C25" s="132"/>
      <c r="D25" s="144"/>
      <c r="E25" s="136"/>
      <c r="F25" s="139"/>
      <c r="G25" s="2" t="s">
        <v>420</v>
      </c>
      <c r="H25" s="115"/>
      <c r="I25" s="171"/>
      <c r="J25" s="42"/>
      <c r="K25" s="10"/>
      <c r="L25" s="42"/>
      <c r="M25" s="123"/>
      <c r="N25" s="171"/>
      <c r="O25" s="17" t="s">
        <v>494</v>
      </c>
    </row>
    <row r="26" spans="1:16" s="1" customFormat="1" ht="33" customHeight="1">
      <c r="A26" s="186"/>
      <c r="B26" s="189"/>
      <c r="C26" s="132"/>
      <c r="D26" s="144"/>
      <c r="E26" s="136"/>
      <c r="F26" s="139"/>
      <c r="G26" s="2" t="s">
        <v>36</v>
      </c>
      <c r="H26" s="115"/>
      <c r="I26" s="171"/>
      <c r="J26" s="42"/>
      <c r="K26" s="10"/>
      <c r="L26" s="42"/>
      <c r="M26" s="123"/>
      <c r="N26" s="171"/>
      <c r="O26" s="17" t="s">
        <v>495</v>
      </c>
    </row>
    <row r="27" spans="1:16" s="1" customFormat="1" ht="57.75" customHeight="1" thickBot="1">
      <c r="A27" s="186"/>
      <c r="B27" s="189"/>
      <c r="C27" s="142"/>
      <c r="D27" s="145"/>
      <c r="E27" s="146"/>
      <c r="F27" s="141"/>
      <c r="G27" s="21" t="s">
        <v>37</v>
      </c>
      <c r="H27" s="116"/>
      <c r="I27" s="171"/>
      <c r="J27" s="43"/>
      <c r="K27" s="34"/>
      <c r="L27" s="43"/>
      <c r="M27" s="124"/>
      <c r="N27" s="171"/>
      <c r="O27" s="17" t="s">
        <v>492</v>
      </c>
    </row>
    <row r="28" spans="1:16" s="1" customFormat="1" ht="30" customHeight="1" thickTop="1">
      <c r="A28" s="186"/>
      <c r="B28" s="189"/>
      <c r="C28" s="131" t="s">
        <v>38</v>
      </c>
      <c r="D28" s="143" t="s">
        <v>39</v>
      </c>
      <c r="E28" s="135" t="s">
        <v>40</v>
      </c>
      <c r="F28" s="138" t="s">
        <v>41</v>
      </c>
      <c r="G28" s="14" t="s">
        <v>42</v>
      </c>
      <c r="H28" s="114">
        <v>0.5</v>
      </c>
      <c r="I28" s="171"/>
      <c r="J28" s="41"/>
      <c r="K28" s="33"/>
      <c r="L28" s="41"/>
      <c r="M28" s="122">
        <f>IF(COUNTA(J28:J31)+COUNTA(L28:L31)=4,H28,0)</f>
        <v>0</v>
      </c>
      <c r="N28" s="171"/>
      <c r="O28" s="16"/>
    </row>
    <row r="29" spans="1:16" s="1" customFormat="1" ht="30" customHeight="1">
      <c r="A29" s="186"/>
      <c r="B29" s="189"/>
      <c r="C29" s="132"/>
      <c r="D29" s="144"/>
      <c r="E29" s="136"/>
      <c r="F29" s="139"/>
      <c r="G29" s="2" t="s">
        <v>43</v>
      </c>
      <c r="H29" s="115"/>
      <c r="I29" s="171"/>
      <c r="J29" s="42"/>
      <c r="K29" s="10"/>
      <c r="L29" s="42"/>
      <c r="M29" s="123"/>
      <c r="N29" s="171"/>
      <c r="O29" s="17"/>
      <c r="P29" s="17" t="s">
        <v>496</v>
      </c>
    </row>
    <row r="30" spans="1:16" s="1" customFormat="1" ht="30" customHeight="1">
      <c r="A30" s="186"/>
      <c r="B30" s="189"/>
      <c r="C30" s="132"/>
      <c r="D30" s="144"/>
      <c r="E30" s="136"/>
      <c r="F30" s="139"/>
      <c r="G30" s="2" t="s">
        <v>44</v>
      </c>
      <c r="H30" s="115"/>
      <c r="I30" s="171"/>
      <c r="J30" s="42"/>
      <c r="K30" s="10"/>
      <c r="L30" s="42"/>
      <c r="M30" s="123"/>
      <c r="N30" s="171"/>
      <c r="O30" s="17"/>
    </row>
    <row r="31" spans="1:16" s="1" customFormat="1" ht="30" customHeight="1" thickBot="1">
      <c r="A31" s="186"/>
      <c r="B31" s="189"/>
      <c r="C31" s="142"/>
      <c r="D31" s="145"/>
      <c r="E31" s="146"/>
      <c r="F31" s="141"/>
      <c r="G31" s="18" t="s">
        <v>45</v>
      </c>
      <c r="H31" s="116"/>
      <c r="I31" s="171"/>
      <c r="J31" s="43"/>
      <c r="K31" s="34"/>
      <c r="L31" s="43"/>
      <c r="M31" s="124"/>
      <c r="N31" s="171"/>
      <c r="O31" s="20" t="s">
        <v>11</v>
      </c>
    </row>
    <row r="32" spans="1:16" s="1" customFormat="1" ht="30" customHeight="1" thickTop="1">
      <c r="A32" s="186"/>
      <c r="B32" s="189"/>
      <c r="C32" s="131" t="s">
        <v>46</v>
      </c>
      <c r="D32" s="143" t="s">
        <v>47</v>
      </c>
      <c r="E32" s="135" t="s">
        <v>48</v>
      </c>
      <c r="F32" s="138" t="s">
        <v>49</v>
      </c>
      <c r="G32" s="14" t="s">
        <v>50</v>
      </c>
      <c r="H32" s="114">
        <v>0.5</v>
      </c>
      <c r="I32" s="171"/>
      <c r="J32" s="41"/>
      <c r="K32" s="33"/>
      <c r="L32" s="41"/>
      <c r="M32" s="122">
        <f>IF(COUNTA(J32:J34)+COUNTA(L32:L34)=3,H10,0)</f>
        <v>0</v>
      </c>
      <c r="N32" s="171"/>
      <c r="O32" s="16"/>
    </row>
    <row r="33" spans="1:16" s="1" customFormat="1" ht="30" customHeight="1">
      <c r="A33" s="186"/>
      <c r="B33" s="189"/>
      <c r="C33" s="132"/>
      <c r="D33" s="144"/>
      <c r="E33" s="136"/>
      <c r="F33" s="139"/>
      <c r="G33" s="2" t="s">
        <v>51</v>
      </c>
      <c r="H33" s="115"/>
      <c r="I33" s="171"/>
      <c r="J33" s="42"/>
      <c r="K33" s="10"/>
      <c r="L33" s="42"/>
      <c r="M33" s="123"/>
      <c r="N33" s="171"/>
      <c r="O33" s="17"/>
    </row>
    <row r="34" spans="1:16" s="1" customFormat="1" ht="30" customHeight="1" thickBot="1">
      <c r="A34" s="186"/>
      <c r="B34" s="189"/>
      <c r="C34" s="142"/>
      <c r="D34" s="145"/>
      <c r="E34" s="146"/>
      <c r="F34" s="141"/>
      <c r="G34" s="18" t="s">
        <v>52</v>
      </c>
      <c r="H34" s="116"/>
      <c r="I34" s="171"/>
      <c r="J34" s="43"/>
      <c r="K34" s="34"/>
      <c r="L34" s="43"/>
      <c r="M34" s="124"/>
      <c r="N34" s="171"/>
      <c r="O34" s="20"/>
    </row>
    <row r="35" spans="1:16" s="1" customFormat="1" ht="30" customHeight="1" thickTop="1">
      <c r="A35" s="186"/>
      <c r="B35" s="189"/>
      <c r="C35" s="131" t="s">
        <v>53</v>
      </c>
      <c r="D35" s="143" t="s">
        <v>54</v>
      </c>
      <c r="E35" s="135" t="s">
        <v>55</v>
      </c>
      <c r="F35" s="138" t="s">
        <v>56</v>
      </c>
      <c r="G35" s="14" t="s">
        <v>42</v>
      </c>
      <c r="H35" s="114">
        <v>0.5</v>
      </c>
      <c r="I35" s="171"/>
      <c r="J35" s="41"/>
      <c r="K35" s="33"/>
      <c r="L35" s="41"/>
      <c r="M35" s="122">
        <f>IF(COUNTA(J35:J38)+COUNTA(L35:L38)=4,H10,0)</f>
        <v>0</v>
      </c>
      <c r="N35" s="171"/>
      <c r="O35" s="16"/>
    </row>
    <row r="36" spans="1:16" s="1" customFormat="1" ht="30" customHeight="1">
      <c r="A36" s="186"/>
      <c r="B36" s="189"/>
      <c r="C36" s="132"/>
      <c r="D36" s="144"/>
      <c r="E36" s="136"/>
      <c r="F36" s="139"/>
      <c r="G36" s="2" t="s">
        <v>43</v>
      </c>
      <c r="H36" s="115"/>
      <c r="I36" s="171"/>
      <c r="J36" s="42"/>
      <c r="K36" s="10"/>
      <c r="L36" s="42"/>
      <c r="M36" s="123"/>
      <c r="N36" s="171"/>
      <c r="O36" s="17"/>
      <c r="P36" s="17" t="s">
        <v>496</v>
      </c>
    </row>
    <row r="37" spans="1:16" s="1" customFormat="1" ht="36.75" customHeight="1">
      <c r="A37" s="186"/>
      <c r="B37" s="189"/>
      <c r="C37" s="132"/>
      <c r="D37" s="144"/>
      <c r="E37" s="136"/>
      <c r="F37" s="139"/>
      <c r="G37" s="2" t="s">
        <v>497</v>
      </c>
      <c r="H37" s="115"/>
      <c r="I37" s="171"/>
      <c r="J37" s="42"/>
      <c r="K37" s="10"/>
      <c r="L37" s="42"/>
      <c r="M37" s="123"/>
      <c r="N37" s="171"/>
      <c r="O37" s="17"/>
    </row>
    <row r="38" spans="1:16" s="1" customFormat="1" ht="39.950000000000003" customHeight="1" thickBot="1">
      <c r="A38" s="186"/>
      <c r="B38" s="189"/>
      <c r="C38" s="142"/>
      <c r="D38" s="145"/>
      <c r="E38" s="146"/>
      <c r="F38" s="141"/>
      <c r="G38" s="18" t="s">
        <v>423</v>
      </c>
      <c r="H38" s="116"/>
      <c r="I38" s="172"/>
      <c r="J38" s="43"/>
      <c r="K38" s="34"/>
      <c r="L38" s="43"/>
      <c r="M38" s="124"/>
      <c r="N38" s="172"/>
      <c r="O38" s="20"/>
    </row>
    <row r="39" spans="1:16" s="1" customFormat="1" ht="30" customHeight="1" thickTop="1">
      <c r="A39" s="186"/>
      <c r="B39" s="162" t="s">
        <v>445</v>
      </c>
      <c r="C39" s="131" t="s">
        <v>57</v>
      </c>
      <c r="D39" s="143" t="s">
        <v>58</v>
      </c>
      <c r="E39" s="135" t="s">
        <v>59</v>
      </c>
      <c r="F39" s="138" t="s">
        <v>60</v>
      </c>
      <c r="G39" s="14" t="s">
        <v>498</v>
      </c>
      <c r="H39" s="114">
        <v>2</v>
      </c>
      <c r="I39" s="108">
        <f>+H39+H43+H47</f>
        <v>6</v>
      </c>
      <c r="J39" s="41"/>
      <c r="K39" s="15"/>
      <c r="L39" s="41"/>
      <c r="M39" s="122">
        <f>IF(COUNTA(J39:J42)+COUNTA(L39:L42)=4,H39,0)</f>
        <v>0</v>
      </c>
      <c r="N39" s="164">
        <f>+M39+M43+M47</f>
        <v>0</v>
      </c>
      <c r="O39" s="16"/>
    </row>
    <row r="40" spans="1:16" s="1" customFormat="1" ht="30" customHeight="1">
      <c r="A40" s="186"/>
      <c r="B40" s="162"/>
      <c r="C40" s="132"/>
      <c r="D40" s="144"/>
      <c r="E40" s="136"/>
      <c r="F40" s="139"/>
      <c r="G40" s="2" t="s">
        <v>487</v>
      </c>
      <c r="H40" s="115"/>
      <c r="I40" s="109"/>
      <c r="J40" s="42"/>
      <c r="K40" s="5"/>
      <c r="L40" s="42"/>
      <c r="M40" s="123"/>
      <c r="N40" s="165"/>
      <c r="O40" s="17"/>
    </row>
    <row r="41" spans="1:16" s="1" customFormat="1" ht="30" customHeight="1">
      <c r="A41" s="186"/>
      <c r="B41" s="162"/>
      <c r="C41" s="132"/>
      <c r="D41" s="144"/>
      <c r="E41" s="136"/>
      <c r="F41" s="139"/>
      <c r="G41" s="36" t="s">
        <v>450</v>
      </c>
      <c r="H41" s="115"/>
      <c r="I41" s="109"/>
      <c r="J41" s="42"/>
      <c r="K41" s="5"/>
      <c r="L41" s="42"/>
      <c r="M41" s="123"/>
      <c r="N41" s="165"/>
      <c r="O41" s="17"/>
    </row>
    <row r="42" spans="1:16" s="1" customFormat="1" ht="39.950000000000003" customHeight="1" thickBot="1">
      <c r="A42" s="186"/>
      <c r="B42" s="162"/>
      <c r="C42" s="142"/>
      <c r="D42" s="145"/>
      <c r="E42" s="146"/>
      <c r="F42" s="141"/>
      <c r="G42" s="18" t="s">
        <v>499</v>
      </c>
      <c r="H42" s="116"/>
      <c r="I42" s="109"/>
      <c r="J42" s="19"/>
      <c r="K42" s="19"/>
      <c r="L42" s="43"/>
      <c r="M42" s="124"/>
      <c r="N42" s="165"/>
      <c r="O42" s="20"/>
    </row>
    <row r="43" spans="1:16" s="1" customFormat="1" ht="30" customHeight="1" thickTop="1">
      <c r="A43" s="186"/>
      <c r="B43" s="162"/>
      <c r="C43" s="131" t="s">
        <v>61</v>
      </c>
      <c r="D43" s="143" t="s">
        <v>62</v>
      </c>
      <c r="E43" s="135" t="s">
        <v>63</v>
      </c>
      <c r="F43" s="138" t="s">
        <v>64</v>
      </c>
      <c r="G43" s="14" t="s">
        <v>500</v>
      </c>
      <c r="H43" s="167">
        <v>2</v>
      </c>
      <c r="I43" s="109"/>
      <c r="J43" s="41"/>
      <c r="K43" s="33"/>
      <c r="L43" s="41"/>
      <c r="M43" s="122">
        <f>IF(COUNTA(J43:J46)+COUNTA(L43:L46)=4,H43,0)</f>
        <v>0</v>
      </c>
      <c r="N43" s="165"/>
      <c r="O43" s="16"/>
      <c r="P43" s="51" t="s">
        <v>501</v>
      </c>
    </row>
    <row r="44" spans="1:16" s="1" customFormat="1" ht="30" customHeight="1">
      <c r="A44" s="186"/>
      <c r="B44" s="162"/>
      <c r="C44" s="132"/>
      <c r="D44" s="144"/>
      <c r="E44" s="136"/>
      <c r="F44" s="139"/>
      <c r="G44" s="2" t="s">
        <v>65</v>
      </c>
      <c r="H44" s="168"/>
      <c r="I44" s="109"/>
      <c r="J44" s="42"/>
      <c r="K44" s="10"/>
      <c r="L44" s="42"/>
      <c r="M44" s="123"/>
      <c r="N44" s="165"/>
      <c r="O44" s="17"/>
    </row>
    <row r="45" spans="1:16" s="1" customFormat="1" ht="30" customHeight="1">
      <c r="A45" s="186"/>
      <c r="B45" s="162"/>
      <c r="C45" s="132"/>
      <c r="D45" s="144"/>
      <c r="E45" s="136"/>
      <c r="F45" s="139"/>
      <c r="G45" s="2" t="s">
        <v>66</v>
      </c>
      <c r="H45" s="168"/>
      <c r="I45" s="109"/>
      <c r="J45" s="42"/>
      <c r="K45" s="10"/>
      <c r="L45" s="42"/>
      <c r="M45" s="123"/>
      <c r="N45" s="165"/>
      <c r="O45" s="17"/>
    </row>
    <row r="46" spans="1:16" s="1" customFormat="1" ht="39.950000000000003" customHeight="1" thickBot="1">
      <c r="A46" s="186"/>
      <c r="B46" s="162"/>
      <c r="C46" s="142"/>
      <c r="D46" s="145"/>
      <c r="E46" s="146"/>
      <c r="F46" s="141"/>
      <c r="G46" s="18" t="s">
        <v>67</v>
      </c>
      <c r="H46" s="169"/>
      <c r="I46" s="109"/>
      <c r="J46" s="43"/>
      <c r="K46" s="34"/>
      <c r="L46" s="43"/>
      <c r="M46" s="124"/>
      <c r="N46" s="165"/>
      <c r="O46" s="20"/>
    </row>
    <row r="47" spans="1:16" s="1" customFormat="1" ht="35.25" customHeight="1" thickTop="1">
      <c r="A47" s="186"/>
      <c r="B47" s="162"/>
      <c r="C47" s="131" t="s">
        <v>68</v>
      </c>
      <c r="D47" s="143" t="s">
        <v>69</v>
      </c>
      <c r="E47" s="135" t="s">
        <v>70</v>
      </c>
      <c r="F47" s="138" t="s">
        <v>71</v>
      </c>
      <c r="G47" s="14" t="s">
        <v>72</v>
      </c>
      <c r="H47" s="114">
        <v>2</v>
      </c>
      <c r="I47" s="109"/>
      <c r="J47" s="41"/>
      <c r="K47" s="15"/>
      <c r="L47" s="41"/>
      <c r="M47" s="122">
        <f>IF(COUNTA(J47:J48)+COUNTA(L47:L48)=2,H47,0)</f>
        <v>0</v>
      </c>
      <c r="N47" s="165"/>
      <c r="O47" s="16"/>
    </row>
    <row r="48" spans="1:16" s="1" customFormat="1" ht="51" customHeight="1" thickBot="1">
      <c r="A48" s="186"/>
      <c r="B48" s="163"/>
      <c r="C48" s="142"/>
      <c r="D48" s="145"/>
      <c r="E48" s="146"/>
      <c r="F48" s="141"/>
      <c r="G48" s="18" t="s">
        <v>73</v>
      </c>
      <c r="H48" s="116"/>
      <c r="I48" s="110"/>
      <c r="J48" s="43"/>
      <c r="K48" s="19"/>
      <c r="L48" s="43"/>
      <c r="M48" s="124"/>
      <c r="N48" s="166"/>
      <c r="O48" s="20"/>
    </row>
    <row r="49" spans="1:15" s="1" customFormat="1" ht="30" customHeight="1" thickTop="1">
      <c r="A49" s="186"/>
      <c r="B49" s="161" t="s">
        <v>74</v>
      </c>
      <c r="C49" s="131" t="s">
        <v>75</v>
      </c>
      <c r="D49" s="133" t="s">
        <v>76</v>
      </c>
      <c r="E49" s="135" t="s">
        <v>77</v>
      </c>
      <c r="F49" s="138" t="s">
        <v>78</v>
      </c>
      <c r="G49" s="14" t="s">
        <v>79</v>
      </c>
      <c r="H49" s="114">
        <v>1</v>
      </c>
      <c r="I49" s="108">
        <f>+H49+H53+H57+H61+H65+H69+H74+H78+H82+H85+H89</f>
        <v>15</v>
      </c>
      <c r="J49" s="41"/>
      <c r="K49" s="15"/>
      <c r="L49" s="41"/>
      <c r="M49" s="122">
        <f>IF(COUNTA(J49:J52)+COUNTA(L49:L52)=4,H49,0)</f>
        <v>0</v>
      </c>
      <c r="N49" s="108">
        <f>+M49+M53+M57+M61+M65+M69+M74+M78+M82+M85+M89</f>
        <v>0</v>
      </c>
      <c r="O49" s="16"/>
    </row>
    <row r="50" spans="1:15" s="1" customFormat="1" ht="30" customHeight="1">
      <c r="A50" s="186"/>
      <c r="B50" s="161"/>
      <c r="C50" s="132"/>
      <c r="D50" s="134"/>
      <c r="E50" s="136"/>
      <c r="F50" s="139"/>
      <c r="G50" s="2" t="s">
        <v>80</v>
      </c>
      <c r="H50" s="115"/>
      <c r="I50" s="109"/>
      <c r="J50" s="42"/>
      <c r="K50" s="5"/>
      <c r="L50" s="42"/>
      <c r="M50" s="123"/>
      <c r="N50" s="109"/>
      <c r="O50" s="17"/>
    </row>
    <row r="51" spans="1:15" s="1" customFormat="1" ht="30" customHeight="1">
      <c r="A51" s="186"/>
      <c r="B51" s="161"/>
      <c r="C51" s="132"/>
      <c r="D51" s="134"/>
      <c r="E51" s="136"/>
      <c r="F51" s="139"/>
      <c r="G51" s="2" t="s">
        <v>81</v>
      </c>
      <c r="H51" s="115"/>
      <c r="I51" s="109"/>
      <c r="J51" s="42"/>
      <c r="K51" s="5"/>
      <c r="L51" s="42"/>
      <c r="M51" s="123"/>
      <c r="N51" s="109"/>
      <c r="O51" s="17"/>
    </row>
    <row r="52" spans="1:15" s="1" customFormat="1" ht="30" customHeight="1" thickBot="1">
      <c r="A52" s="186"/>
      <c r="B52" s="161"/>
      <c r="C52" s="142"/>
      <c r="D52" s="159"/>
      <c r="E52" s="146"/>
      <c r="F52" s="141"/>
      <c r="G52" s="18" t="s">
        <v>82</v>
      </c>
      <c r="H52" s="116"/>
      <c r="I52" s="109"/>
      <c r="J52" s="43"/>
      <c r="K52" s="19"/>
      <c r="L52" s="43"/>
      <c r="M52" s="124"/>
      <c r="N52" s="109"/>
      <c r="O52" s="20"/>
    </row>
    <row r="53" spans="1:15" s="1" customFormat="1" ht="30" customHeight="1" thickTop="1">
      <c r="A53" s="186"/>
      <c r="B53" s="161"/>
      <c r="C53" s="131" t="s">
        <v>83</v>
      </c>
      <c r="D53" s="143" t="s">
        <v>84</v>
      </c>
      <c r="E53" s="135" t="s">
        <v>85</v>
      </c>
      <c r="F53" s="138" t="s">
        <v>86</v>
      </c>
      <c r="G53" s="14" t="s">
        <v>502</v>
      </c>
      <c r="H53" s="114">
        <v>1</v>
      </c>
      <c r="I53" s="109"/>
      <c r="J53" s="41"/>
      <c r="K53" s="15"/>
      <c r="L53" s="41"/>
      <c r="M53" s="122">
        <f>IF(COUNTA(J53:J56)+COUNTA(L53:L56)=4,H53,0)</f>
        <v>0</v>
      </c>
      <c r="N53" s="109"/>
      <c r="O53" s="16"/>
    </row>
    <row r="54" spans="1:15" s="1" customFormat="1" ht="30" customHeight="1">
      <c r="A54" s="186"/>
      <c r="B54" s="161"/>
      <c r="C54" s="132"/>
      <c r="D54" s="144"/>
      <c r="E54" s="136"/>
      <c r="F54" s="139"/>
      <c r="G54" s="2" t="s">
        <v>88</v>
      </c>
      <c r="H54" s="115"/>
      <c r="I54" s="109"/>
      <c r="J54" s="42"/>
      <c r="K54" s="5"/>
      <c r="L54" s="42"/>
      <c r="M54" s="123"/>
      <c r="N54" s="109"/>
      <c r="O54" s="17"/>
    </row>
    <row r="55" spans="1:15" s="1" customFormat="1" ht="30" customHeight="1">
      <c r="A55" s="186"/>
      <c r="B55" s="161"/>
      <c r="C55" s="132"/>
      <c r="D55" s="144"/>
      <c r="E55" s="136"/>
      <c r="F55" s="139"/>
      <c r="G55" s="2" t="s">
        <v>89</v>
      </c>
      <c r="H55" s="115"/>
      <c r="I55" s="109"/>
      <c r="J55" s="42"/>
      <c r="K55" s="5"/>
      <c r="L55" s="42"/>
      <c r="M55" s="123"/>
      <c r="N55" s="109"/>
      <c r="O55" s="17"/>
    </row>
    <row r="56" spans="1:15" s="1" customFormat="1" ht="30" customHeight="1" thickBot="1">
      <c r="A56" s="186"/>
      <c r="B56" s="161"/>
      <c r="C56" s="132"/>
      <c r="D56" s="144"/>
      <c r="E56" s="137"/>
      <c r="F56" s="140"/>
      <c r="G56" s="11" t="s">
        <v>90</v>
      </c>
      <c r="H56" s="116"/>
      <c r="I56" s="109"/>
      <c r="J56" s="40"/>
      <c r="K56" s="12"/>
      <c r="L56" s="40"/>
      <c r="M56" s="124"/>
      <c r="N56" s="109"/>
      <c r="O56" s="22"/>
    </row>
    <row r="57" spans="1:15" s="1" customFormat="1" ht="30" customHeight="1" thickTop="1">
      <c r="A57" s="186"/>
      <c r="B57" s="161"/>
      <c r="C57" s="131" t="s">
        <v>91</v>
      </c>
      <c r="D57" s="143" t="s">
        <v>92</v>
      </c>
      <c r="E57" s="135" t="s">
        <v>93</v>
      </c>
      <c r="F57" s="138" t="s">
        <v>94</v>
      </c>
      <c r="G57" s="14" t="s">
        <v>95</v>
      </c>
      <c r="H57" s="114">
        <v>1</v>
      </c>
      <c r="I57" s="109"/>
      <c r="J57" s="41"/>
      <c r="K57" s="15"/>
      <c r="L57" s="41"/>
      <c r="M57" s="122">
        <f>IF(COUNTA(J57:J60)+COUNTA(L57:L60)=4,H57,0)</f>
        <v>0</v>
      </c>
      <c r="N57" s="109"/>
      <c r="O57" s="16"/>
    </row>
    <row r="58" spans="1:15" s="1" customFormat="1" ht="30" customHeight="1">
      <c r="A58" s="186"/>
      <c r="B58" s="161"/>
      <c r="C58" s="132"/>
      <c r="D58" s="144"/>
      <c r="E58" s="136"/>
      <c r="F58" s="139"/>
      <c r="G58" s="2" t="s">
        <v>96</v>
      </c>
      <c r="H58" s="115"/>
      <c r="I58" s="109"/>
      <c r="J58" s="42"/>
      <c r="K58" s="5"/>
      <c r="L58" s="42"/>
      <c r="M58" s="123"/>
      <c r="N58" s="109"/>
      <c r="O58" s="17"/>
    </row>
    <row r="59" spans="1:15" s="1" customFormat="1" ht="30" customHeight="1">
      <c r="A59" s="186"/>
      <c r="B59" s="161"/>
      <c r="C59" s="132"/>
      <c r="D59" s="144"/>
      <c r="E59" s="136"/>
      <c r="F59" s="139"/>
      <c r="G59" s="2" t="s">
        <v>97</v>
      </c>
      <c r="H59" s="115"/>
      <c r="I59" s="109"/>
      <c r="J59" s="42"/>
      <c r="K59" s="5"/>
      <c r="L59" s="42"/>
      <c r="M59" s="123"/>
      <c r="N59" s="109"/>
      <c r="O59" s="17"/>
    </row>
    <row r="60" spans="1:15" s="1" customFormat="1" ht="30" customHeight="1" thickBot="1">
      <c r="A60" s="186"/>
      <c r="B60" s="161"/>
      <c r="C60" s="142"/>
      <c r="D60" s="145"/>
      <c r="E60" s="146"/>
      <c r="F60" s="141"/>
      <c r="G60" s="18" t="s">
        <v>98</v>
      </c>
      <c r="H60" s="116"/>
      <c r="I60" s="109"/>
      <c r="J60" s="43"/>
      <c r="K60" s="19"/>
      <c r="L60" s="43"/>
      <c r="M60" s="124"/>
      <c r="N60" s="109"/>
      <c r="O60" s="20"/>
    </row>
    <row r="61" spans="1:15" s="1" customFormat="1" ht="39.950000000000003" customHeight="1" thickTop="1">
      <c r="A61" s="186"/>
      <c r="B61" s="161"/>
      <c r="C61" s="131" t="s">
        <v>99</v>
      </c>
      <c r="D61" s="143" t="s">
        <v>100</v>
      </c>
      <c r="E61" s="135" t="s">
        <v>101</v>
      </c>
      <c r="F61" s="138" t="s">
        <v>102</v>
      </c>
      <c r="G61" s="14" t="s">
        <v>424</v>
      </c>
      <c r="H61" s="114">
        <v>2</v>
      </c>
      <c r="I61" s="109"/>
      <c r="J61" s="41"/>
      <c r="K61" s="15"/>
      <c r="L61" s="41"/>
      <c r="M61" s="122">
        <f>IF(COUNTA(J61:J64)+COUNTA(L61:L64)=4,H61,0)</f>
        <v>0</v>
      </c>
      <c r="N61" s="109"/>
      <c r="O61" s="16"/>
    </row>
    <row r="62" spans="1:15" s="1" customFormat="1" ht="30" customHeight="1">
      <c r="A62" s="186"/>
      <c r="B62" s="161"/>
      <c r="C62" s="132"/>
      <c r="D62" s="144"/>
      <c r="E62" s="136"/>
      <c r="F62" s="139"/>
      <c r="G62" s="2" t="s">
        <v>103</v>
      </c>
      <c r="H62" s="115"/>
      <c r="I62" s="109"/>
      <c r="J62" s="42"/>
      <c r="K62" s="5"/>
      <c r="L62" s="42"/>
      <c r="M62" s="123"/>
      <c r="N62" s="109"/>
      <c r="O62" s="17"/>
    </row>
    <row r="63" spans="1:15" s="1" customFormat="1" ht="30" customHeight="1">
      <c r="A63" s="186"/>
      <c r="B63" s="161"/>
      <c r="C63" s="132"/>
      <c r="D63" s="144"/>
      <c r="E63" s="136"/>
      <c r="F63" s="139"/>
      <c r="G63" s="2" t="s">
        <v>104</v>
      </c>
      <c r="H63" s="115"/>
      <c r="I63" s="109"/>
      <c r="J63" s="42"/>
      <c r="K63" s="5"/>
      <c r="L63" s="42"/>
      <c r="M63" s="123"/>
      <c r="N63" s="109"/>
      <c r="O63" s="17"/>
    </row>
    <row r="64" spans="1:15" s="1" customFormat="1" ht="30" customHeight="1" thickBot="1">
      <c r="A64" s="186"/>
      <c r="B64" s="161"/>
      <c r="C64" s="132"/>
      <c r="D64" s="144"/>
      <c r="E64" s="137"/>
      <c r="F64" s="140"/>
      <c r="G64" s="11" t="s">
        <v>105</v>
      </c>
      <c r="H64" s="116"/>
      <c r="I64" s="109"/>
      <c r="J64" s="40"/>
      <c r="K64" s="12"/>
      <c r="L64" s="40"/>
      <c r="M64" s="124"/>
      <c r="N64" s="109"/>
      <c r="O64" s="22"/>
    </row>
    <row r="65" spans="1:15" s="1" customFormat="1" ht="30" customHeight="1" thickTop="1">
      <c r="A65" s="186"/>
      <c r="B65" s="161"/>
      <c r="C65" s="131" t="s">
        <v>106</v>
      </c>
      <c r="D65" s="143" t="s">
        <v>107</v>
      </c>
      <c r="E65" s="135" t="s">
        <v>108</v>
      </c>
      <c r="F65" s="138" t="s">
        <v>109</v>
      </c>
      <c r="G65" s="14" t="s">
        <v>110</v>
      </c>
      <c r="H65" s="114">
        <v>2</v>
      </c>
      <c r="I65" s="109"/>
      <c r="J65" s="41"/>
      <c r="K65" s="15"/>
      <c r="L65" s="41"/>
      <c r="M65" s="122">
        <f>IF(COUNTA(J65:J68)+COUNTA(L65:L68)=4,H65,0)</f>
        <v>0</v>
      </c>
      <c r="N65" s="109"/>
      <c r="O65" s="16"/>
    </row>
    <row r="66" spans="1:15" s="1" customFormat="1" ht="30" customHeight="1">
      <c r="A66" s="186"/>
      <c r="B66" s="161"/>
      <c r="C66" s="132"/>
      <c r="D66" s="144"/>
      <c r="E66" s="136"/>
      <c r="F66" s="139"/>
      <c r="G66" s="2" t="s">
        <v>111</v>
      </c>
      <c r="H66" s="115"/>
      <c r="I66" s="109"/>
      <c r="J66" s="42"/>
      <c r="K66" s="5"/>
      <c r="L66" s="42"/>
      <c r="M66" s="123"/>
      <c r="N66" s="109"/>
      <c r="O66" s="17"/>
    </row>
    <row r="67" spans="1:15" s="1" customFormat="1" ht="30" customHeight="1">
      <c r="A67" s="186"/>
      <c r="B67" s="161"/>
      <c r="C67" s="132"/>
      <c r="D67" s="144"/>
      <c r="E67" s="136"/>
      <c r="F67" s="139"/>
      <c r="G67" s="2" t="s">
        <v>112</v>
      </c>
      <c r="H67" s="115"/>
      <c r="I67" s="109"/>
      <c r="J67" s="42"/>
      <c r="K67" s="5"/>
      <c r="L67" s="42"/>
      <c r="M67" s="123"/>
      <c r="N67" s="109"/>
      <c r="O67" s="17"/>
    </row>
    <row r="68" spans="1:15" s="1" customFormat="1" ht="30" customHeight="1" thickBot="1">
      <c r="A68" s="186"/>
      <c r="B68" s="161"/>
      <c r="C68" s="142"/>
      <c r="D68" s="145"/>
      <c r="E68" s="146"/>
      <c r="F68" s="141"/>
      <c r="G68" s="18" t="s">
        <v>113</v>
      </c>
      <c r="H68" s="116"/>
      <c r="I68" s="109"/>
      <c r="J68" s="43"/>
      <c r="K68" s="19"/>
      <c r="L68" s="43"/>
      <c r="M68" s="124"/>
      <c r="N68" s="109"/>
      <c r="O68" s="20"/>
    </row>
    <row r="69" spans="1:15" s="1" customFormat="1" ht="30" customHeight="1" thickTop="1">
      <c r="A69" s="186"/>
      <c r="B69" s="161"/>
      <c r="C69" s="131" t="s">
        <v>114</v>
      </c>
      <c r="D69" s="143" t="s">
        <v>115</v>
      </c>
      <c r="E69" s="135" t="s">
        <v>116</v>
      </c>
      <c r="F69" s="138" t="s">
        <v>117</v>
      </c>
      <c r="G69" s="14" t="s">
        <v>503</v>
      </c>
      <c r="H69" s="114">
        <v>1</v>
      </c>
      <c r="I69" s="109"/>
      <c r="J69" s="41"/>
      <c r="K69" s="15"/>
      <c r="L69" s="41"/>
      <c r="M69" s="122">
        <f>IF(COUNTA(J69:J73)+COUNTA(L69:L73)=5,H69,0)</f>
        <v>0</v>
      </c>
      <c r="N69" s="109"/>
      <c r="O69" s="16"/>
    </row>
    <row r="70" spans="1:15" s="1" customFormat="1" ht="30" customHeight="1">
      <c r="A70" s="186"/>
      <c r="B70" s="161"/>
      <c r="C70" s="132"/>
      <c r="D70" s="144"/>
      <c r="E70" s="136"/>
      <c r="F70" s="139"/>
      <c r="G70" s="2" t="s">
        <v>119</v>
      </c>
      <c r="H70" s="115"/>
      <c r="I70" s="109"/>
      <c r="J70" s="42"/>
      <c r="K70" s="5"/>
      <c r="L70" s="42"/>
      <c r="M70" s="123"/>
      <c r="N70" s="109"/>
      <c r="O70" s="17"/>
    </row>
    <row r="71" spans="1:15" s="1" customFormat="1" ht="30" customHeight="1">
      <c r="A71" s="186"/>
      <c r="B71" s="161"/>
      <c r="C71" s="132"/>
      <c r="D71" s="144"/>
      <c r="E71" s="136"/>
      <c r="F71" s="139"/>
      <c r="G71" s="2" t="s">
        <v>120</v>
      </c>
      <c r="H71" s="115"/>
      <c r="I71" s="109"/>
      <c r="J71" s="42"/>
      <c r="K71" s="5"/>
      <c r="L71" s="42"/>
      <c r="M71" s="123"/>
      <c r="N71" s="109"/>
      <c r="O71" s="17"/>
    </row>
    <row r="72" spans="1:15" s="1" customFormat="1" ht="30" customHeight="1">
      <c r="A72" s="186"/>
      <c r="B72" s="161"/>
      <c r="C72" s="132"/>
      <c r="D72" s="144"/>
      <c r="E72" s="136"/>
      <c r="F72" s="139"/>
      <c r="G72" s="2" t="s">
        <v>121</v>
      </c>
      <c r="H72" s="115"/>
      <c r="I72" s="109"/>
      <c r="J72" s="42"/>
      <c r="K72" s="5"/>
      <c r="L72" s="42"/>
      <c r="M72" s="123"/>
      <c r="N72" s="109"/>
      <c r="O72" s="17"/>
    </row>
    <row r="73" spans="1:15" s="1" customFormat="1" ht="30" customHeight="1" thickBot="1">
      <c r="A73" s="186"/>
      <c r="B73" s="161"/>
      <c r="C73" s="142"/>
      <c r="D73" s="145"/>
      <c r="E73" s="146"/>
      <c r="F73" s="141"/>
      <c r="G73" s="18" t="s">
        <v>122</v>
      </c>
      <c r="H73" s="116"/>
      <c r="I73" s="109"/>
      <c r="J73" s="43"/>
      <c r="K73" s="19"/>
      <c r="L73" s="43"/>
      <c r="M73" s="124"/>
      <c r="N73" s="109"/>
      <c r="O73" s="20"/>
    </row>
    <row r="74" spans="1:15" s="1" customFormat="1" ht="30" customHeight="1" thickTop="1">
      <c r="A74" s="186"/>
      <c r="B74" s="161"/>
      <c r="C74" s="131" t="s">
        <v>123</v>
      </c>
      <c r="D74" s="143" t="s">
        <v>124</v>
      </c>
      <c r="E74" s="135" t="s">
        <v>125</v>
      </c>
      <c r="F74" s="138" t="s">
        <v>126</v>
      </c>
      <c r="G74" s="14" t="s">
        <v>127</v>
      </c>
      <c r="H74" s="114">
        <v>2</v>
      </c>
      <c r="I74" s="109"/>
      <c r="J74" s="41"/>
      <c r="K74" s="15"/>
      <c r="L74" s="41"/>
      <c r="M74" s="122">
        <f>IF(COUNTA(J74:J77)+COUNTA(L74:L77)=4,H74,0)</f>
        <v>0</v>
      </c>
      <c r="N74" s="109"/>
      <c r="O74" s="16"/>
    </row>
    <row r="75" spans="1:15" s="1" customFormat="1" ht="30" customHeight="1">
      <c r="A75" s="186"/>
      <c r="B75" s="161"/>
      <c r="C75" s="132"/>
      <c r="D75" s="144"/>
      <c r="E75" s="136"/>
      <c r="F75" s="139"/>
      <c r="G75" s="2" t="s">
        <v>128</v>
      </c>
      <c r="H75" s="115"/>
      <c r="I75" s="109"/>
      <c r="J75" s="42"/>
      <c r="K75" s="5"/>
      <c r="L75" s="42"/>
      <c r="M75" s="123"/>
      <c r="N75" s="109"/>
      <c r="O75" s="17"/>
    </row>
    <row r="76" spans="1:15" s="1" customFormat="1" ht="30" customHeight="1">
      <c r="A76" s="186"/>
      <c r="B76" s="161"/>
      <c r="C76" s="132"/>
      <c r="D76" s="144"/>
      <c r="E76" s="136"/>
      <c r="F76" s="139"/>
      <c r="G76" s="2" t="s">
        <v>119</v>
      </c>
      <c r="H76" s="115"/>
      <c r="I76" s="109"/>
      <c r="J76" s="42"/>
      <c r="K76" s="5"/>
      <c r="L76" s="42"/>
      <c r="M76" s="123"/>
      <c r="N76" s="109"/>
      <c r="O76" s="17"/>
    </row>
    <row r="77" spans="1:15" s="1" customFormat="1" ht="30" customHeight="1" thickBot="1">
      <c r="A77" s="186"/>
      <c r="B77" s="161"/>
      <c r="C77" s="142"/>
      <c r="D77" s="145"/>
      <c r="E77" s="146"/>
      <c r="F77" s="141"/>
      <c r="G77" s="18" t="s">
        <v>129</v>
      </c>
      <c r="H77" s="116"/>
      <c r="I77" s="109"/>
      <c r="J77" s="43"/>
      <c r="K77" s="19"/>
      <c r="L77" s="43"/>
      <c r="M77" s="124"/>
      <c r="N77" s="109"/>
      <c r="O77" s="20"/>
    </row>
    <row r="78" spans="1:15" s="1" customFormat="1" ht="30" customHeight="1" thickTop="1">
      <c r="A78" s="186"/>
      <c r="B78" s="161"/>
      <c r="C78" s="131" t="s">
        <v>130</v>
      </c>
      <c r="D78" s="143" t="s">
        <v>131</v>
      </c>
      <c r="E78" s="135" t="s">
        <v>132</v>
      </c>
      <c r="F78" s="138" t="s">
        <v>133</v>
      </c>
      <c r="G78" s="14" t="s">
        <v>504</v>
      </c>
      <c r="H78" s="114">
        <v>1</v>
      </c>
      <c r="I78" s="109"/>
      <c r="J78" s="41"/>
      <c r="K78" s="15"/>
      <c r="L78" s="41"/>
      <c r="M78" s="122">
        <f>IF(COUNTA(J78:J81)+COUNTA(L78:L81)=4,H78,0)</f>
        <v>0</v>
      </c>
      <c r="N78" s="109"/>
      <c r="O78" s="16"/>
    </row>
    <row r="79" spans="1:15" s="1" customFormat="1" ht="30" customHeight="1">
      <c r="A79" s="186"/>
      <c r="B79" s="161"/>
      <c r="C79" s="132"/>
      <c r="D79" s="144"/>
      <c r="E79" s="136"/>
      <c r="F79" s="139"/>
      <c r="G79" s="2" t="s">
        <v>505</v>
      </c>
      <c r="H79" s="115"/>
      <c r="I79" s="109"/>
      <c r="J79" s="42"/>
      <c r="K79" s="5"/>
      <c r="L79" s="42"/>
      <c r="M79" s="123"/>
      <c r="N79" s="109"/>
      <c r="O79" s="17"/>
    </row>
    <row r="80" spans="1:15" s="1" customFormat="1" ht="30" customHeight="1">
      <c r="A80" s="186"/>
      <c r="B80" s="161"/>
      <c r="C80" s="132"/>
      <c r="D80" s="144"/>
      <c r="E80" s="136"/>
      <c r="F80" s="139"/>
      <c r="G80" s="2" t="s">
        <v>136</v>
      </c>
      <c r="H80" s="115"/>
      <c r="I80" s="109"/>
      <c r="J80" s="42"/>
      <c r="K80" s="5"/>
      <c r="L80" s="42"/>
      <c r="M80" s="123"/>
      <c r="N80" s="109"/>
      <c r="O80" s="17"/>
    </row>
    <row r="81" spans="1:15" s="1" customFormat="1" ht="30" customHeight="1" thickBot="1">
      <c r="A81" s="186"/>
      <c r="B81" s="161"/>
      <c r="C81" s="142"/>
      <c r="D81" s="145"/>
      <c r="E81" s="146"/>
      <c r="F81" s="141"/>
      <c r="G81" s="18" t="s">
        <v>137</v>
      </c>
      <c r="H81" s="116"/>
      <c r="I81" s="109"/>
      <c r="J81" s="43"/>
      <c r="K81" s="19"/>
      <c r="L81" s="43"/>
      <c r="M81" s="124"/>
      <c r="N81" s="109"/>
      <c r="O81" s="20"/>
    </row>
    <row r="82" spans="1:15" s="1" customFormat="1" ht="30" customHeight="1" thickTop="1">
      <c r="A82" s="186"/>
      <c r="B82" s="161"/>
      <c r="C82" s="131" t="s">
        <v>138</v>
      </c>
      <c r="D82" s="143" t="s">
        <v>139</v>
      </c>
      <c r="E82" s="135" t="s">
        <v>140</v>
      </c>
      <c r="F82" s="138" t="s">
        <v>141</v>
      </c>
      <c r="G82" s="14" t="s">
        <v>142</v>
      </c>
      <c r="H82" s="114">
        <v>1</v>
      </c>
      <c r="I82" s="109"/>
      <c r="J82" s="41"/>
      <c r="K82" s="15"/>
      <c r="L82" s="41"/>
      <c r="M82" s="122">
        <f>IF(COUNTA(J82:J84)+COUNTA(L82:L84)=3,H82,0)</f>
        <v>0</v>
      </c>
      <c r="N82" s="109"/>
      <c r="O82" s="16"/>
    </row>
    <row r="83" spans="1:15" s="1" customFormat="1" ht="30" customHeight="1">
      <c r="A83" s="186"/>
      <c r="B83" s="161"/>
      <c r="C83" s="132"/>
      <c r="D83" s="144"/>
      <c r="E83" s="136"/>
      <c r="F83" s="139"/>
      <c r="G83" s="2" t="s">
        <v>143</v>
      </c>
      <c r="H83" s="115"/>
      <c r="I83" s="109"/>
      <c r="J83" s="42"/>
      <c r="K83" s="5"/>
      <c r="L83" s="42"/>
      <c r="M83" s="123"/>
      <c r="N83" s="109"/>
      <c r="O83" s="23"/>
    </row>
    <row r="84" spans="1:15" s="1" customFormat="1" ht="30" customHeight="1" thickBot="1">
      <c r="A84" s="186"/>
      <c r="B84" s="161"/>
      <c r="C84" s="132"/>
      <c r="D84" s="144"/>
      <c r="E84" s="137"/>
      <c r="F84" s="140"/>
      <c r="G84" s="11" t="s">
        <v>144</v>
      </c>
      <c r="H84" s="116"/>
      <c r="I84" s="109"/>
      <c r="J84" s="40"/>
      <c r="K84" s="12"/>
      <c r="L84" s="40"/>
      <c r="M84" s="124"/>
      <c r="N84" s="109"/>
      <c r="O84" s="22"/>
    </row>
    <row r="85" spans="1:15" s="1" customFormat="1" ht="39.950000000000003" customHeight="1" thickTop="1">
      <c r="A85" s="186"/>
      <c r="B85" s="161"/>
      <c r="C85" s="131" t="s">
        <v>145</v>
      </c>
      <c r="D85" s="143" t="s">
        <v>146</v>
      </c>
      <c r="E85" s="135" t="s">
        <v>147</v>
      </c>
      <c r="F85" s="138" t="s">
        <v>148</v>
      </c>
      <c r="G85" s="14" t="s">
        <v>149</v>
      </c>
      <c r="H85" s="114">
        <v>2</v>
      </c>
      <c r="I85" s="109"/>
      <c r="J85" s="41"/>
      <c r="K85" s="15"/>
      <c r="L85" s="41"/>
      <c r="M85" s="122">
        <f>IF(COUNTA(J85:J88)+COUNTA(L85:L88)=4,H85,0)</f>
        <v>0</v>
      </c>
      <c r="N85" s="109"/>
      <c r="O85" s="16"/>
    </row>
    <row r="86" spans="1:15" s="1" customFormat="1" ht="30" customHeight="1">
      <c r="A86" s="186"/>
      <c r="B86" s="161"/>
      <c r="C86" s="132"/>
      <c r="D86" s="144"/>
      <c r="E86" s="136"/>
      <c r="F86" s="139"/>
      <c r="G86" s="2" t="s">
        <v>150</v>
      </c>
      <c r="H86" s="115"/>
      <c r="I86" s="109"/>
      <c r="J86" s="42"/>
      <c r="K86" s="5"/>
      <c r="L86" s="42"/>
      <c r="M86" s="123"/>
      <c r="N86" s="109"/>
      <c r="O86" s="17"/>
    </row>
    <row r="87" spans="1:15" s="1" customFormat="1" ht="30" customHeight="1">
      <c r="A87" s="186"/>
      <c r="B87" s="161"/>
      <c r="C87" s="132"/>
      <c r="D87" s="144"/>
      <c r="E87" s="136"/>
      <c r="F87" s="139"/>
      <c r="G87" s="2" t="s">
        <v>151</v>
      </c>
      <c r="H87" s="115"/>
      <c r="I87" s="109"/>
      <c r="J87" s="42"/>
      <c r="K87" s="5"/>
      <c r="L87" s="42"/>
      <c r="M87" s="123"/>
      <c r="N87" s="109"/>
      <c r="O87" s="17"/>
    </row>
    <row r="88" spans="1:15" s="1" customFormat="1" ht="30" customHeight="1" thickBot="1">
      <c r="A88" s="186"/>
      <c r="B88" s="161"/>
      <c r="C88" s="142"/>
      <c r="D88" s="145"/>
      <c r="E88" s="146"/>
      <c r="F88" s="141"/>
      <c r="G88" s="18" t="s">
        <v>152</v>
      </c>
      <c r="H88" s="116"/>
      <c r="I88" s="109"/>
      <c r="J88" s="43"/>
      <c r="K88" s="19"/>
      <c r="L88" s="43"/>
      <c r="M88" s="124"/>
      <c r="N88" s="109"/>
      <c r="O88" s="20"/>
    </row>
    <row r="89" spans="1:15" s="1" customFormat="1" ht="30" customHeight="1" thickTop="1">
      <c r="A89" s="186"/>
      <c r="B89" s="161"/>
      <c r="C89" s="131" t="s">
        <v>153</v>
      </c>
      <c r="D89" s="143" t="s">
        <v>154</v>
      </c>
      <c r="E89" s="135" t="s">
        <v>155</v>
      </c>
      <c r="F89" s="138" t="s">
        <v>156</v>
      </c>
      <c r="G89" s="14" t="s">
        <v>157</v>
      </c>
      <c r="H89" s="114">
        <v>1</v>
      </c>
      <c r="I89" s="109"/>
      <c r="J89" s="41"/>
      <c r="K89" s="15"/>
      <c r="L89" s="41"/>
      <c r="M89" s="122">
        <f>IF(COUNTA(J89:J92)+COUNTA(L89:L92)=4,H89,0)</f>
        <v>0</v>
      </c>
      <c r="N89" s="109"/>
      <c r="O89" s="16"/>
    </row>
    <row r="90" spans="1:15" s="1" customFormat="1" ht="30" customHeight="1">
      <c r="A90" s="186"/>
      <c r="B90" s="161"/>
      <c r="C90" s="132"/>
      <c r="D90" s="144"/>
      <c r="E90" s="136"/>
      <c r="F90" s="139"/>
      <c r="G90" s="2" t="s">
        <v>158</v>
      </c>
      <c r="H90" s="115"/>
      <c r="I90" s="109"/>
      <c r="J90" s="42"/>
      <c r="K90" s="5"/>
      <c r="L90" s="42"/>
      <c r="M90" s="123"/>
      <c r="N90" s="109"/>
      <c r="O90" s="17"/>
    </row>
    <row r="91" spans="1:15" s="1" customFormat="1" ht="30" customHeight="1">
      <c r="A91" s="186"/>
      <c r="B91" s="161"/>
      <c r="C91" s="132"/>
      <c r="D91" s="144"/>
      <c r="E91" s="136"/>
      <c r="F91" s="139"/>
      <c r="G91" s="2" t="s">
        <v>159</v>
      </c>
      <c r="H91" s="115"/>
      <c r="I91" s="109"/>
      <c r="J91" s="42"/>
      <c r="K91" s="5"/>
      <c r="L91" s="42"/>
      <c r="M91" s="123"/>
      <c r="N91" s="109"/>
      <c r="O91" s="17"/>
    </row>
    <row r="92" spans="1:15" s="1" customFormat="1" ht="30" customHeight="1" thickBot="1">
      <c r="A92" s="187"/>
      <c r="B92" s="161"/>
      <c r="C92" s="132"/>
      <c r="D92" s="144"/>
      <c r="E92" s="137"/>
      <c r="F92" s="140"/>
      <c r="G92" s="11" t="s">
        <v>160</v>
      </c>
      <c r="H92" s="116"/>
      <c r="I92" s="110"/>
      <c r="J92" s="12"/>
      <c r="K92" s="12"/>
      <c r="L92" s="40"/>
      <c r="M92" s="124"/>
      <c r="N92" s="110"/>
      <c r="O92" s="22"/>
    </row>
    <row r="93" spans="1:15" s="1" customFormat="1" ht="30" customHeight="1" thickTop="1">
      <c r="A93" s="155" t="s">
        <v>447</v>
      </c>
      <c r="B93" s="158" t="s">
        <v>161</v>
      </c>
      <c r="C93" s="131" t="s">
        <v>162</v>
      </c>
      <c r="D93" s="133" t="s">
        <v>163</v>
      </c>
      <c r="E93" s="135" t="s">
        <v>164</v>
      </c>
      <c r="F93" s="138" t="s">
        <v>165</v>
      </c>
      <c r="G93" s="14" t="s">
        <v>506</v>
      </c>
      <c r="H93" s="114">
        <v>1</v>
      </c>
      <c r="I93" s="108">
        <f>+H93+H96+H100+H103+H109+H112+H116+H120+H124</f>
        <v>9</v>
      </c>
      <c r="J93" s="15"/>
      <c r="K93" s="15"/>
      <c r="L93" s="41"/>
      <c r="M93" s="122">
        <f>IF(COUNTA(J93:J95)+COUNTA(L93:L95)=3,H93,0)</f>
        <v>0</v>
      </c>
      <c r="N93" s="108">
        <f>+M93+M96+M100+M103+M109+M112+M116+M120+M124</f>
        <v>0</v>
      </c>
      <c r="O93" s="16"/>
    </row>
    <row r="94" spans="1:15" s="1" customFormat="1" ht="30" customHeight="1">
      <c r="A94" s="156"/>
      <c r="B94" s="158"/>
      <c r="C94" s="132"/>
      <c r="D94" s="134"/>
      <c r="E94" s="136"/>
      <c r="F94" s="139"/>
      <c r="G94" s="2" t="s">
        <v>167</v>
      </c>
      <c r="H94" s="115"/>
      <c r="I94" s="109"/>
      <c r="J94" s="5"/>
      <c r="K94" s="5"/>
      <c r="L94" s="42"/>
      <c r="M94" s="123"/>
      <c r="N94" s="109"/>
      <c r="O94" s="17"/>
    </row>
    <row r="95" spans="1:15" s="1" customFormat="1" ht="30" customHeight="1" thickBot="1">
      <c r="A95" s="156"/>
      <c r="B95" s="158"/>
      <c r="C95" s="142"/>
      <c r="D95" s="159"/>
      <c r="E95" s="146"/>
      <c r="F95" s="141"/>
      <c r="G95" s="18" t="s">
        <v>168</v>
      </c>
      <c r="H95" s="116"/>
      <c r="I95" s="109"/>
      <c r="J95" s="19"/>
      <c r="K95" s="19"/>
      <c r="L95" s="43"/>
      <c r="M95" s="124"/>
      <c r="N95" s="109"/>
      <c r="O95" s="20"/>
    </row>
    <row r="96" spans="1:15" s="1" customFormat="1" ht="30" customHeight="1" thickTop="1">
      <c r="A96" s="156"/>
      <c r="B96" s="158"/>
      <c r="C96" s="131" t="s">
        <v>169</v>
      </c>
      <c r="D96" s="143" t="s">
        <v>170</v>
      </c>
      <c r="E96" s="152" t="s">
        <v>474</v>
      </c>
      <c r="F96" s="138" t="s">
        <v>171</v>
      </c>
      <c r="G96" s="14" t="s">
        <v>172</v>
      </c>
      <c r="H96" s="114">
        <v>1</v>
      </c>
      <c r="I96" s="109"/>
      <c r="J96" s="15"/>
      <c r="K96" s="15"/>
      <c r="L96" s="41"/>
      <c r="M96" s="122">
        <f>IF(COUNTA(J96:J99)+COUNTA(L96:L99)=4,H96,0)</f>
        <v>0</v>
      </c>
      <c r="N96" s="109"/>
      <c r="O96" s="16"/>
    </row>
    <row r="97" spans="1:15" s="1" customFormat="1" ht="30" customHeight="1">
      <c r="A97" s="156"/>
      <c r="B97" s="158"/>
      <c r="C97" s="132"/>
      <c r="D97" s="144"/>
      <c r="E97" s="153"/>
      <c r="F97" s="139"/>
      <c r="G97" s="2" t="s">
        <v>173</v>
      </c>
      <c r="H97" s="115"/>
      <c r="I97" s="109"/>
      <c r="J97" s="42"/>
      <c r="K97" s="5"/>
      <c r="L97" s="42"/>
      <c r="M97" s="123"/>
      <c r="N97" s="109"/>
      <c r="O97" s="17"/>
    </row>
    <row r="98" spans="1:15" s="1" customFormat="1" ht="30" customHeight="1">
      <c r="A98" s="156"/>
      <c r="B98" s="158"/>
      <c r="C98" s="132"/>
      <c r="D98" s="144"/>
      <c r="E98" s="153"/>
      <c r="F98" s="139"/>
      <c r="G98" s="2" t="s">
        <v>174</v>
      </c>
      <c r="H98" s="115"/>
      <c r="I98" s="109"/>
      <c r="J98" s="42"/>
      <c r="K98" s="5"/>
      <c r="L98" s="42"/>
      <c r="M98" s="123"/>
      <c r="N98" s="109"/>
      <c r="O98" s="17"/>
    </row>
    <row r="99" spans="1:15" s="1" customFormat="1" ht="30" customHeight="1" thickBot="1">
      <c r="A99" s="156"/>
      <c r="B99" s="158"/>
      <c r="C99" s="142"/>
      <c r="D99" s="145"/>
      <c r="E99" s="154"/>
      <c r="F99" s="141"/>
      <c r="G99" s="18" t="s">
        <v>119</v>
      </c>
      <c r="H99" s="116"/>
      <c r="I99" s="109"/>
      <c r="J99" s="43"/>
      <c r="K99" s="19"/>
      <c r="L99" s="43"/>
      <c r="M99" s="124"/>
      <c r="N99" s="109"/>
      <c r="O99" s="20"/>
    </row>
    <row r="100" spans="1:15" s="1" customFormat="1" ht="30" customHeight="1" thickTop="1">
      <c r="A100" s="156"/>
      <c r="B100" s="158"/>
      <c r="C100" s="131" t="s">
        <v>175</v>
      </c>
      <c r="D100" s="143" t="s">
        <v>176</v>
      </c>
      <c r="E100" s="135" t="s">
        <v>177</v>
      </c>
      <c r="F100" s="138" t="s">
        <v>178</v>
      </c>
      <c r="G100" s="14" t="s">
        <v>179</v>
      </c>
      <c r="H100" s="114">
        <v>1</v>
      </c>
      <c r="I100" s="109"/>
      <c r="J100" s="41"/>
      <c r="K100" s="15"/>
      <c r="L100" s="41"/>
      <c r="M100" s="122">
        <f>IF(COUNTA(J100:J102)++COUNTA(L100:L102)=3,H100,0)</f>
        <v>0</v>
      </c>
      <c r="N100" s="109"/>
      <c r="O100" s="16"/>
    </row>
    <row r="101" spans="1:15" s="1" customFormat="1" ht="30" customHeight="1">
      <c r="A101" s="156"/>
      <c r="B101" s="158"/>
      <c r="C101" s="132"/>
      <c r="D101" s="144"/>
      <c r="E101" s="136"/>
      <c r="F101" s="139"/>
      <c r="G101" s="2" t="s">
        <v>180</v>
      </c>
      <c r="H101" s="115"/>
      <c r="I101" s="109"/>
      <c r="J101" s="42"/>
      <c r="K101" s="5"/>
      <c r="L101" s="42"/>
      <c r="M101" s="123"/>
      <c r="N101" s="109"/>
      <c r="O101" s="17"/>
    </row>
    <row r="102" spans="1:15" s="1" customFormat="1" ht="30" customHeight="1" thickBot="1">
      <c r="A102" s="156"/>
      <c r="B102" s="158"/>
      <c r="C102" s="142"/>
      <c r="D102" s="145"/>
      <c r="E102" s="146"/>
      <c r="F102" s="141"/>
      <c r="G102" s="18" t="s">
        <v>181</v>
      </c>
      <c r="H102" s="116"/>
      <c r="I102" s="109"/>
      <c r="J102" s="43"/>
      <c r="K102" s="19"/>
      <c r="L102" s="43"/>
      <c r="M102" s="124"/>
      <c r="N102" s="109"/>
      <c r="O102" s="20"/>
    </row>
    <row r="103" spans="1:15" s="1" customFormat="1" ht="30" customHeight="1" thickTop="1">
      <c r="A103" s="156"/>
      <c r="B103" s="158"/>
      <c r="C103" s="131" t="s">
        <v>182</v>
      </c>
      <c r="D103" s="143" t="s">
        <v>183</v>
      </c>
      <c r="E103" s="135" t="s">
        <v>184</v>
      </c>
      <c r="F103" s="138" t="s">
        <v>185</v>
      </c>
      <c r="G103" s="14" t="s">
        <v>186</v>
      </c>
      <c r="H103" s="114">
        <v>1</v>
      </c>
      <c r="I103" s="109"/>
      <c r="J103" s="41"/>
      <c r="K103" s="15"/>
      <c r="L103" s="41"/>
      <c r="M103" s="122">
        <f>IF(COUNTA(J103:J108)+COUNTA(L103:L108)=6,H103,0)</f>
        <v>0</v>
      </c>
      <c r="N103" s="109"/>
      <c r="O103" s="16"/>
    </row>
    <row r="104" spans="1:15" s="1" customFormat="1" ht="30" customHeight="1">
      <c r="A104" s="156"/>
      <c r="B104" s="158"/>
      <c r="C104" s="132"/>
      <c r="D104" s="144"/>
      <c r="E104" s="136"/>
      <c r="F104" s="139"/>
      <c r="G104" s="2" t="s">
        <v>187</v>
      </c>
      <c r="H104" s="115"/>
      <c r="I104" s="109"/>
      <c r="J104" s="42"/>
      <c r="K104" s="5"/>
      <c r="L104" s="42"/>
      <c r="M104" s="123"/>
      <c r="N104" s="109"/>
      <c r="O104" s="17"/>
    </row>
    <row r="105" spans="1:15" s="1" customFormat="1" ht="30" customHeight="1">
      <c r="A105" s="156"/>
      <c r="B105" s="158"/>
      <c r="C105" s="132"/>
      <c r="D105" s="144"/>
      <c r="E105" s="136"/>
      <c r="F105" s="139"/>
      <c r="G105" s="2" t="s">
        <v>188</v>
      </c>
      <c r="H105" s="115"/>
      <c r="I105" s="109"/>
      <c r="J105" s="42"/>
      <c r="K105" s="5"/>
      <c r="L105" s="42"/>
      <c r="M105" s="123"/>
      <c r="N105" s="109"/>
      <c r="O105" s="17"/>
    </row>
    <row r="106" spans="1:15" s="48" customFormat="1" ht="30" customHeight="1">
      <c r="A106" s="156"/>
      <c r="B106" s="158"/>
      <c r="C106" s="132"/>
      <c r="D106" s="144"/>
      <c r="E106" s="136"/>
      <c r="F106" s="139"/>
      <c r="G106" s="2" t="s">
        <v>189</v>
      </c>
      <c r="H106" s="115"/>
      <c r="I106" s="109"/>
      <c r="J106" s="42"/>
      <c r="K106" s="10"/>
      <c r="L106" s="42"/>
      <c r="M106" s="123"/>
      <c r="N106" s="109"/>
      <c r="O106" s="17"/>
    </row>
    <row r="107" spans="1:15" s="48" customFormat="1" ht="39.950000000000003" customHeight="1">
      <c r="A107" s="156"/>
      <c r="B107" s="158"/>
      <c r="C107" s="132"/>
      <c r="D107" s="144"/>
      <c r="E107" s="136"/>
      <c r="F107" s="139"/>
      <c r="G107" s="2" t="s">
        <v>431</v>
      </c>
      <c r="H107" s="115"/>
      <c r="I107" s="109"/>
      <c r="J107" s="42"/>
      <c r="K107" s="10"/>
      <c r="L107" s="42"/>
      <c r="M107" s="123"/>
      <c r="N107" s="109"/>
      <c r="O107" s="17"/>
    </row>
    <row r="108" spans="1:15" s="1" customFormat="1" ht="36.75" customHeight="1" thickBot="1">
      <c r="A108" s="156"/>
      <c r="B108" s="158"/>
      <c r="C108" s="142"/>
      <c r="D108" s="145"/>
      <c r="E108" s="146"/>
      <c r="F108" s="141"/>
      <c r="G108" s="18" t="s">
        <v>190</v>
      </c>
      <c r="H108" s="116"/>
      <c r="I108" s="109"/>
      <c r="J108" s="43"/>
      <c r="K108" s="19"/>
      <c r="L108" s="43"/>
      <c r="M108" s="124"/>
      <c r="N108" s="109"/>
      <c r="O108" s="20"/>
    </row>
    <row r="109" spans="1:15" s="1" customFormat="1" ht="30" customHeight="1" thickTop="1">
      <c r="A109" s="156"/>
      <c r="B109" s="158"/>
      <c r="C109" s="131" t="s">
        <v>191</v>
      </c>
      <c r="D109" s="143" t="s">
        <v>192</v>
      </c>
      <c r="E109" s="135" t="s">
        <v>193</v>
      </c>
      <c r="F109" s="138" t="s">
        <v>194</v>
      </c>
      <c r="G109" s="14" t="s">
        <v>195</v>
      </c>
      <c r="H109" s="114">
        <v>1</v>
      </c>
      <c r="I109" s="109"/>
      <c r="J109" s="41"/>
      <c r="K109" s="15"/>
      <c r="L109" s="41"/>
      <c r="M109" s="122">
        <f>IF(COUNTA(J109:J111)+COUNTA(L109:L111)=3,H109,0)</f>
        <v>0</v>
      </c>
      <c r="N109" s="109"/>
      <c r="O109" s="16"/>
    </row>
    <row r="110" spans="1:15" s="1" customFormat="1" ht="30" customHeight="1">
      <c r="A110" s="156"/>
      <c r="B110" s="158"/>
      <c r="C110" s="132"/>
      <c r="D110" s="144"/>
      <c r="E110" s="136"/>
      <c r="F110" s="139"/>
      <c r="G110" s="2" t="s">
        <v>196</v>
      </c>
      <c r="H110" s="115"/>
      <c r="I110" s="109"/>
      <c r="J110" s="42"/>
      <c r="K110" s="5"/>
      <c r="L110" s="42"/>
      <c r="M110" s="123"/>
      <c r="N110" s="109"/>
      <c r="O110" s="17"/>
    </row>
    <row r="111" spans="1:15" s="1" customFormat="1" ht="30" customHeight="1" thickBot="1">
      <c r="A111" s="156"/>
      <c r="B111" s="158"/>
      <c r="C111" s="142"/>
      <c r="D111" s="145"/>
      <c r="E111" s="146"/>
      <c r="F111" s="141"/>
      <c r="G111" s="18" t="s">
        <v>197</v>
      </c>
      <c r="H111" s="116"/>
      <c r="I111" s="109"/>
      <c r="J111" s="43"/>
      <c r="K111" s="19"/>
      <c r="L111" s="43"/>
      <c r="M111" s="124"/>
      <c r="N111" s="109"/>
      <c r="O111" s="20"/>
    </row>
    <row r="112" spans="1:15" s="1" customFormat="1" ht="39.950000000000003" customHeight="1" thickTop="1">
      <c r="A112" s="156"/>
      <c r="B112" s="158"/>
      <c r="C112" s="131" t="s">
        <v>198</v>
      </c>
      <c r="D112" s="143" t="s">
        <v>199</v>
      </c>
      <c r="E112" s="135" t="s">
        <v>425</v>
      </c>
      <c r="F112" s="138" t="s">
        <v>426</v>
      </c>
      <c r="G112" s="14" t="s">
        <v>200</v>
      </c>
      <c r="H112" s="114">
        <v>1</v>
      </c>
      <c r="I112" s="109"/>
      <c r="J112" s="41"/>
      <c r="K112" s="15"/>
      <c r="L112" s="41"/>
      <c r="M112" s="122">
        <f>IF(COUNTA(J112:J115)+COUNTA(L112:L115)=4,H112,0)</f>
        <v>0</v>
      </c>
      <c r="N112" s="109"/>
      <c r="O112" s="16"/>
    </row>
    <row r="113" spans="1:15" s="1" customFormat="1" ht="30" customHeight="1">
      <c r="A113" s="156"/>
      <c r="B113" s="158"/>
      <c r="C113" s="132"/>
      <c r="D113" s="144"/>
      <c r="E113" s="136"/>
      <c r="F113" s="139"/>
      <c r="G113" s="2" t="s">
        <v>201</v>
      </c>
      <c r="H113" s="115"/>
      <c r="I113" s="109"/>
      <c r="J113" s="42"/>
      <c r="K113" s="5"/>
      <c r="L113" s="42"/>
      <c r="M113" s="123"/>
      <c r="N113" s="109"/>
      <c r="O113" s="17"/>
    </row>
    <row r="114" spans="1:15" s="1" customFormat="1" ht="30" customHeight="1">
      <c r="A114" s="156"/>
      <c r="B114" s="158"/>
      <c r="C114" s="132"/>
      <c r="D114" s="144"/>
      <c r="E114" s="136"/>
      <c r="F114" s="139"/>
      <c r="G114" s="2" t="s">
        <v>509</v>
      </c>
      <c r="H114" s="115"/>
      <c r="I114" s="109"/>
      <c r="J114" s="42"/>
      <c r="K114" s="5"/>
      <c r="L114" s="42"/>
      <c r="M114" s="123"/>
      <c r="N114" s="109"/>
      <c r="O114" s="17"/>
    </row>
    <row r="115" spans="1:15" s="1" customFormat="1" ht="39.950000000000003" customHeight="1" thickBot="1">
      <c r="A115" s="156"/>
      <c r="B115" s="158"/>
      <c r="C115" s="142"/>
      <c r="D115" s="145"/>
      <c r="E115" s="146"/>
      <c r="F115" s="141"/>
      <c r="G115" s="18" t="s">
        <v>203</v>
      </c>
      <c r="H115" s="116"/>
      <c r="I115" s="109"/>
      <c r="J115" s="43"/>
      <c r="K115" s="19"/>
      <c r="L115" s="43"/>
      <c r="M115" s="124"/>
      <c r="N115" s="109"/>
      <c r="O115" s="20"/>
    </row>
    <row r="116" spans="1:15" s="1" customFormat="1" ht="30" customHeight="1" thickTop="1">
      <c r="A116" s="156"/>
      <c r="B116" s="158"/>
      <c r="C116" s="131" t="s">
        <v>204</v>
      </c>
      <c r="D116" s="143" t="s">
        <v>205</v>
      </c>
      <c r="E116" s="135" t="s">
        <v>206</v>
      </c>
      <c r="F116" s="138" t="s">
        <v>207</v>
      </c>
      <c r="G116" s="14" t="s">
        <v>510</v>
      </c>
      <c r="H116" s="114">
        <v>1</v>
      </c>
      <c r="I116" s="109"/>
      <c r="J116" s="41"/>
      <c r="K116" s="15"/>
      <c r="L116" s="41"/>
      <c r="M116" s="122">
        <f>IF(COUNTA(J116:J119)+COUNTA(L116:L119)=4,H116,0)</f>
        <v>0</v>
      </c>
      <c r="N116" s="109"/>
      <c r="O116" s="16"/>
    </row>
    <row r="117" spans="1:15" s="1" customFormat="1" ht="30" customHeight="1">
      <c r="A117" s="156"/>
      <c r="B117" s="158"/>
      <c r="C117" s="132"/>
      <c r="D117" s="144"/>
      <c r="E117" s="136"/>
      <c r="F117" s="139"/>
      <c r="G117" s="2" t="s">
        <v>511</v>
      </c>
      <c r="H117" s="115"/>
      <c r="I117" s="109"/>
      <c r="J117" s="42"/>
      <c r="K117" s="5"/>
      <c r="L117" s="42"/>
      <c r="M117" s="123"/>
      <c r="N117" s="109"/>
      <c r="O117" s="17"/>
    </row>
    <row r="118" spans="1:15" s="1" customFormat="1" ht="39.950000000000003" customHeight="1">
      <c r="A118" s="156"/>
      <c r="B118" s="158"/>
      <c r="C118" s="132"/>
      <c r="D118" s="144"/>
      <c r="E118" s="136"/>
      <c r="F118" s="139"/>
      <c r="G118" s="2" t="s">
        <v>427</v>
      </c>
      <c r="H118" s="115"/>
      <c r="I118" s="109"/>
      <c r="J118" s="42"/>
      <c r="K118" s="5"/>
      <c r="L118" s="42"/>
      <c r="M118" s="123"/>
      <c r="N118" s="109"/>
      <c r="O118" s="17"/>
    </row>
    <row r="119" spans="1:15" s="1" customFormat="1" ht="30" customHeight="1" thickBot="1">
      <c r="A119" s="156"/>
      <c r="B119" s="158"/>
      <c r="C119" s="142"/>
      <c r="D119" s="145"/>
      <c r="E119" s="146"/>
      <c r="F119" s="141"/>
      <c r="G119" s="18" t="s">
        <v>210</v>
      </c>
      <c r="H119" s="116"/>
      <c r="I119" s="109"/>
      <c r="J119" s="43"/>
      <c r="K119" s="19"/>
      <c r="L119" s="43"/>
      <c r="M119" s="124"/>
      <c r="N119" s="109"/>
      <c r="O119" s="20"/>
    </row>
    <row r="120" spans="1:15" s="1" customFormat="1" ht="30" customHeight="1" thickTop="1">
      <c r="A120" s="156"/>
      <c r="B120" s="158"/>
      <c r="C120" s="131" t="s">
        <v>211</v>
      </c>
      <c r="D120" s="143" t="s">
        <v>428</v>
      </c>
      <c r="E120" s="135" t="s">
        <v>212</v>
      </c>
      <c r="F120" s="138" t="s">
        <v>213</v>
      </c>
      <c r="G120" s="14" t="s">
        <v>512</v>
      </c>
      <c r="H120" s="114">
        <v>1</v>
      </c>
      <c r="I120" s="109"/>
      <c r="J120" s="41"/>
      <c r="K120" s="15"/>
      <c r="L120" s="41"/>
      <c r="M120" s="122">
        <f>IF(COUNTA(J120:J123)+COUNTA(L120:L123)=4,H120,0)</f>
        <v>0</v>
      </c>
      <c r="N120" s="109"/>
      <c r="O120" s="16"/>
    </row>
    <row r="121" spans="1:15" s="1" customFormat="1" ht="30" customHeight="1">
      <c r="A121" s="156"/>
      <c r="B121" s="158"/>
      <c r="C121" s="132"/>
      <c r="D121" s="144"/>
      <c r="E121" s="136"/>
      <c r="F121" s="139"/>
      <c r="G121" s="2" t="s">
        <v>215</v>
      </c>
      <c r="H121" s="115"/>
      <c r="I121" s="109"/>
      <c r="J121" s="42"/>
      <c r="K121" s="5"/>
      <c r="L121" s="42"/>
      <c r="M121" s="123"/>
      <c r="N121" s="109"/>
      <c r="O121" s="17"/>
    </row>
    <row r="122" spans="1:15" s="1" customFormat="1" ht="30" customHeight="1">
      <c r="A122" s="156"/>
      <c r="B122" s="158"/>
      <c r="C122" s="132"/>
      <c r="D122" s="144"/>
      <c r="E122" s="136"/>
      <c r="F122" s="139"/>
      <c r="G122" s="2" t="s">
        <v>513</v>
      </c>
      <c r="H122" s="115"/>
      <c r="I122" s="109"/>
      <c r="J122" s="42"/>
      <c r="K122" s="5"/>
      <c r="L122" s="42"/>
      <c r="M122" s="123"/>
      <c r="N122" s="109"/>
      <c r="O122" s="17"/>
    </row>
    <row r="123" spans="1:15" s="1" customFormat="1" ht="30" customHeight="1" thickBot="1">
      <c r="A123" s="156"/>
      <c r="B123" s="158"/>
      <c r="C123" s="132"/>
      <c r="D123" s="144"/>
      <c r="E123" s="137"/>
      <c r="F123" s="140"/>
      <c r="G123" s="11" t="s">
        <v>514</v>
      </c>
      <c r="H123" s="116"/>
      <c r="I123" s="109"/>
      <c r="J123" s="40"/>
      <c r="K123" s="12"/>
      <c r="L123" s="40"/>
      <c r="M123" s="124"/>
      <c r="N123" s="109"/>
      <c r="O123" s="22"/>
    </row>
    <row r="124" spans="1:15" s="1" customFormat="1" ht="30" customHeight="1" thickTop="1">
      <c r="A124" s="156"/>
      <c r="B124" s="158"/>
      <c r="C124" s="131" t="s">
        <v>217</v>
      </c>
      <c r="D124" s="143" t="s">
        <v>218</v>
      </c>
      <c r="E124" s="135" t="s">
        <v>219</v>
      </c>
      <c r="F124" s="138" t="s">
        <v>220</v>
      </c>
      <c r="G124" s="14" t="s">
        <v>221</v>
      </c>
      <c r="H124" s="114">
        <v>1</v>
      </c>
      <c r="I124" s="109"/>
      <c r="J124" s="41"/>
      <c r="K124" s="15"/>
      <c r="L124" s="41"/>
      <c r="M124" s="122">
        <f>IF(COUNTA(J124:J128)+COUNTA(L124:L128)=5,H124,0)</f>
        <v>0</v>
      </c>
      <c r="N124" s="109"/>
      <c r="O124" s="16"/>
    </row>
    <row r="125" spans="1:15" s="1" customFormat="1" ht="30" customHeight="1">
      <c r="A125" s="156"/>
      <c r="B125" s="158"/>
      <c r="C125" s="132"/>
      <c r="D125" s="144"/>
      <c r="E125" s="136"/>
      <c r="F125" s="139"/>
      <c r="G125" s="2" t="s">
        <v>222</v>
      </c>
      <c r="H125" s="115"/>
      <c r="I125" s="109"/>
      <c r="J125" s="42"/>
      <c r="K125" s="5"/>
      <c r="L125" s="42"/>
      <c r="M125" s="123"/>
      <c r="N125" s="109"/>
      <c r="O125" s="17"/>
    </row>
    <row r="126" spans="1:15" s="1" customFormat="1" ht="30" customHeight="1">
      <c r="A126" s="156"/>
      <c r="B126" s="158"/>
      <c r="C126" s="132"/>
      <c r="D126" s="144"/>
      <c r="E126" s="136"/>
      <c r="F126" s="139"/>
      <c r="G126" s="2" t="s">
        <v>223</v>
      </c>
      <c r="H126" s="115"/>
      <c r="I126" s="109"/>
      <c r="J126" s="42"/>
      <c r="K126" s="5"/>
      <c r="L126" s="42"/>
      <c r="M126" s="123"/>
      <c r="N126" s="109"/>
      <c r="O126" s="17"/>
    </row>
    <row r="127" spans="1:15" s="1" customFormat="1" ht="30" customHeight="1">
      <c r="A127" s="156"/>
      <c r="B127" s="158"/>
      <c r="C127" s="132"/>
      <c r="D127" s="144"/>
      <c r="E127" s="136"/>
      <c r="F127" s="139"/>
      <c r="G127" s="2" t="s">
        <v>119</v>
      </c>
      <c r="H127" s="115"/>
      <c r="I127" s="109"/>
      <c r="J127" s="42"/>
      <c r="K127" s="5"/>
      <c r="L127" s="42"/>
      <c r="M127" s="123"/>
      <c r="N127" s="109"/>
      <c r="O127" s="17"/>
    </row>
    <row r="128" spans="1:15" s="1" customFormat="1" ht="42.75" customHeight="1" thickBot="1">
      <c r="A128" s="156"/>
      <c r="B128" s="158"/>
      <c r="C128" s="142"/>
      <c r="D128" s="145"/>
      <c r="E128" s="146"/>
      <c r="F128" s="141"/>
      <c r="G128" s="18" t="s">
        <v>224</v>
      </c>
      <c r="H128" s="116"/>
      <c r="I128" s="110"/>
      <c r="J128" s="43"/>
      <c r="K128" s="19"/>
      <c r="L128" s="43"/>
      <c r="M128" s="124"/>
      <c r="N128" s="110"/>
      <c r="O128" s="20"/>
    </row>
    <row r="129" spans="1:15" s="1" customFormat="1" ht="30" customHeight="1" thickTop="1">
      <c r="A129" s="156"/>
      <c r="B129" s="158"/>
      <c r="C129" s="131" t="s">
        <v>225</v>
      </c>
      <c r="D129" s="143" t="s">
        <v>226</v>
      </c>
      <c r="E129" s="135" t="s">
        <v>227</v>
      </c>
      <c r="F129" s="138" t="s">
        <v>228</v>
      </c>
      <c r="G129" s="14" t="s">
        <v>229</v>
      </c>
      <c r="H129" s="114">
        <v>2</v>
      </c>
      <c r="I129" s="108">
        <f>+H129+H133+H137</f>
        <v>5</v>
      </c>
      <c r="J129" s="41"/>
      <c r="K129" s="15"/>
      <c r="L129" s="41"/>
      <c r="M129" s="122">
        <f>IF(COUNTA(J129:J132)+COUNTA(L129:L132)=4,H129,0)</f>
        <v>0</v>
      </c>
      <c r="N129" s="108">
        <f>+M129+M133+M137</f>
        <v>0</v>
      </c>
      <c r="O129" s="16"/>
    </row>
    <row r="130" spans="1:15" s="1" customFormat="1" ht="39.950000000000003" customHeight="1">
      <c r="A130" s="156"/>
      <c r="B130" s="158"/>
      <c r="C130" s="132"/>
      <c r="D130" s="144"/>
      <c r="E130" s="136"/>
      <c r="F130" s="139"/>
      <c r="G130" s="2" t="s">
        <v>515</v>
      </c>
      <c r="H130" s="115"/>
      <c r="I130" s="109"/>
      <c r="J130" s="42"/>
      <c r="K130" s="5"/>
      <c r="L130" s="42"/>
      <c r="M130" s="123"/>
      <c r="N130" s="109"/>
      <c r="O130" s="17"/>
    </row>
    <row r="131" spans="1:15" s="1" customFormat="1" ht="30" customHeight="1">
      <c r="A131" s="156"/>
      <c r="B131" s="158"/>
      <c r="C131" s="132"/>
      <c r="D131" s="144"/>
      <c r="E131" s="136"/>
      <c r="F131" s="139"/>
      <c r="G131" s="2" t="s">
        <v>231</v>
      </c>
      <c r="H131" s="115"/>
      <c r="I131" s="109"/>
      <c r="J131" s="42"/>
      <c r="K131" s="5"/>
      <c r="L131" s="42"/>
      <c r="M131" s="123"/>
      <c r="N131" s="109"/>
      <c r="O131" s="17"/>
    </row>
    <row r="132" spans="1:15" s="48" customFormat="1" ht="44.25" customHeight="1" thickBot="1">
      <c r="A132" s="156"/>
      <c r="B132" s="158"/>
      <c r="C132" s="142"/>
      <c r="D132" s="145"/>
      <c r="E132" s="146"/>
      <c r="F132" s="141"/>
      <c r="G132" s="18" t="s">
        <v>432</v>
      </c>
      <c r="H132" s="116"/>
      <c r="I132" s="109"/>
      <c r="J132" s="43"/>
      <c r="K132" s="34"/>
      <c r="L132" s="43"/>
      <c r="M132" s="124"/>
      <c r="N132" s="109"/>
      <c r="O132" s="20"/>
    </row>
    <row r="133" spans="1:15" s="1" customFormat="1" ht="30" customHeight="1" thickTop="1">
      <c r="A133" s="156"/>
      <c r="B133" s="158"/>
      <c r="C133" s="131" t="s">
        <v>232</v>
      </c>
      <c r="D133" s="143" t="s">
        <v>233</v>
      </c>
      <c r="E133" s="135" t="s">
        <v>234</v>
      </c>
      <c r="F133" s="138" t="s">
        <v>235</v>
      </c>
      <c r="G133" s="14" t="s">
        <v>236</v>
      </c>
      <c r="H133" s="114">
        <v>2</v>
      </c>
      <c r="I133" s="109"/>
      <c r="J133" s="41"/>
      <c r="K133" s="15"/>
      <c r="L133" s="41"/>
      <c r="M133" s="122">
        <f>IF(COUNTA(J133:J136)+COUNTA(L133:L136)=4,H133,0)</f>
        <v>0</v>
      </c>
      <c r="N133" s="109"/>
      <c r="O133" s="16"/>
    </row>
    <row r="134" spans="1:15" s="1" customFormat="1" ht="30" customHeight="1">
      <c r="A134" s="156"/>
      <c r="B134" s="158"/>
      <c r="C134" s="132"/>
      <c r="D134" s="144"/>
      <c r="E134" s="136"/>
      <c r="F134" s="139"/>
      <c r="G134" s="2" t="s">
        <v>237</v>
      </c>
      <c r="H134" s="115"/>
      <c r="I134" s="109"/>
      <c r="J134" s="42"/>
      <c r="K134" s="5"/>
      <c r="L134" s="42"/>
      <c r="M134" s="123"/>
      <c r="N134" s="109"/>
      <c r="O134" s="17"/>
    </row>
    <row r="135" spans="1:15" s="1" customFormat="1" ht="60.75" customHeight="1">
      <c r="A135" s="156"/>
      <c r="B135" s="158"/>
      <c r="C135" s="132"/>
      <c r="D135" s="144"/>
      <c r="E135" s="136"/>
      <c r="F135" s="139"/>
      <c r="G135" s="2" t="s">
        <v>429</v>
      </c>
      <c r="H135" s="115"/>
      <c r="I135" s="109"/>
      <c r="J135" s="42"/>
      <c r="K135" s="5"/>
      <c r="L135" s="42"/>
      <c r="M135" s="123"/>
      <c r="N135" s="109"/>
      <c r="O135" s="17"/>
    </row>
    <row r="136" spans="1:15" s="1" customFormat="1" ht="45.75" customHeight="1" thickBot="1">
      <c r="A136" s="156"/>
      <c r="B136" s="158"/>
      <c r="C136" s="142"/>
      <c r="D136" s="145"/>
      <c r="E136" s="146"/>
      <c r="F136" s="141"/>
      <c r="G136" s="18" t="s">
        <v>516</v>
      </c>
      <c r="H136" s="116"/>
      <c r="I136" s="109"/>
      <c r="J136" s="43"/>
      <c r="K136" s="19"/>
      <c r="L136" s="43"/>
      <c r="M136" s="124"/>
      <c r="N136" s="109"/>
      <c r="O136" s="20"/>
    </row>
    <row r="137" spans="1:15" s="1" customFormat="1" ht="30" customHeight="1" thickTop="1">
      <c r="A137" s="156"/>
      <c r="B137" s="158"/>
      <c r="C137" s="131" t="s">
        <v>238</v>
      </c>
      <c r="D137" s="143" t="s">
        <v>239</v>
      </c>
      <c r="E137" s="135" t="s">
        <v>240</v>
      </c>
      <c r="F137" s="138" t="s">
        <v>241</v>
      </c>
      <c r="G137" s="14" t="s">
        <v>517</v>
      </c>
      <c r="H137" s="114">
        <v>1</v>
      </c>
      <c r="I137" s="109"/>
      <c r="J137" s="41"/>
      <c r="K137" s="15"/>
      <c r="L137" s="41"/>
      <c r="M137" s="122">
        <f>IF(COUNTA(J137:J140)+COUNTA(L137:L140)=4,H137,0)</f>
        <v>0</v>
      </c>
      <c r="N137" s="109"/>
      <c r="O137" s="16"/>
    </row>
    <row r="138" spans="1:15" s="1" customFormat="1" ht="30" customHeight="1">
      <c r="A138" s="156"/>
      <c r="B138" s="158"/>
      <c r="C138" s="132"/>
      <c r="D138" s="144"/>
      <c r="E138" s="136"/>
      <c r="F138" s="139"/>
      <c r="G138" s="2" t="s">
        <v>243</v>
      </c>
      <c r="H138" s="115"/>
      <c r="I138" s="109"/>
      <c r="J138" s="42"/>
      <c r="K138" s="5"/>
      <c r="L138" s="42"/>
      <c r="M138" s="123"/>
      <c r="N138" s="109"/>
      <c r="O138" s="17"/>
    </row>
    <row r="139" spans="1:15" s="1" customFormat="1" ht="39.950000000000003" customHeight="1">
      <c r="A139" s="156"/>
      <c r="B139" s="158"/>
      <c r="C139" s="132"/>
      <c r="D139" s="144"/>
      <c r="E139" s="136"/>
      <c r="F139" s="139"/>
      <c r="G139" s="2" t="s">
        <v>244</v>
      </c>
      <c r="H139" s="115"/>
      <c r="I139" s="109"/>
      <c r="J139" s="5"/>
      <c r="K139" s="5"/>
      <c r="L139" s="42"/>
      <c r="M139" s="123"/>
      <c r="N139" s="109"/>
      <c r="O139" s="17"/>
    </row>
    <row r="140" spans="1:15" s="1" customFormat="1" ht="30" customHeight="1" thickBot="1">
      <c r="A140" s="156"/>
      <c r="B140" s="158"/>
      <c r="C140" s="142"/>
      <c r="D140" s="145"/>
      <c r="E140" s="146"/>
      <c r="F140" s="141"/>
      <c r="G140" s="18" t="s">
        <v>245</v>
      </c>
      <c r="H140" s="116"/>
      <c r="I140" s="110"/>
      <c r="J140" s="19"/>
      <c r="K140" s="19"/>
      <c r="L140" s="43"/>
      <c r="M140" s="124"/>
      <c r="N140" s="110"/>
      <c r="O140" s="20"/>
    </row>
    <row r="141" spans="1:15" s="1" customFormat="1" ht="30" customHeight="1" thickTop="1">
      <c r="A141" s="156"/>
      <c r="B141" s="158"/>
      <c r="C141" s="131" t="s">
        <v>246</v>
      </c>
      <c r="D141" s="143" t="s">
        <v>247</v>
      </c>
      <c r="E141" s="135" t="s">
        <v>248</v>
      </c>
      <c r="F141" s="138" t="s">
        <v>249</v>
      </c>
      <c r="G141" s="14" t="s">
        <v>250</v>
      </c>
      <c r="H141" s="114">
        <v>1</v>
      </c>
      <c r="I141" s="108">
        <f>+H141+H145+H149+H153+H157+H161</f>
        <v>6</v>
      </c>
      <c r="J141" s="15"/>
      <c r="K141" s="15"/>
      <c r="L141" s="41"/>
      <c r="M141" s="122">
        <f>IF(COUNTA(J141:J144)+COUNTA(L141:L144)=4,H141,0)</f>
        <v>0</v>
      </c>
      <c r="N141" s="108">
        <f>+M141+M145+M149+M153+M157+M161</f>
        <v>0</v>
      </c>
      <c r="O141" s="16"/>
    </row>
    <row r="142" spans="1:15" s="1" customFormat="1" ht="30" customHeight="1">
      <c r="A142" s="156"/>
      <c r="B142" s="158"/>
      <c r="C142" s="132"/>
      <c r="D142" s="144"/>
      <c r="E142" s="136"/>
      <c r="F142" s="139"/>
      <c r="G142" s="2" t="s">
        <v>251</v>
      </c>
      <c r="H142" s="115"/>
      <c r="I142" s="109"/>
      <c r="J142" s="5"/>
      <c r="K142" s="5"/>
      <c r="L142" s="42"/>
      <c r="M142" s="123"/>
      <c r="N142" s="109"/>
      <c r="O142" s="17"/>
    </row>
    <row r="143" spans="1:15" s="1" customFormat="1" ht="30" customHeight="1">
      <c r="A143" s="156"/>
      <c r="B143" s="158"/>
      <c r="C143" s="132"/>
      <c r="D143" s="144"/>
      <c r="E143" s="136"/>
      <c r="F143" s="139"/>
      <c r="G143" s="2" t="s">
        <v>252</v>
      </c>
      <c r="H143" s="115"/>
      <c r="I143" s="109"/>
      <c r="J143" s="5"/>
      <c r="K143" s="5"/>
      <c r="L143" s="42"/>
      <c r="M143" s="123"/>
      <c r="N143" s="109"/>
      <c r="O143" s="17"/>
    </row>
    <row r="144" spans="1:15" s="1" customFormat="1" ht="30" customHeight="1" thickBot="1">
      <c r="A144" s="156"/>
      <c r="B144" s="158"/>
      <c r="C144" s="142"/>
      <c r="D144" s="145"/>
      <c r="E144" s="146"/>
      <c r="F144" s="141"/>
      <c r="G144" s="18" t="s">
        <v>253</v>
      </c>
      <c r="H144" s="116"/>
      <c r="I144" s="109"/>
      <c r="J144" s="19"/>
      <c r="K144" s="19"/>
      <c r="L144" s="43"/>
      <c r="M144" s="124"/>
      <c r="N144" s="109"/>
      <c r="O144" s="20"/>
    </row>
    <row r="145" spans="1:15" s="1" customFormat="1" ht="30" customHeight="1" thickTop="1">
      <c r="A145" s="156"/>
      <c r="B145" s="158"/>
      <c r="C145" s="131" t="s">
        <v>254</v>
      </c>
      <c r="D145" s="143" t="s">
        <v>255</v>
      </c>
      <c r="E145" s="135" t="s">
        <v>248</v>
      </c>
      <c r="F145" s="138" t="s">
        <v>256</v>
      </c>
      <c r="G145" s="14" t="s">
        <v>250</v>
      </c>
      <c r="H145" s="114">
        <v>1</v>
      </c>
      <c r="I145" s="109"/>
      <c r="J145" s="15"/>
      <c r="K145" s="15"/>
      <c r="L145" s="41"/>
      <c r="M145" s="122">
        <f>IF(COUNTA(J145:J148)+COUNTA(L145:L148)=4,H145,0)</f>
        <v>0</v>
      </c>
      <c r="N145" s="109"/>
      <c r="O145" s="16"/>
    </row>
    <row r="146" spans="1:15" s="1" customFormat="1" ht="30" customHeight="1">
      <c r="A146" s="156"/>
      <c r="B146" s="158"/>
      <c r="C146" s="132"/>
      <c r="D146" s="144"/>
      <c r="E146" s="136"/>
      <c r="F146" s="139"/>
      <c r="G146" s="2" t="s">
        <v>251</v>
      </c>
      <c r="H146" s="115"/>
      <c r="I146" s="109"/>
      <c r="J146" s="5"/>
      <c r="K146" s="5"/>
      <c r="L146" s="42"/>
      <c r="M146" s="123"/>
      <c r="N146" s="109"/>
      <c r="O146" s="17"/>
    </row>
    <row r="147" spans="1:15" s="1" customFormat="1" ht="30" customHeight="1">
      <c r="A147" s="156"/>
      <c r="B147" s="158"/>
      <c r="C147" s="132"/>
      <c r="D147" s="144"/>
      <c r="E147" s="136"/>
      <c r="F147" s="139"/>
      <c r="G147" s="2" t="s">
        <v>252</v>
      </c>
      <c r="H147" s="115"/>
      <c r="I147" s="109"/>
      <c r="J147" s="42"/>
      <c r="K147" s="5"/>
      <c r="L147" s="42"/>
      <c r="M147" s="123"/>
      <c r="N147" s="109"/>
      <c r="O147" s="17"/>
    </row>
    <row r="148" spans="1:15" s="1" customFormat="1" ht="30" customHeight="1" thickBot="1">
      <c r="A148" s="156"/>
      <c r="B148" s="158"/>
      <c r="C148" s="132"/>
      <c r="D148" s="144"/>
      <c r="E148" s="137"/>
      <c r="F148" s="140"/>
      <c r="G148" s="11" t="s">
        <v>253</v>
      </c>
      <c r="H148" s="116"/>
      <c r="I148" s="109"/>
      <c r="J148" s="40"/>
      <c r="K148" s="12"/>
      <c r="L148" s="40"/>
      <c r="M148" s="124"/>
      <c r="N148" s="109"/>
      <c r="O148" s="22"/>
    </row>
    <row r="149" spans="1:15" s="1" customFormat="1" ht="30" customHeight="1" thickTop="1">
      <c r="A149" s="156"/>
      <c r="B149" s="158"/>
      <c r="C149" s="131" t="s">
        <v>257</v>
      </c>
      <c r="D149" s="143" t="s">
        <v>258</v>
      </c>
      <c r="E149" s="135" t="s">
        <v>248</v>
      </c>
      <c r="F149" s="138" t="s">
        <v>259</v>
      </c>
      <c r="G149" s="14" t="s">
        <v>250</v>
      </c>
      <c r="H149" s="114">
        <v>1</v>
      </c>
      <c r="I149" s="109"/>
      <c r="J149" s="41"/>
      <c r="K149" s="15"/>
      <c r="L149" s="41"/>
      <c r="M149" s="122">
        <f>IF(COUNTA(J149:J152)+COUNTA(L149:L152)=4,H149,0)</f>
        <v>0</v>
      </c>
      <c r="N149" s="109"/>
      <c r="O149" s="16"/>
    </row>
    <row r="150" spans="1:15" s="1" customFormat="1" ht="30" customHeight="1">
      <c r="A150" s="156"/>
      <c r="B150" s="158"/>
      <c r="C150" s="132"/>
      <c r="D150" s="144"/>
      <c r="E150" s="136"/>
      <c r="F150" s="139"/>
      <c r="G150" s="2" t="s">
        <v>260</v>
      </c>
      <c r="H150" s="115"/>
      <c r="I150" s="109"/>
      <c r="J150" s="42"/>
      <c r="K150" s="5"/>
      <c r="L150" s="42"/>
      <c r="M150" s="123"/>
      <c r="N150" s="109"/>
      <c r="O150" s="17"/>
    </row>
    <row r="151" spans="1:15" s="1" customFormat="1" ht="30" customHeight="1">
      <c r="A151" s="156"/>
      <c r="B151" s="158"/>
      <c r="C151" s="132"/>
      <c r="D151" s="144"/>
      <c r="E151" s="136"/>
      <c r="F151" s="139"/>
      <c r="G151" s="2" t="s">
        <v>252</v>
      </c>
      <c r="H151" s="115"/>
      <c r="I151" s="109"/>
      <c r="J151" s="42"/>
      <c r="K151" s="5"/>
      <c r="L151" s="42"/>
      <c r="M151" s="123"/>
      <c r="N151" s="109"/>
      <c r="O151" s="17"/>
    </row>
    <row r="152" spans="1:15" s="1" customFormat="1" ht="30" customHeight="1" thickBot="1">
      <c r="A152" s="156"/>
      <c r="B152" s="158"/>
      <c r="C152" s="142"/>
      <c r="D152" s="145"/>
      <c r="E152" s="146"/>
      <c r="F152" s="141"/>
      <c r="G152" s="18" t="s">
        <v>253</v>
      </c>
      <c r="H152" s="116"/>
      <c r="I152" s="109"/>
      <c r="J152" s="43"/>
      <c r="K152" s="19"/>
      <c r="L152" s="43"/>
      <c r="M152" s="124"/>
      <c r="N152" s="109"/>
      <c r="O152" s="20"/>
    </row>
    <row r="153" spans="1:15" s="1" customFormat="1" ht="30" customHeight="1" thickTop="1">
      <c r="A153" s="156"/>
      <c r="B153" s="158"/>
      <c r="C153" s="131" t="s">
        <v>261</v>
      </c>
      <c r="D153" s="143" t="s">
        <v>262</v>
      </c>
      <c r="E153" s="135" t="s">
        <v>248</v>
      </c>
      <c r="F153" s="138" t="s">
        <v>263</v>
      </c>
      <c r="G153" s="14" t="s">
        <v>250</v>
      </c>
      <c r="H153" s="114">
        <v>1</v>
      </c>
      <c r="I153" s="109"/>
      <c r="J153" s="41"/>
      <c r="K153" s="15"/>
      <c r="L153" s="41"/>
      <c r="M153" s="122">
        <f>IF(COUNTA(J153:J156)+COUNTA(L153:L156)=4,H153,0)</f>
        <v>0</v>
      </c>
      <c r="N153" s="109"/>
      <c r="O153" s="16"/>
    </row>
    <row r="154" spans="1:15" s="1" customFormat="1" ht="30" customHeight="1">
      <c r="A154" s="156"/>
      <c r="B154" s="158"/>
      <c r="C154" s="132"/>
      <c r="D154" s="144"/>
      <c r="E154" s="136"/>
      <c r="F154" s="139"/>
      <c r="G154" s="2" t="s">
        <v>260</v>
      </c>
      <c r="H154" s="115"/>
      <c r="I154" s="109"/>
      <c r="J154" s="42"/>
      <c r="K154" s="5"/>
      <c r="L154" s="42"/>
      <c r="M154" s="123"/>
      <c r="N154" s="109"/>
      <c r="O154" s="17"/>
    </row>
    <row r="155" spans="1:15" s="1" customFormat="1" ht="30" customHeight="1">
      <c r="A155" s="156"/>
      <c r="B155" s="158"/>
      <c r="C155" s="132"/>
      <c r="D155" s="144"/>
      <c r="E155" s="136"/>
      <c r="F155" s="139"/>
      <c r="G155" s="2" t="s">
        <v>252</v>
      </c>
      <c r="H155" s="115"/>
      <c r="I155" s="109"/>
      <c r="J155" s="42"/>
      <c r="K155" s="5"/>
      <c r="L155" s="42"/>
      <c r="M155" s="123"/>
      <c r="N155" s="109"/>
      <c r="O155" s="17"/>
    </row>
    <row r="156" spans="1:15" s="1" customFormat="1" ht="30" customHeight="1" thickBot="1">
      <c r="A156" s="156"/>
      <c r="B156" s="158"/>
      <c r="C156" s="142"/>
      <c r="D156" s="145"/>
      <c r="E156" s="146"/>
      <c r="F156" s="141"/>
      <c r="G156" s="18" t="s">
        <v>253</v>
      </c>
      <c r="H156" s="116"/>
      <c r="I156" s="109"/>
      <c r="J156" s="19"/>
      <c r="K156" s="19"/>
      <c r="L156" s="43"/>
      <c r="M156" s="124"/>
      <c r="N156" s="109"/>
      <c r="O156" s="20"/>
    </row>
    <row r="157" spans="1:15" s="1" customFormat="1" ht="30" customHeight="1" thickTop="1">
      <c r="A157" s="156"/>
      <c r="B157" s="158"/>
      <c r="C157" s="131" t="s">
        <v>264</v>
      </c>
      <c r="D157" s="143" t="s">
        <v>265</v>
      </c>
      <c r="E157" s="135" t="s">
        <v>248</v>
      </c>
      <c r="F157" s="138" t="s">
        <v>266</v>
      </c>
      <c r="G157" s="14" t="s">
        <v>250</v>
      </c>
      <c r="H157" s="114">
        <v>1</v>
      </c>
      <c r="I157" s="109"/>
      <c r="J157" s="15"/>
      <c r="K157" s="15"/>
      <c r="L157" s="41"/>
      <c r="M157" s="122">
        <f>IF(COUNTA(J157:J160)+COUNTA(L157:L160)=4,H157,0)</f>
        <v>0</v>
      </c>
      <c r="N157" s="109"/>
      <c r="O157" s="16"/>
    </row>
    <row r="158" spans="1:15" s="1" customFormat="1" ht="30" customHeight="1">
      <c r="A158" s="156"/>
      <c r="B158" s="158"/>
      <c r="C158" s="132"/>
      <c r="D158" s="144"/>
      <c r="E158" s="136"/>
      <c r="F158" s="139"/>
      <c r="G158" s="2" t="s">
        <v>260</v>
      </c>
      <c r="H158" s="115"/>
      <c r="I158" s="109"/>
      <c r="J158" s="5"/>
      <c r="K158" s="5"/>
      <c r="L158" s="42"/>
      <c r="M158" s="123"/>
      <c r="N158" s="109"/>
      <c r="O158" s="17"/>
    </row>
    <row r="159" spans="1:15" s="1" customFormat="1" ht="30" customHeight="1">
      <c r="A159" s="156"/>
      <c r="B159" s="158"/>
      <c r="C159" s="132"/>
      <c r="D159" s="144"/>
      <c r="E159" s="136"/>
      <c r="F159" s="139"/>
      <c r="G159" s="2" t="s">
        <v>252</v>
      </c>
      <c r="H159" s="115"/>
      <c r="I159" s="109"/>
      <c r="J159" s="5"/>
      <c r="K159" s="5"/>
      <c r="L159" s="42"/>
      <c r="M159" s="123"/>
      <c r="N159" s="109"/>
      <c r="O159" s="17"/>
    </row>
    <row r="160" spans="1:15" s="1" customFormat="1" ht="30" customHeight="1" thickBot="1">
      <c r="A160" s="156"/>
      <c r="B160" s="158"/>
      <c r="C160" s="142"/>
      <c r="D160" s="145"/>
      <c r="E160" s="146"/>
      <c r="F160" s="141"/>
      <c r="G160" s="18" t="s">
        <v>253</v>
      </c>
      <c r="H160" s="116"/>
      <c r="I160" s="109"/>
      <c r="J160" s="19"/>
      <c r="K160" s="19"/>
      <c r="L160" s="43"/>
      <c r="M160" s="124"/>
      <c r="N160" s="109"/>
      <c r="O160" s="20"/>
    </row>
    <row r="161" spans="1:15" s="1" customFormat="1" ht="30" customHeight="1" thickTop="1">
      <c r="A161" s="156"/>
      <c r="B161" s="158"/>
      <c r="C161" s="131" t="s">
        <v>267</v>
      </c>
      <c r="D161" s="143" t="s">
        <v>268</v>
      </c>
      <c r="E161" s="135" t="s">
        <v>248</v>
      </c>
      <c r="F161" s="138" t="s">
        <v>249</v>
      </c>
      <c r="G161" s="14" t="s">
        <v>250</v>
      </c>
      <c r="H161" s="114">
        <v>1</v>
      </c>
      <c r="I161" s="109"/>
      <c r="J161" s="15"/>
      <c r="K161" s="15"/>
      <c r="L161" s="41"/>
      <c r="M161" s="122">
        <f>IF(COUNTA(J161:J164)+COUNTA(L61:L164)=4,H161,0)</f>
        <v>0</v>
      </c>
      <c r="N161" s="109"/>
      <c r="O161" s="16"/>
    </row>
    <row r="162" spans="1:15" s="1" customFormat="1" ht="30" customHeight="1">
      <c r="A162" s="156"/>
      <c r="B162" s="158"/>
      <c r="C162" s="132"/>
      <c r="D162" s="144"/>
      <c r="E162" s="136"/>
      <c r="F162" s="139"/>
      <c r="G162" s="2" t="s">
        <v>251</v>
      </c>
      <c r="H162" s="115"/>
      <c r="I162" s="109"/>
      <c r="J162" s="42"/>
      <c r="K162" s="5"/>
      <c r="L162" s="42"/>
      <c r="M162" s="123"/>
      <c r="N162" s="109"/>
      <c r="O162" s="17"/>
    </row>
    <row r="163" spans="1:15" s="1" customFormat="1" ht="30" customHeight="1">
      <c r="A163" s="156"/>
      <c r="B163" s="158"/>
      <c r="C163" s="132"/>
      <c r="D163" s="144"/>
      <c r="E163" s="136"/>
      <c r="F163" s="139"/>
      <c r="G163" s="2" t="s">
        <v>252</v>
      </c>
      <c r="H163" s="115"/>
      <c r="I163" s="109"/>
      <c r="J163" s="42"/>
      <c r="K163" s="5"/>
      <c r="L163" s="42"/>
      <c r="M163" s="123"/>
      <c r="N163" s="109"/>
      <c r="O163" s="17"/>
    </row>
    <row r="164" spans="1:15" s="1" customFormat="1" ht="30" customHeight="1" thickBot="1">
      <c r="A164" s="156"/>
      <c r="B164" s="158"/>
      <c r="C164" s="142"/>
      <c r="D164" s="145"/>
      <c r="E164" s="146"/>
      <c r="F164" s="141"/>
      <c r="G164" s="18" t="s">
        <v>253</v>
      </c>
      <c r="H164" s="116"/>
      <c r="I164" s="110"/>
      <c r="J164" s="43"/>
      <c r="K164" s="19"/>
      <c r="L164" s="43"/>
      <c r="M164" s="124"/>
      <c r="N164" s="110"/>
      <c r="O164" s="20"/>
    </row>
    <row r="165" spans="1:15" s="1" customFormat="1" ht="30" customHeight="1" thickTop="1">
      <c r="A165" s="156"/>
      <c r="B165" s="151" t="s">
        <v>269</v>
      </c>
      <c r="C165" s="131" t="s">
        <v>270</v>
      </c>
      <c r="D165" s="133" t="s">
        <v>271</v>
      </c>
      <c r="E165" s="135" t="s">
        <v>272</v>
      </c>
      <c r="F165" s="138" t="s">
        <v>475</v>
      </c>
      <c r="G165" s="14" t="s">
        <v>476</v>
      </c>
      <c r="H165" s="114">
        <v>4</v>
      </c>
      <c r="I165" s="108">
        <f>+H165+H169+H173+H179</f>
        <v>15</v>
      </c>
      <c r="J165" s="41"/>
      <c r="K165" s="15"/>
      <c r="L165" s="41"/>
      <c r="M165" s="122">
        <f>IF(COUNTA(J165:J168)+COUNTA(L165:L168)=4,H165,0)</f>
        <v>0</v>
      </c>
      <c r="N165" s="108">
        <f>+M165+M169+M173+M179</f>
        <v>0</v>
      </c>
      <c r="O165" s="16"/>
    </row>
    <row r="166" spans="1:15" s="1" customFormat="1" ht="30" customHeight="1">
      <c r="A166" s="156"/>
      <c r="B166" s="151"/>
      <c r="C166" s="132"/>
      <c r="D166" s="134"/>
      <c r="E166" s="136"/>
      <c r="F166" s="139"/>
      <c r="G166" s="2" t="s">
        <v>273</v>
      </c>
      <c r="H166" s="115"/>
      <c r="I166" s="109"/>
      <c r="J166" s="42"/>
      <c r="K166" s="5"/>
      <c r="L166" s="42"/>
      <c r="M166" s="123"/>
      <c r="N166" s="109"/>
      <c r="O166" s="17"/>
    </row>
    <row r="167" spans="1:15" s="1" customFormat="1" ht="30" customHeight="1">
      <c r="A167" s="156"/>
      <c r="B167" s="151"/>
      <c r="C167" s="132"/>
      <c r="D167" s="134"/>
      <c r="E167" s="136"/>
      <c r="F167" s="139"/>
      <c r="G167" s="2" t="s">
        <v>274</v>
      </c>
      <c r="H167" s="115"/>
      <c r="I167" s="109"/>
      <c r="J167" s="42"/>
      <c r="K167" s="5"/>
      <c r="L167" s="42"/>
      <c r="M167" s="123"/>
      <c r="N167" s="109"/>
      <c r="O167" s="17"/>
    </row>
    <row r="168" spans="1:15" s="1" customFormat="1" ht="30" customHeight="1" thickBot="1">
      <c r="A168" s="156"/>
      <c r="B168" s="151"/>
      <c r="C168" s="142"/>
      <c r="D168" s="159"/>
      <c r="E168" s="146"/>
      <c r="F168" s="141"/>
      <c r="G168" s="18" t="s">
        <v>275</v>
      </c>
      <c r="H168" s="116"/>
      <c r="I168" s="109"/>
      <c r="J168" s="43"/>
      <c r="K168" s="19"/>
      <c r="L168" s="43"/>
      <c r="M168" s="124"/>
      <c r="N168" s="109"/>
      <c r="O168" s="20"/>
    </row>
    <row r="169" spans="1:15" s="1" customFormat="1" ht="30" customHeight="1" thickTop="1">
      <c r="A169" s="156"/>
      <c r="B169" s="151"/>
      <c r="C169" s="131" t="s">
        <v>276</v>
      </c>
      <c r="D169" s="143" t="s">
        <v>277</v>
      </c>
      <c r="E169" s="148" t="s">
        <v>278</v>
      </c>
      <c r="F169" s="138" t="s">
        <v>279</v>
      </c>
      <c r="G169" s="14" t="s">
        <v>477</v>
      </c>
      <c r="H169" s="114">
        <v>4</v>
      </c>
      <c r="I169" s="109"/>
      <c r="J169" s="41"/>
      <c r="K169" s="15"/>
      <c r="L169" s="41"/>
      <c r="M169" s="122">
        <f>IF(COUNTA(J169:J172)+COUNTA(L169:L172)=4,H169,0)</f>
        <v>0</v>
      </c>
      <c r="N169" s="109"/>
      <c r="O169" s="16"/>
    </row>
    <row r="170" spans="1:15" s="1" customFormat="1" ht="30" customHeight="1">
      <c r="A170" s="156"/>
      <c r="B170" s="151"/>
      <c r="C170" s="132"/>
      <c r="D170" s="144"/>
      <c r="E170" s="149"/>
      <c r="F170" s="139"/>
      <c r="G170" s="2" t="s">
        <v>478</v>
      </c>
      <c r="H170" s="115"/>
      <c r="I170" s="109"/>
      <c r="J170" s="42"/>
      <c r="K170" s="5"/>
      <c r="L170" s="42"/>
      <c r="M170" s="123"/>
      <c r="N170" s="109"/>
      <c r="O170" s="17"/>
    </row>
    <row r="171" spans="1:15" s="1" customFormat="1" ht="30" customHeight="1">
      <c r="A171" s="156"/>
      <c r="B171" s="151"/>
      <c r="C171" s="132"/>
      <c r="D171" s="144"/>
      <c r="E171" s="149"/>
      <c r="F171" s="139"/>
      <c r="G171" s="2" t="s">
        <v>479</v>
      </c>
      <c r="H171" s="115"/>
      <c r="I171" s="109"/>
      <c r="J171" s="42"/>
      <c r="K171" s="5"/>
      <c r="L171" s="42"/>
      <c r="M171" s="123"/>
      <c r="N171" s="109"/>
      <c r="O171" s="17"/>
    </row>
    <row r="172" spans="1:15" s="1" customFormat="1" ht="30" customHeight="1" thickBot="1">
      <c r="A172" s="156"/>
      <c r="B172" s="151"/>
      <c r="C172" s="142"/>
      <c r="D172" s="145"/>
      <c r="E172" s="150"/>
      <c r="F172" s="141"/>
      <c r="G172" s="18" t="s">
        <v>119</v>
      </c>
      <c r="H172" s="116"/>
      <c r="I172" s="109"/>
      <c r="J172" s="43"/>
      <c r="K172" s="19"/>
      <c r="L172" s="43"/>
      <c r="M172" s="124"/>
      <c r="N172" s="109"/>
      <c r="O172" s="20"/>
    </row>
    <row r="173" spans="1:15" s="48" customFormat="1" ht="30" customHeight="1" thickTop="1">
      <c r="A173" s="156"/>
      <c r="B173" s="151"/>
      <c r="C173" s="131" t="s">
        <v>280</v>
      </c>
      <c r="D173" s="143" t="s">
        <v>281</v>
      </c>
      <c r="E173" s="135" t="s">
        <v>282</v>
      </c>
      <c r="F173" s="138" t="s">
        <v>437</v>
      </c>
      <c r="G173" s="14" t="s">
        <v>283</v>
      </c>
      <c r="H173" s="114">
        <v>3</v>
      </c>
      <c r="I173" s="109"/>
      <c r="J173" s="41"/>
      <c r="K173" s="33"/>
      <c r="L173" s="33"/>
      <c r="M173" s="122">
        <f>IF(COUNTA(J173:J178)+COUNTA(L173:L178)=6,H173,0)</f>
        <v>0</v>
      </c>
      <c r="N173" s="109"/>
      <c r="O173" s="16"/>
    </row>
    <row r="174" spans="1:15" s="48" customFormat="1" ht="44.1" customHeight="1">
      <c r="A174" s="156"/>
      <c r="B174" s="151"/>
      <c r="C174" s="132"/>
      <c r="D174" s="144"/>
      <c r="E174" s="136"/>
      <c r="F174" s="139"/>
      <c r="G174" s="2" t="s">
        <v>284</v>
      </c>
      <c r="H174" s="115"/>
      <c r="I174" s="109"/>
      <c r="J174" s="42"/>
      <c r="K174" s="10"/>
      <c r="L174" s="10"/>
      <c r="M174" s="123"/>
      <c r="N174" s="109"/>
      <c r="O174" s="17"/>
    </row>
    <row r="175" spans="1:15" s="48" customFormat="1" ht="30" customHeight="1">
      <c r="A175" s="156"/>
      <c r="B175" s="151"/>
      <c r="C175" s="132"/>
      <c r="D175" s="144"/>
      <c r="E175" s="136"/>
      <c r="F175" s="139"/>
      <c r="G175" s="2" t="s">
        <v>285</v>
      </c>
      <c r="H175" s="115"/>
      <c r="I175" s="109"/>
      <c r="J175" s="42"/>
      <c r="K175" s="10"/>
      <c r="L175" s="10"/>
      <c r="M175" s="123"/>
      <c r="N175" s="109"/>
      <c r="O175" s="17"/>
    </row>
    <row r="176" spans="1:15" s="48" customFormat="1" ht="30" customHeight="1">
      <c r="A176" s="156"/>
      <c r="B176" s="151"/>
      <c r="C176" s="132"/>
      <c r="D176" s="144"/>
      <c r="E176" s="136"/>
      <c r="F176" s="139"/>
      <c r="G176" s="2" t="s">
        <v>35</v>
      </c>
      <c r="H176" s="115"/>
      <c r="I176" s="109"/>
      <c r="J176" s="42"/>
      <c r="K176" s="10"/>
      <c r="L176" s="10"/>
      <c r="M176" s="123"/>
      <c r="N176" s="109"/>
      <c r="O176" s="17"/>
    </row>
    <row r="177" spans="1:15" s="48" customFormat="1" ht="33.75" customHeight="1">
      <c r="A177" s="156"/>
      <c r="B177" s="151"/>
      <c r="C177" s="132"/>
      <c r="D177" s="144"/>
      <c r="E177" s="136"/>
      <c r="F177" s="139"/>
      <c r="G177" s="2" t="s">
        <v>286</v>
      </c>
      <c r="H177" s="115"/>
      <c r="I177" s="109"/>
      <c r="J177" s="42"/>
      <c r="K177" s="10"/>
      <c r="L177" s="10"/>
      <c r="M177" s="123"/>
      <c r="N177" s="109"/>
      <c r="O177" s="17"/>
    </row>
    <row r="178" spans="1:15" s="48" customFormat="1" ht="30" customHeight="1" thickBot="1">
      <c r="A178" s="156"/>
      <c r="B178" s="151"/>
      <c r="C178" s="132"/>
      <c r="D178" s="144"/>
      <c r="E178" s="137"/>
      <c r="F178" s="140"/>
      <c r="G178" s="11" t="s">
        <v>287</v>
      </c>
      <c r="H178" s="116"/>
      <c r="I178" s="109"/>
      <c r="J178" s="40"/>
      <c r="K178" s="32"/>
      <c r="L178" s="32"/>
      <c r="M178" s="124"/>
      <c r="N178" s="109"/>
      <c r="O178" s="22"/>
    </row>
    <row r="179" spans="1:15" s="1" customFormat="1" ht="30" customHeight="1" thickTop="1">
      <c r="A179" s="156"/>
      <c r="B179" s="151"/>
      <c r="C179" s="131" t="s">
        <v>288</v>
      </c>
      <c r="D179" s="143" t="s">
        <v>289</v>
      </c>
      <c r="E179" s="135" t="s">
        <v>290</v>
      </c>
      <c r="F179" s="138" t="s">
        <v>291</v>
      </c>
      <c r="G179" s="14" t="s">
        <v>292</v>
      </c>
      <c r="H179" s="114">
        <v>4</v>
      </c>
      <c r="I179" s="109"/>
      <c r="J179" s="41"/>
      <c r="K179" s="15"/>
      <c r="L179" s="41"/>
      <c r="M179" s="122">
        <f>IF(COUNTA(J179:J183)+COUNTA(L179:L183)=5,H179,0)</f>
        <v>0</v>
      </c>
      <c r="N179" s="109"/>
      <c r="O179" s="16"/>
    </row>
    <row r="180" spans="1:15" s="1" customFormat="1" ht="30" customHeight="1">
      <c r="A180" s="156"/>
      <c r="B180" s="151"/>
      <c r="C180" s="132"/>
      <c r="D180" s="144"/>
      <c r="E180" s="136"/>
      <c r="F180" s="139"/>
      <c r="G180" s="2" t="s">
        <v>293</v>
      </c>
      <c r="H180" s="115"/>
      <c r="I180" s="109"/>
      <c r="J180" s="42"/>
      <c r="K180" s="5"/>
      <c r="L180" s="42"/>
      <c r="M180" s="123"/>
      <c r="N180" s="109"/>
      <c r="O180" s="17"/>
    </row>
    <row r="181" spans="1:15" s="1" customFormat="1" ht="33.75" customHeight="1">
      <c r="A181" s="156"/>
      <c r="B181" s="151"/>
      <c r="C181" s="132"/>
      <c r="D181" s="144"/>
      <c r="E181" s="136"/>
      <c r="F181" s="139"/>
      <c r="G181" s="2" t="s">
        <v>294</v>
      </c>
      <c r="H181" s="115"/>
      <c r="I181" s="109"/>
      <c r="J181" s="42"/>
      <c r="K181" s="5"/>
      <c r="L181" s="42"/>
      <c r="M181" s="123"/>
      <c r="N181" s="109"/>
      <c r="O181" s="17"/>
    </row>
    <row r="182" spans="1:15" s="1" customFormat="1" ht="34.5" customHeight="1">
      <c r="A182" s="156"/>
      <c r="B182" s="151"/>
      <c r="C182" s="132"/>
      <c r="D182" s="144"/>
      <c r="E182" s="136"/>
      <c r="F182" s="139"/>
      <c r="G182" s="2" t="s">
        <v>295</v>
      </c>
      <c r="H182" s="115"/>
      <c r="I182" s="109"/>
      <c r="J182" s="42"/>
      <c r="K182" s="5"/>
      <c r="L182" s="42"/>
      <c r="M182" s="123"/>
      <c r="N182" s="109"/>
      <c r="O182" s="17"/>
    </row>
    <row r="183" spans="1:15" s="1" customFormat="1" ht="30" customHeight="1" thickBot="1">
      <c r="A183" s="156"/>
      <c r="B183" s="151"/>
      <c r="C183" s="142"/>
      <c r="D183" s="145"/>
      <c r="E183" s="146"/>
      <c r="F183" s="141"/>
      <c r="G183" s="18" t="s">
        <v>296</v>
      </c>
      <c r="H183" s="116"/>
      <c r="I183" s="110"/>
      <c r="J183" s="43"/>
      <c r="K183" s="19"/>
      <c r="L183" s="43"/>
      <c r="M183" s="124"/>
      <c r="N183" s="110"/>
      <c r="O183" s="20"/>
    </row>
    <row r="184" spans="1:15" s="1" customFormat="1" ht="30" customHeight="1" thickTop="1">
      <c r="A184" s="156"/>
      <c r="B184" s="151"/>
      <c r="C184" s="131" t="s">
        <v>297</v>
      </c>
      <c r="D184" s="143" t="s">
        <v>298</v>
      </c>
      <c r="E184" s="135" t="s">
        <v>299</v>
      </c>
      <c r="F184" s="138" t="s">
        <v>300</v>
      </c>
      <c r="G184" s="14" t="s">
        <v>301</v>
      </c>
      <c r="H184" s="114">
        <v>2.5</v>
      </c>
      <c r="I184" s="108">
        <f>+H184+H188+H192+H196+H200+H204</f>
        <v>15</v>
      </c>
      <c r="J184" s="41"/>
      <c r="K184" s="15"/>
      <c r="L184" s="41"/>
      <c r="M184" s="122">
        <f>IF(COUNTA(J184:J187)+COUNTA(L184:L187)=4,H184,0)</f>
        <v>0</v>
      </c>
      <c r="N184" s="108">
        <f>+M184+M188+M192+M196+M200+M204</f>
        <v>0</v>
      </c>
      <c r="O184" s="16"/>
    </row>
    <row r="185" spans="1:15" s="1" customFormat="1" ht="42" customHeight="1">
      <c r="A185" s="156"/>
      <c r="B185" s="151"/>
      <c r="C185" s="132"/>
      <c r="D185" s="144"/>
      <c r="E185" s="136"/>
      <c r="F185" s="139"/>
      <c r="G185" s="2" t="s">
        <v>302</v>
      </c>
      <c r="H185" s="115"/>
      <c r="I185" s="109"/>
      <c r="J185" s="42"/>
      <c r="K185" s="5"/>
      <c r="L185" s="42"/>
      <c r="M185" s="123"/>
      <c r="N185" s="109"/>
      <c r="O185" s="17"/>
    </row>
    <row r="186" spans="1:15" s="1" customFormat="1" ht="30" customHeight="1">
      <c r="A186" s="156"/>
      <c r="B186" s="151"/>
      <c r="C186" s="132"/>
      <c r="D186" s="144"/>
      <c r="E186" s="136"/>
      <c r="F186" s="139"/>
      <c r="G186" s="2" t="s">
        <v>303</v>
      </c>
      <c r="H186" s="115"/>
      <c r="I186" s="109"/>
      <c r="J186" s="42"/>
      <c r="K186" s="5"/>
      <c r="L186" s="42"/>
      <c r="M186" s="123"/>
      <c r="N186" s="109"/>
      <c r="O186" s="17"/>
    </row>
    <row r="187" spans="1:15" s="1" customFormat="1" ht="30" customHeight="1" thickBot="1">
      <c r="A187" s="156"/>
      <c r="B187" s="151"/>
      <c r="C187" s="142"/>
      <c r="D187" s="145"/>
      <c r="E187" s="146"/>
      <c r="F187" s="141"/>
      <c r="G187" s="18" t="s">
        <v>304</v>
      </c>
      <c r="H187" s="116"/>
      <c r="I187" s="109"/>
      <c r="J187" s="43"/>
      <c r="K187" s="19"/>
      <c r="L187" s="43"/>
      <c r="M187" s="124"/>
      <c r="N187" s="109"/>
      <c r="O187" s="20"/>
    </row>
    <row r="188" spans="1:15" s="1" customFormat="1" ht="30" customHeight="1" thickTop="1">
      <c r="A188" s="156"/>
      <c r="B188" s="151"/>
      <c r="C188" s="131" t="s">
        <v>305</v>
      </c>
      <c r="D188" s="143" t="s">
        <v>306</v>
      </c>
      <c r="E188" s="135" t="s">
        <v>307</v>
      </c>
      <c r="F188" s="138" t="s">
        <v>438</v>
      </c>
      <c r="G188" s="14" t="s">
        <v>308</v>
      </c>
      <c r="H188" s="114">
        <v>2.5</v>
      </c>
      <c r="I188" s="109"/>
      <c r="J188" s="41"/>
      <c r="K188" s="15"/>
      <c r="L188" s="41"/>
      <c r="M188" s="122">
        <f>IF(COUNTA(J188:J191)+COUNTA(L188:L191)=4,H188,0)</f>
        <v>0</v>
      </c>
      <c r="N188" s="109"/>
      <c r="O188" s="16"/>
    </row>
    <row r="189" spans="1:15" s="1" customFormat="1" ht="30" customHeight="1">
      <c r="A189" s="156"/>
      <c r="B189" s="151"/>
      <c r="C189" s="132"/>
      <c r="D189" s="144"/>
      <c r="E189" s="136"/>
      <c r="F189" s="139"/>
      <c r="G189" s="2" t="s">
        <v>309</v>
      </c>
      <c r="H189" s="115"/>
      <c r="I189" s="109"/>
      <c r="J189" s="42"/>
      <c r="K189" s="5"/>
      <c r="L189" s="42"/>
      <c r="M189" s="123"/>
      <c r="N189" s="109"/>
      <c r="O189" s="17"/>
    </row>
    <row r="190" spans="1:15" s="1" customFormat="1" ht="30" customHeight="1">
      <c r="A190" s="156"/>
      <c r="B190" s="151"/>
      <c r="C190" s="132"/>
      <c r="D190" s="144"/>
      <c r="E190" s="136"/>
      <c r="F190" s="139"/>
      <c r="G190" s="2" t="s">
        <v>301</v>
      </c>
      <c r="H190" s="115"/>
      <c r="I190" s="109"/>
      <c r="J190" s="42"/>
      <c r="K190" s="5"/>
      <c r="L190" s="42"/>
      <c r="M190" s="123"/>
      <c r="N190" s="109"/>
      <c r="O190" s="17"/>
    </row>
    <row r="191" spans="1:15" s="1" customFormat="1" ht="30" customHeight="1" thickBot="1">
      <c r="A191" s="156"/>
      <c r="B191" s="151"/>
      <c r="C191" s="142"/>
      <c r="D191" s="145"/>
      <c r="E191" s="146"/>
      <c r="F191" s="141"/>
      <c r="G191" s="18" t="s">
        <v>119</v>
      </c>
      <c r="H191" s="116"/>
      <c r="I191" s="109"/>
      <c r="J191" s="43"/>
      <c r="K191" s="19"/>
      <c r="L191" s="43"/>
      <c r="M191" s="124"/>
      <c r="N191" s="109"/>
      <c r="O191" s="20"/>
    </row>
    <row r="192" spans="1:15" s="1" customFormat="1" ht="30" customHeight="1" thickTop="1">
      <c r="A192" s="156"/>
      <c r="B192" s="151"/>
      <c r="C192" s="131" t="s">
        <v>310</v>
      </c>
      <c r="D192" s="143" t="s">
        <v>311</v>
      </c>
      <c r="E192" s="135" t="s">
        <v>312</v>
      </c>
      <c r="F192" s="138" t="s">
        <v>313</v>
      </c>
      <c r="G192" s="14" t="s">
        <v>314</v>
      </c>
      <c r="H192" s="114">
        <v>2.5</v>
      </c>
      <c r="I192" s="109"/>
      <c r="J192" s="41"/>
      <c r="K192" s="15"/>
      <c r="L192" s="41"/>
      <c r="M192" s="122">
        <f>IF(COUNTA(J192:J195)+COUNTA(L192:L195)=4,H192,0)</f>
        <v>0</v>
      </c>
      <c r="N192" s="109"/>
      <c r="O192" s="16"/>
    </row>
    <row r="193" spans="1:15" s="1" customFormat="1" ht="30" customHeight="1">
      <c r="A193" s="156"/>
      <c r="B193" s="151"/>
      <c r="C193" s="132"/>
      <c r="D193" s="144"/>
      <c r="E193" s="136"/>
      <c r="F193" s="139"/>
      <c r="G193" s="2" t="s">
        <v>315</v>
      </c>
      <c r="H193" s="115"/>
      <c r="I193" s="109"/>
      <c r="J193" s="42"/>
      <c r="K193" s="5"/>
      <c r="L193" s="42"/>
      <c r="M193" s="123"/>
      <c r="N193" s="109"/>
      <c r="O193" s="17"/>
    </row>
    <row r="194" spans="1:15" s="1" customFormat="1" ht="30" customHeight="1">
      <c r="A194" s="156"/>
      <c r="B194" s="151"/>
      <c r="C194" s="132"/>
      <c r="D194" s="144"/>
      <c r="E194" s="136"/>
      <c r="F194" s="139"/>
      <c r="G194" s="2" t="s">
        <v>316</v>
      </c>
      <c r="H194" s="115"/>
      <c r="I194" s="109"/>
      <c r="J194" s="42"/>
      <c r="K194" s="5"/>
      <c r="L194" s="42"/>
      <c r="M194" s="123"/>
      <c r="N194" s="109"/>
      <c r="O194" s="17"/>
    </row>
    <row r="195" spans="1:15" s="1" customFormat="1" ht="30" customHeight="1" thickBot="1">
      <c r="A195" s="156"/>
      <c r="B195" s="151"/>
      <c r="C195" s="132"/>
      <c r="D195" s="144"/>
      <c r="E195" s="137"/>
      <c r="F195" s="140"/>
      <c r="G195" s="11" t="s">
        <v>301</v>
      </c>
      <c r="H195" s="116"/>
      <c r="I195" s="109"/>
      <c r="J195" s="40"/>
      <c r="K195" s="12"/>
      <c r="L195" s="40"/>
      <c r="M195" s="124"/>
      <c r="N195" s="109"/>
      <c r="O195" s="22"/>
    </row>
    <row r="196" spans="1:15" s="1" customFormat="1" ht="30" customHeight="1" thickTop="1">
      <c r="A196" s="156"/>
      <c r="B196" s="151"/>
      <c r="C196" s="131" t="s">
        <v>317</v>
      </c>
      <c r="D196" s="143" t="s">
        <v>318</v>
      </c>
      <c r="E196" s="135" t="s">
        <v>319</v>
      </c>
      <c r="F196" s="138" t="s">
        <v>320</v>
      </c>
      <c r="G196" s="14" t="s">
        <v>321</v>
      </c>
      <c r="H196" s="114">
        <v>2.5</v>
      </c>
      <c r="I196" s="109"/>
      <c r="J196" s="41"/>
      <c r="K196" s="15"/>
      <c r="L196" s="15"/>
      <c r="M196" s="122">
        <f>IF(COUNTA(J196:J199)+COUNTA(L196:L199)=4,H196,0)</f>
        <v>0</v>
      </c>
      <c r="N196" s="109"/>
      <c r="O196" s="16"/>
    </row>
    <row r="197" spans="1:15" s="1" customFormat="1" ht="30" customHeight="1">
      <c r="A197" s="156"/>
      <c r="B197" s="151"/>
      <c r="C197" s="132"/>
      <c r="D197" s="144"/>
      <c r="E197" s="136"/>
      <c r="F197" s="139"/>
      <c r="G197" s="2" t="s">
        <v>322</v>
      </c>
      <c r="H197" s="115"/>
      <c r="I197" s="109"/>
      <c r="J197" s="42"/>
      <c r="K197" s="5"/>
      <c r="L197" s="5"/>
      <c r="M197" s="123"/>
      <c r="N197" s="109"/>
      <c r="O197" s="17"/>
    </row>
    <row r="198" spans="1:15" s="1" customFormat="1" ht="30" customHeight="1">
      <c r="A198" s="156"/>
      <c r="B198" s="151"/>
      <c r="C198" s="132"/>
      <c r="D198" s="144"/>
      <c r="E198" s="136"/>
      <c r="F198" s="139"/>
      <c r="G198" s="2" t="s">
        <v>323</v>
      </c>
      <c r="H198" s="115"/>
      <c r="I198" s="109"/>
      <c r="J198" s="42"/>
      <c r="K198" s="5"/>
      <c r="L198" s="5"/>
      <c r="M198" s="123"/>
      <c r="N198" s="109"/>
      <c r="O198" s="17"/>
    </row>
    <row r="199" spans="1:15" s="1" customFormat="1" ht="30" customHeight="1" thickBot="1">
      <c r="A199" s="156"/>
      <c r="B199" s="151"/>
      <c r="C199" s="142"/>
      <c r="D199" s="145"/>
      <c r="E199" s="146"/>
      <c r="F199" s="141"/>
      <c r="G199" s="18" t="s">
        <v>301</v>
      </c>
      <c r="H199" s="116"/>
      <c r="I199" s="109"/>
      <c r="J199" s="43"/>
      <c r="K199" s="19"/>
      <c r="L199" s="19"/>
      <c r="M199" s="124"/>
      <c r="N199" s="109"/>
      <c r="O199" s="20"/>
    </row>
    <row r="200" spans="1:15" s="1" customFormat="1" ht="30" customHeight="1" thickTop="1">
      <c r="A200" s="156"/>
      <c r="B200" s="151"/>
      <c r="C200" s="131" t="s">
        <v>324</v>
      </c>
      <c r="D200" s="143" t="s">
        <v>325</v>
      </c>
      <c r="E200" s="135" t="s">
        <v>326</v>
      </c>
      <c r="F200" s="138" t="s">
        <v>327</v>
      </c>
      <c r="G200" s="14" t="s">
        <v>518</v>
      </c>
      <c r="H200" s="114">
        <v>2.5</v>
      </c>
      <c r="I200" s="109"/>
      <c r="J200" s="41"/>
      <c r="K200" s="15"/>
      <c r="L200" s="15"/>
      <c r="M200" s="122">
        <f>IF(COUNTA(J200:J203)+COUNTA(L200:L203)=4,H200,0)</f>
        <v>0</v>
      </c>
      <c r="N200" s="109"/>
      <c r="O200" s="16"/>
    </row>
    <row r="201" spans="1:15" s="1" customFormat="1" ht="30" customHeight="1">
      <c r="A201" s="156"/>
      <c r="B201" s="151"/>
      <c r="C201" s="132"/>
      <c r="D201" s="144"/>
      <c r="E201" s="136"/>
      <c r="F201" s="139"/>
      <c r="G201" s="2" t="s">
        <v>329</v>
      </c>
      <c r="H201" s="115"/>
      <c r="I201" s="109"/>
      <c r="J201" s="42"/>
      <c r="K201" s="5"/>
      <c r="L201" s="42"/>
      <c r="M201" s="123"/>
      <c r="N201" s="109"/>
      <c r="O201" s="17"/>
    </row>
    <row r="202" spans="1:15" s="48" customFormat="1" ht="30" customHeight="1">
      <c r="A202" s="156"/>
      <c r="B202" s="151"/>
      <c r="C202" s="132"/>
      <c r="D202" s="144"/>
      <c r="E202" s="136"/>
      <c r="F202" s="139"/>
      <c r="G202" s="2" t="s">
        <v>519</v>
      </c>
      <c r="H202" s="115"/>
      <c r="I202" s="109"/>
      <c r="J202" s="42"/>
      <c r="K202" s="10"/>
      <c r="L202" s="42"/>
      <c r="M202" s="123"/>
      <c r="N202" s="109"/>
      <c r="O202" s="17"/>
    </row>
    <row r="203" spans="1:15" s="1" customFormat="1" ht="30" customHeight="1" thickBot="1">
      <c r="A203" s="156"/>
      <c r="B203" s="151"/>
      <c r="C203" s="142"/>
      <c r="D203" s="145"/>
      <c r="E203" s="146"/>
      <c r="F203" s="141"/>
      <c r="G203" s="18" t="s">
        <v>330</v>
      </c>
      <c r="H203" s="116"/>
      <c r="I203" s="109"/>
      <c r="J203" s="43"/>
      <c r="K203" s="19"/>
      <c r="L203" s="43"/>
      <c r="M203" s="124"/>
      <c r="N203" s="109"/>
      <c r="O203" s="20"/>
    </row>
    <row r="204" spans="1:15" s="1" customFormat="1" ht="39.950000000000003" customHeight="1" thickTop="1">
      <c r="A204" s="156"/>
      <c r="B204" s="151"/>
      <c r="C204" s="131" t="s">
        <v>331</v>
      </c>
      <c r="D204" s="143" t="s">
        <v>332</v>
      </c>
      <c r="E204" s="135" t="s">
        <v>333</v>
      </c>
      <c r="F204" s="138" t="s">
        <v>334</v>
      </c>
      <c r="G204" s="14" t="s">
        <v>507</v>
      </c>
      <c r="H204" s="114">
        <v>2.5</v>
      </c>
      <c r="I204" s="109"/>
      <c r="J204" s="41"/>
      <c r="K204" s="15"/>
      <c r="L204" s="41"/>
      <c r="M204" s="122">
        <f>IF(COUNTA(J204:J209)+COUNTA(L204:L209)=6,H204,0)</f>
        <v>0</v>
      </c>
      <c r="N204" s="109"/>
      <c r="O204" s="16"/>
    </row>
    <row r="205" spans="1:15" s="1" customFormat="1" ht="30" customHeight="1">
      <c r="A205" s="156"/>
      <c r="B205" s="151"/>
      <c r="C205" s="132"/>
      <c r="D205" s="144"/>
      <c r="E205" s="147"/>
      <c r="F205" s="160"/>
      <c r="G205" s="36" t="s">
        <v>335</v>
      </c>
      <c r="H205" s="115"/>
      <c r="I205" s="109"/>
      <c r="J205" s="37"/>
      <c r="K205" s="38"/>
      <c r="L205" s="37"/>
      <c r="M205" s="123"/>
      <c r="N205" s="109"/>
      <c r="O205" s="39"/>
    </row>
    <row r="206" spans="1:15" s="1" customFormat="1" ht="30" customHeight="1">
      <c r="A206" s="156"/>
      <c r="B206" s="151"/>
      <c r="C206" s="132"/>
      <c r="D206" s="144"/>
      <c r="E206" s="136"/>
      <c r="F206" s="139"/>
      <c r="G206" s="2" t="s">
        <v>336</v>
      </c>
      <c r="H206" s="115"/>
      <c r="I206" s="109"/>
      <c r="J206" s="42"/>
      <c r="K206" s="5"/>
      <c r="L206" s="42"/>
      <c r="M206" s="123"/>
      <c r="N206" s="109"/>
      <c r="O206" s="17"/>
    </row>
    <row r="207" spans="1:15" s="1" customFormat="1" ht="30" customHeight="1">
      <c r="A207" s="156"/>
      <c r="B207" s="151"/>
      <c r="C207" s="132"/>
      <c r="D207" s="144"/>
      <c r="E207" s="136"/>
      <c r="F207" s="139"/>
      <c r="G207" s="2" t="s">
        <v>337</v>
      </c>
      <c r="H207" s="115"/>
      <c r="I207" s="109"/>
      <c r="J207" s="42"/>
      <c r="K207" s="5"/>
      <c r="L207" s="42"/>
      <c r="M207" s="123"/>
      <c r="N207" s="109"/>
      <c r="O207" s="17"/>
    </row>
    <row r="208" spans="1:15" s="1" customFormat="1" ht="30" customHeight="1">
      <c r="A208" s="156"/>
      <c r="B208" s="151"/>
      <c r="C208" s="132"/>
      <c r="D208" s="144"/>
      <c r="E208" s="136"/>
      <c r="F208" s="139"/>
      <c r="G208" s="2" t="s">
        <v>508</v>
      </c>
      <c r="H208" s="115"/>
      <c r="I208" s="109"/>
      <c r="J208" s="42"/>
      <c r="K208" s="5"/>
      <c r="L208" s="42"/>
      <c r="M208" s="123"/>
      <c r="N208" s="109"/>
      <c r="O208" s="17"/>
    </row>
    <row r="209" spans="1:15" s="1" customFormat="1" ht="39.950000000000003" customHeight="1" thickBot="1">
      <c r="A209" s="156"/>
      <c r="B209" s="151"/>
      <c r="C209" s="142"/>
      <c r="D209" s="145"/>
      <c r="E209" s="146"/>
      <c r="F209" s="141"/>
      <c r="G209" s="18" t="s">
        <v>339</v>
      </c>
      <c r="H209" s="116"/>
      <c r="I209" s="110"/>
      <c r="J209" s="42"/>
      <c r="K209" s="19"/>
      <c r="L209" s="43"/>
      <c r="M209" s="124"/>
      <c r="N209" s="110"/>
      <c r="O209" s="20"/>
    </row>
    <row r="210" spans="1:15" s="1" customFormat="1" ht="30" customHeight="1" thickTop="1">
      <c r="A210" s="156"/>
      <c r="B210" s="158" t="s">
        <v>340</v>
      </c>
      <c r="C210" s="131" t="s">
        <v>341</v>
      </c>
      <c r="D210" s="143" t="s">
        <v>342</v>
      </c>
      <c r="E210" s="135" t="s">
        <v>343</v>
      </c>
      <c r="F210" s="138" t="s">
        <v>344</v>
      </c>
      <c r="G210" s="14" t="s">
        <v>345</v>
      </c>
      <c r="H210" s="114">
        <v>5</v>
      </c>
      <c r="I210" s="108">
        <f>+H210+H215</f>
        <v>10</v>
      </c>
      <c r="J210" s="41"/>
      <c r="K210" s="15"/>
      <c r="L210" s="15"/>
      <c r="M210" s="122">
        <f>IF(COUNTA(J210:J214)+COUNTA(L210:L214)=5,H210,0)</f>
        <v>0</v>
      </c>
      <c r="N210" s="108">
        <f>+M210+M215</f>
        <v>0</v>
      </c>
      <c r="O210" s="16"/>
    </row>
    <row r="211" spans="1:15" s="1" customFormat="1" ht="30" customHeight="1">
      <c r="A211" s="156"/>
      <c r="B211" s="158"/>
      <c r="C211" s="132"/>
      <c r="D211" s="144"/>
      <c r="E211" s="136"/>
      <c r="F211" s="139"/>
      <c r="G211" s="2" t="s">
        <v>346</v>
      </c>
      <c r="H211" s="115"/>
      <c r="I211" s="109"/>
      <c r="J211" s="42"/>
      <c r="K211" s="5"/>
      <c r="L211" s="5"/>
      <c r="M211" s="123"/>
      <c r="N211" s="109"/>
      <c r="O211" s="17"/>
    </row>
    <row r="212" spans="1:15" s="1" customFormat="1" ht="30" customHeight="1">
      <c r="A212" s="156"/>
      <c r="B212" s="158"/>
      <c r="C212" s="132"/>
      <c r="D212" s="144"/>
      <c r="E212" s="136"/>
      <c r="F212" s="139"/>
      <c r="G212" s="2" t="s">
        <v>347</v>
      </c>
      <c r="H212" s="115"/>
      <c r="I212" s="109"/>
      <c r="J212" s="42"/>
      <c r="K212" s="5"/>
      <c r="L212" s="5"/>
      <c r="M212" s="123"/>
      <c r="N212" s="109"/>
      <c r="O212" s="17"/>
    </row>
    <row r="213" spans="1:15" s="1" customFormat="1" ht="30" customHeight="1">
      <c r="A213" s="156"/>
      <c r="B213" s="158"/>
      <c r="C213" s="132"/>
      <c r="D213" s="144"/>
      <c r="E213" s="136"/>
      <c r="F213" s="139"/>
      <c r="G213" s="2" t="s">
        <v>348</v>
      </c>
      <c r="H213" s="115"/>
      <c r="I213" s="109"/>
      <c r="J213" s="42"/>
      <c r="K213" s="5"/>
      <c r="L213" s="5"/>
      <c r="M213" s="123"/>
      <c r="N213" s="109"/>
      <c r="O213" s="17"/>
    </row>
    <row r="214" spans="1:15" s="1" customFormat="1" ht="39.950000000000003" customHeight="1" thickBot="1">
      <c r="A214" s="156"/>
      <c r="B214" s="158"/>
      <c r="C214" s="132"/>
      <c r="D214" s="144"/>
      <c r="E214" s="137"/>
      <c r="F214" s="140"/>
      <c r="G214" s="11" t="s">
        <v>349</v>
      </c>
      <c r="H214" s="116"/>
      <c r="I214" s="109"/>
      <c r="J214" s="40"/>
      <c r="K214" s="12"/>
      <c r="L214" s="12"/>
      <c r="M214" s="124"/>
      <c r="N214" s="109"/>
      <c r="O214" s="22"/>
    </row>
    <row r="215" spans="1:15" s="1" customFormat="1" ht="30" customHeight="1" thickTop="1">
      <c r="A215" s="156"/>
      <c r="B215" s="158"/>
      <c r="C215" s="131" t="s">
        <v>350</v>
      </c>
      <c r="D215" s="143" t="s">
        <v>351</v>
      </c>
      <c r="E215" s="135" t="s">
        <v>352</v>
      </c>
      <c r="F215" s="138" t="s">
        <v>353</v>
      </c>
      <c r="G215" s="14" t="s">
        <v>354</v>
      </c>
      <c r="H215" s="114">
        <v>5</v>
      </c>
      <c r="I215" s="109"/>
      <c r="J215" s="41"/>
      <c r="K215" s="15"/>
      <c r="L215" s="15"/>
      <c r="M215" s="122">
        <f>IF(COUNTA(J215:J218)+COUNTA(L215:L218)=4,H215,0)</f>
        <v>0</v>
      </c>
      <c r="N215" s="109"/>
      <c r="O215" s="16"/>
    </row>
    <row r="216" spans="1:15" s="1" customFormat="1" ht="30" customHeight="1">
      <c r="A216" s="156"/>
      <c r="B216" s="158"/>
      <c r="C216" s="132"/>
      <c r="D216" s="144"/>
      <c r="E216" s="136"/>
      <c r="F216" s="139"/>
      <c r="G216" s="2" t="s">
        <v>355</v>
      </c>
      <c r="H216" s="115"/>
      <c r="I216" s="109"/>
      <c r="J216" s="42"/>
      <c r="K216" s="5"/>
      <c r="L216" s="5"/>
      <c r="M216" s="123"/>
      <c r="N216" s="109"/>
      <c r="O216" s="17"/>
    </row>
    <row r="217" spans="1:15" s="1" customFormat="1" ht="30" customHeight="1">
      <c r="A217" s="156"/>
      <c r="B217" s="158"/>
      <c r="C217" s="132"/>
      <c r="D217" s="144"/>
      <c r="E217" s="136"/>
      <c r="F217" s="139"/>
      <c r="G217" s="2" t="s">
        <v>356</v>
      </c>
      <c r="H217" s="115"/>
      <c r="I217" s="109"/>
      <c r="J217" s="42"/>
      <c r="K217" s="5"/>
      <c r="L217" s="5"/>
      <c r="M217" s="123"/>
      <c r="N217" s="109"/>
      <c r="O217" s="17"/>
    </row>
    <row r="218" spans="1:15" s="1" customFormat="1" ht="30" customHeight="1" thickBot="1">
      <c r="A218" s="157"/>
      <c r="B218" s="158"/>
      <c r="C218" s="142"/>
      <c r="D218" s="145"/>
      <c r="E218" s="146"/>
      <c r="F218" s="141"/>
      <c r="G218" s="18" t="s">
        <v>357</v>
      </c>
      <c r="H218" s="116"/>
      <c r="I218" s="110"/>
      <c r="J218" s="43"/>
      <c r="K218" s="19"/>
      <c r="L218" s="19"/>
      <c r="M218" s="124"/>
      <c r="N218" s="110"/>
      <c r="O218" s="20"/>
    </row>
    <row r="219" spans="1:15" s="1" customFormat="1" ht="30" customHeight="1" thickTop="1">
      <c r="A219" s="125" t="s">
        <v>442</v>
      </c>
      <c r="B219" s="128" t="s">
        <v>443</v>
      </c>
      <c r="C219" s="131" t="s">
        <v>358</v>
      </c>
      <c r="D219" s="133" t="s">
        <v>359</v>
      </c>
      <c r="E219" s="135" t="s">
        <v>360</v>
      </c>
      <c r="F219" s="138" t="s">
        <v>439</v>
      </c>
      <c r="G219" s="14" t="s">
        <v>250</v>
      </c>
      <c r="H219" s="114">
        <v>1.25</v>
      </c>
      <c r="I219" s="108">
        <f>+H219+H223+H227+H231</f>
        <v>5</v>
      </c>
      <c r="J219" s="41"/>
      <c r="K219" s="15"/>
      <c r="L219" s="41"/>
      <c r="M219" s="122">
        <f>IF(COUNTA(J219:J222)+COUNTA(L219:L222)=4,H219,0)</f>
        <v>0</v>
      </c>
      <c r="N219" s="108">
        <f>+M219+M223+M227+M231</f>
        <v>0</v>
      </c>
      <c r="O219" s="16"/>
    </row>
    <row r="220" spans="1:15" s="1" customFormat="1" ht="30" customHeight="1">
      <c r="A220" s="126"/>
      <c r="B220" s="129"/>
      <c r="C220" s="132"/>
      <c r="D220" s="134"/>
      <c r="E220" s="136"/>
      <c r="F220" s="139"/>
      <c r="G220" s="2" t="s">
        <v>361</v>
      </c>
      <c r="H220" s="115"/>
      <c r="I220" s="109"/>
      <c r="J220" s="42"/>
      <c r="K220" s="5"/>
      <c r="L220" s="42"/>
      <c r="M220" s="123"/>
      <c r="N220" s="109"/>
      <c r="O220" s="17"/>
    </row>
    <row r="221" spans="1:15" s="1" customFormat="1" ht="30" customHeight="1">
      <c r="A221" s="126"/>
      <c r="B221" s="129"/>
      <c r="C221" s="132"/>
      <c r="D221" s="134"/>
      <c r="E221" s="136"/>
      <c r="F221" s="139"/>
      <c r="G221" s="2" t="s">
        <v>252</v>
      </c>
      <c r="H221" s="115"/>
      <c r="I221" s="109"/>
      <c r="J221" s="42"/>
      <c r="K221" s="5"/>
      <c r="L221" s="42"/>
      <c r="M221" s="123"/>
      <c r="N221" s="109"/>
      <c r="O221" s="17"/>
    </row>
    <row r="222" spans="1:15" s="1" customFormat="1" ht="45.75" customHeight="1" thickBot="1">
      <c r="A222" s="126"/>
      <c r="B222" s="129"/>
      <c r="C222" s="142"/>
      <c r="D222" s="159"/>
      <c r="E222" s="146"/>
      <c r="F222" s="141"/>
      <c r="G222" s="18" t="s">
        <v>362</v>
      </c>
      <c r="H222" s="116"/>
      <c r="I222" s="109"/>
      <c r="J222" s="43"/>
      <c r="K222" s="19"/>
      <c r="L222" s="43"/>
      <c r="M222" s="124"/>
      <c r="N222" s="109"/>
      <c r="O222" s="20"/>
    </row>
    <row r="223" spans="1:15" s="1" customFormat="1" ht="30" customHeight="1" thickTop="1">
      <c r="A223" s="126"/>
      <c r="B223" s="129"/>
      <c r="C223" s="131" t="s">
        <v>363</v>
      </c>
      <c r="D223" s="133" t="s">
        <v>364</v>
      </c>
      <c r="E223" s="135" t="s">
        <v>365</v>
      </c>
      <c r="F223" s="138" t="s">
        <v>366</v>
      </c>
      <c r="G223" s="14" t="s">
        <v>367</v>
      </c>
      <c r="H223" s="114">
        <v>1.25</v>
      </c>
      <c r="I223" s="109"/>
      <c r="J223" s="41"/>
      <c r="K223" s="15"/>
      <c r="L223" s="41"/>
      <c r="M223" s="122">
        <f>IF(COUNTA(J223:J226)+COUNTA(L223:L226)=4,H223,0)</f>
        <v>0</v>
      </c>
      <c r="N223" s="109"/>
      <c r="O223" s="16"/>
    </row>
    <row r="224" spans="1:15" s="1" customFormat="1" ht="30" customHeight="1">
      <c r="A224" s="126"/>
      <c r="B224" s="129"/>
      <c r="C224" s="132"/>
      <c r="D224" s="134"/>
      <c r="E224" s="136"/>
      <c r="F224" s="139"/>
      <c r="G224" s="2" t="s">
        <v>368</v>
      </c>
      <c r="H224" s="115"/>
      <c r="I224" s="109"/>
      <c r="J224" s="42"/>
      <c r="K224" s="5"/>
      <c r="L224" s="42"/>
      <c r="M224" s="123"/>
      <c r="N224" s="109"/>
      <c r="O224" s="17"/>
    </row>
    <row r="225" spans="1:15" s="1" customFormat="1" ht="30" customHeight="1">
      <c r="A225" s="126"/>
      <c r="B225" s="129"/>
      <c r="C225" s="132"/>
      <c r="D225" s="134"/>
      <c r="E225" s="136"/>
      <c r="F225" s="139"/>
      <c r="G225" s="2" t="s">
        <v>369</v>
      </c>
      <c r="H225" s="115"/>
      <c r="I225" s="109"/>
      <c r="J225" s="42"/>
      <c r="K225" s="5"/>
      <c r="L225" s="42"/>
      <c r="M225" s="123"/>
      <c r="N225" s="109"/>
      <c r="O225" s="17"/>
    </row>
    <row r="226" spans="1:15" s="1" customFormat="1" ht="30" customHeight="1" thickBot="1">
      <c r="A226" s="126"/>
      <c r="B226" s="129"/>
      <c r="C226" s="142"/>
      <c r="D226" s="159"/>
      <c r="E226" s="146"/>
      <c r="F226" s="141"/>
      <c r="G226" s="18" t="s">
        <v>370</v>
      </c>
      <c r="H226" s="116"/>
      <c r="I226" s="109"/>
      <c r="J226" s="43"/>
      <c r="K226" s="19"/>
      <c r="L226" s="43"/>
      <c r="M226" s="124"/>
      <c r="N226" s="109"/>
      <c r="O226" s="20"/>
    </row>
    <row r="227" spans="1:15" s="1" customFormat="1" ht="30" customHeight="1" thickTop="1">
      <c r="A227" s="126"/>
      <c r="B227" s="129"/>
      <c r="C227" s="131" t="s">
        <v>371</v>
      </c>
      <c r="D227" s="133" t="s">
        <v>372</v>
      </c>
      <c r="E227" s="135" t="s">
        <v>373</v>
      </c>
      <c r="F227" s="138" t="s">
        <v>374</v>
      </c>
      <c r="G227" s="14" t="s">
        <v>375</v>
      </c>
      <c r="H227" s="114">
        <v>1.25</v>
      </c>
      <c r="I227" s="109"/>
      <c r="J227" s="41"/>
      <c r="K227" s="15"/>
      <c r="L227" s="41"/>
      <c r="M227" s="122">
        <f>IF(COUNTA(J227:J230)+COUNTA(L227:L230)=4,H227,0)</f>
        <v>0</v>
      </c>
      <c r="N227" s="109"/>
      <c r="O227" s="16"/>
    </row>
    <row r="228" spans="1:15" s="1" customFormat="1" ht="30" customHeight="1">
      <c r="A228" s="126"/>
      <c r="B228" s="129"/>
      <c r="C228" s="132"/>
      <c r="D228" s="134"/>
      <c r="E228" s="136"/>
      <c r="F228" s="139"/>
      <c r="G228" s="2" t="s">
        <v>376</v>
      </c>
      <c r="H228" s="115"/>
      <c r="I228" s="109"/>
      <c r="J228" s="42"/>
      <c r="K228" s="5"/>
      <c r="L228" s="42"/>
      <c r="M228" s="123"/>
      <c r="N228" s="109"/>
      <c r="O228" s="17"/>
    </row>
    <row r="229" spans="1:15" s="1" customFormat="1" ht="30" customHeight="1">
      <c r="A229" s="126"/>
      <c r="B229" s="129"/>
      <c r="C229" s="132"/>
      <c r="D229" s="134"/>
      <c r="E229" s="136"/>
      <c r="F229" s="139"/>
      <c r="G229" s="2" t="s">
        <v>377</v>
      </c>
      <c r="H229" s="115"/>
      <c r="I229" s="109"/>
      <c r="J229" s="42"/>
      <c r="K229" s="5"/>
      <c r="L229" s="42"/>
      <c r="M229" s="123"/>
      <c r="N229" s="109"/>
      <c r="O229" s="17"/>
    </row>
    <row r="230" spans="1:15" s="1" customFormat="1" ht="30" customHeight="1" thickBot="1">
      <c r="A230" s="126"/>
      <c r="B230" s="129"/>
      <c r="C230" s="132"/>
      <c r="D230" s="134"/>
      <c r="E230" s="137"/>
      <c r="F230" s="140"/>
      <c r="G230" s="11" t="s">
        <v>370</v>
      </c>
      <c r="H230" s="116"/>
      <c r="I230" s="109"/>
      <c r="J230" s="40"/>
      <c r="K230" s="12"/>
      <c r="L230" s="40"/>
      <c r="M230" s="124"/>
      <c r="N230" s="109"/>
      <c r="O230" s="22"/>
    </row>
    <row r="231" spans="1:15" s="1" customFormat="1" ht="30" customHeight="1" thickTop="1">
      <c r="A231" s="126"/>
      <c r="B231" s="129"/>
      <c r="C231" s="131" t="s">
        <v>378</v>
      </c>
      <c r="D231" s="133" t="s">
        <v>379</v>
      </c>
      <c r="E231" s="135" t="s">
        <v>380</v>
      </c>
      <c r="F231" s="138" t="s">
        <v>381</v>
      </c>
      <c r="G231" s="14" t="s">
        <v>382</v>
      </c>
      <c r="H231" s="114">
        <v>1.25</v>
      </c>
      <c r="I231" s="109"/>
      <c r="J231" s="41"/>
      <c r="K231" s="15"/>
      <c r="L231" s="41"/>
      <c r="M231" s="122">
        <f>IF(COUNTA(J231:J233)+COUNTA(L231:L233)=3,H231,0)</f>
        <v>0</v>
      </c>
      <c r="N231" s="109"/>
      <c r="O231" s="16"/>
    </row>
    <row r="232" spans="1:15" s="1" customFormat="1" ht="30" customHeight="1">
      <c r="A232" s="126"/>
      <c r="B232" s="129"/>
      <c r="C232" s="132"/>
      <c r="D232" s="134"/>
      <c r="E232" s="136"/>
      <c r="F232" s="139"/>
      <c r="G232" s="2" t="s">
        <v>383</v>
      </c>
      <c r="H232" s="115"/>
      <c r="I232" s="109"/>
      <c r="J232" s="42"/>
      <c r="K232" s="5"/>
      <c r="L232" s="42"/>
      <c r="M232" s="123"/>
      <c r="N232" s="109"/>
      <c r="O232" s="17"/>
    </row>
    <row r="233" spans="1:15" s="1" customFormat="1" ht="39.950000000000003" customHeight="1" thickBot="1">
      <c r="A233" s="127"/>
      <c r="B233" s="130"/>
      <c r="C233" s="142"/>
      <c r="D233" s="159"/>
      <c r="E233" s="146"/>
      <c r="F233" s="141"/>
      <c r="G233" s="18" t="s">
        <v>384</v>
      </c>
      <c r="H233" s="116"/>
      <c r="I233" s="110"/>
      <c r="J233" s="43"/>
      <c r="K233" s="19"/>
      <c r="L233" s="43"/>
      <c r="M233" s="124"/>
      <c r="N233" s="110"/>
      <c r="O233" s="20"/>
    </row>
    <row r="234" spans="1:15" s="1" customFormat="1" ht="30" customHeight="1" thickTop="1">
      <c r="A234" s="117" t="s">
        <v>444</v>
      </c>
      <c r="B234" s="120" t="s">
        <v>385</v>
      </c>
      <c r="C234" s="192" t="s">
        <v>386</v>
      </c>
      <c r="D234" s="195" t="s">
        <v>387</v>
      </c>
      <c r="E234" s="135" t="s">
        <v>388</v>
      </c>
      <c r="F234" s="138" t="s">
        <v>389</v>
      </c>
      <c r="G234" s="14" t="s">
        <v>390</v>
      </c>
      <c r="H234" s="114">
        <v>2.5</v>
      </c>
      <c r="I234" s="108">
        <f>+H234+H239+H244+H249</f>
        <v>10</v>
      </c>
      <c r="J234" s="41"/>
      <c r="K234" s="15"/>
      <c r="L234" s="41"/>
      <c r="M234" s="122">
        <f>IF(COUNTA(J234:J238)+COUNTA(L234:L238)=5,H234,0)</f>
        <v>0</v>
      </c>
      <c r="N234" s="108">
        <f>+M234+M239+M244+M249</f>
        <v>0</v>
      </c>
      <c r="O234" s="16"/>
    </row>
    <row r="235" spans="1:15" s="1" customFormat="1" ht="30" customHeight="1">
      <c r="A235" s="118"/>
      <c r="B235" s="120"/>
      <c r="C235" s="193"/>
      <c r="D235" s="196"/>
      <c r="E235" s="136"/>
      <c r="F235" s="139"/>
      <c r="G235" s="2" t="s">
        <v>391</v>
      </c>
      <c r="H235" s="115"/>
      <c r="I235" s="109"/>
      <c r="J235" s="42"/>
      <c r="K235" s="5"/>
      <c r="L235" s="42"/>
      <c r="M235" s="123"/>
      <c r="N235" s="109"/>
      <c r="O235" s="17"/>
    </row>
    <row r="236" spans="1:15" s="48" customFormat="1" ht="39.950000000000003" customHeight="1">
      <c r="A236" s="118"/>
      <c r="B236" s="120"/>
      <c r="C236" s="193"/>
      <c r="D236" s="196"/>
      <c r="E236" s="136"/>
      <c r="F236" s="139"/>
      <c r="G236" s="2" t="s">
        <v>434</v>
      </c>
      <c r="H236" s="115"/>
      <c r="I236" s="109"/>
      <c r="J236" s="42"/>
      <c r="K236" s="10"/>
      <c r="L236" s="42"/>
      <c r="M236" s="123"/>
      <c r="N236" s="109"/>
      <c r="O236" s="17"/>
    </row>
    <row r="237" spans="1:15" s="48" customFormat="1" ht="39.950000000000003" customHeight="1">
      <c r="A237" s="118"/>
      <c r="B237" s="120"/>
      <c r="C237" s="193"/>
      <c r="D237" s="196"/>
      <c r="E237" s="136"/>
      <c r="F237" s="139"/>
      <c r="G237" s="2" t="s">
        <v>435</v>
      </c>
      <c r="H237" s="115"/>
      <c r="I237" s="109"/>
      <c r="J237" s="42"/>
      <c r="K237" s="10"/>
      <c r="L237" s="42"/>
      <c r="M237" s="123"/>
      <c r="N237" s="109"/>
      <c r="O237" s="17"/>
    </row>
    <row r="238" spans="1:15" s="1" customFormat="1" ht="39.950000000000003" customHeight="1" thickBot="1">
      <c r="A238" s="118"/>
      <c r="B238" s="120"/>
      <c r="C238" s="194"/>
      <c r="D238" s="197"/>
      <c r="E238" s="146"/>
      <c r="F238" s="141"/>
      <c r="G238" s="18" t="s">
        <v>394</v>
      </c>
      <c r="H238" s="116"/>
      <c r="I238" s="109"/>
      <c r="J238" s="43"/>
      <c r="K238" s="19"/>
      <c r="L238" s="43"/>
      <c r="M238" s="124"/>
      <c r="N238" s="109"/>
      <c r="O238" s="20"/>
    </row>
    <row r="239" spans="1:15" s="1" customFormat="1" ht="30" customHeight="1" thickTop="1">
      <c r="A239" s="118"/>
      <c r="B239" s="120"/>
      <c r="C239" s="192" t="s">
        <v>395</v>
      </c>
      <c r="D239" s="195" t="s">
        <v>396</v>
      </c>
      <c r="E239" s="135" t="s">
        <v>397</v>
      </c>
      <c r="F239" s="138" t="s">
        <v>398</v>
      </c>
      <c r="G239" s="14" t="s">
        <v>390</v>
      </c>
      <c r="H239" s="114">
        <v>2.5</v>
      </c>
      <c r="I239" s="109"/>
      <c r="J239" s="41"/>
      <c r="K239" s="15"/>
      <c r="L239" s="41"/>
      <c r="M239" s="122">
        <f>IF(COUNTA(J239:J243)+COUNTA(L239:L243)=5,H239,0)</f>
        <v>0</v>
      </c>
      <c r="N239" s="109"/>
      <c r="O239" s="16"/>
    </row>
    <row r="240" spans="1:15" s="1" customFormat="1" ht="30" customHeight="1">
      <c r="A240" s="118"/>
      <c r="B240" s="120"/>
      <c r="C240" s="193"/>
      <c r="D240" s="196"/>
      <c r="E240" s="136"/>
      <c r="F240" s="139"/>
      <c r="G240" s="2" t="s">
        <v>391</v>
      </c>
      <c r="H240" s="115"/>
      <c r="I240" s="109"/>
      <c r="J240" s="42"/>
      <c r="K240" s="5"/>
      <c r="L240" s="42"/>
      <c r="M240" s="123"/>
      <c r="N240" s="109"/>
      <c r="O240" s="17"/>
    </row>
    <row r="241" spans="1:15" s="48" customFormat="1" ht="30" customHeight="1">
      <c r="A241" s="118"/>
      <c r="B241" s="120"/>
      <c r="C241" s="193"/>
      <c r="D241" s="196"/>
      <c r="E241" s="136"/>
      <c r="F241" s="139"/>
      <c r="G241" s="2" t="s">
        <v>392</v>
      </c>
      <c r="H241" s="115"/>
      <c r="I241" s="109"/>
      <c r="J241" s="42"/>
      <c r="K241" s="10"/>
      <c r="L241" s="42"/>
      <c r="M241" s="123"/>
      <c r="N241" s="109"/>
      <c r="O241" s="17"/>
    </row>
    <row r="242" spans="1:15" s="48" customFormat="1" ht="30" customHeight="1" thickBot="1">
      <c r="A242" s="118"/>
      <c r="B242" s="120"/>
      <c r="C242" s="193"/>
      <c r="D242" s="196"/>
      <c r="E242" s="136"/>
      <c r="F242" s="139"/>
      <c r="G242" s="2" t="s">
        <v>393</v>
      </c>
      <c r="H242" s="115"/>
      <c r="I242" s="109"/>
      <c r="J242" s="42"/>
      <c r="K242" s="10"/>
      <c r="L242" s="42"/>
      <c r="M242" s="123"/>
      <c r="N242" s="109"/>
      <c r="O242" s="22"/>
    </row>
    <row r="243" spans="1:15" s="1" customFormat="1" ht="39.950000000000003" customHeight="1" thickTop="1" thickBot="1">
      <c r="A243" s="118"/>
      <c r="B243" s="120"/>
      <c r="C243" s="194"/>
      <c r="D243" s="197"/>
      <c r="E243" s="146"/>
      <c r="F243" s="141"/>
      <c r="G243" s="18" t="s">
        <v>394</v>
      </c>
      <c r="H243" s="116"/>
      <c r="I243" s="109"/>
      <c r="J243" s="43"/>
      <c r="K243" s="19"/>
      <c r="L243" s="43"/>
      <c r="M243" s="124"/>
      <c r="N243" s="109"/>
      <c r="O243" s="24"/>
    </row>
    <row r="244" spans="1:15" s="1" customFormat="1" ht="30" customHeight="1" thickTop="1">
      <c r="A244" s="118"/>
      <c r="B244" s="120"/>
      <c r="C244" s="203" t="s">
        <v>399</v>
      </c>
      <c r="D244" s="200" t="s">
        <v>400</v>
      </c>
      <c r="E244" s="135" t="s">
        <v>401</v>
      </c>
      <c r="F244" s="206" t="s">
        <v>402</v>
      </c>
      <c r="G244" s="14" t="s">
        <v>403</v>
      </c>
      <c r="H244" s="114">
        <v>2.5</v>
      </c>
      <c r="I244" s="109"/>
      <c r="J244" s="41"/>
      <c r="K244" s="15"/>
      <c r="L244" s="41"/>
      <c r="M244" s="122">
        <f>IF(COUNTA(J244:J248)+COUNTA(L244:L248)=5,H244,0)</f>
        <v>0</v>
      </c>
      <c r="N244" s="109"/>
      <c r="O244" s="16"/>
    </row>
    <row r="245" spans="1:15" s="1" customFormat="1" ht="30" customHeight="1">
      <c r="A245" s="118"/>
      <c r="B245" s="120"/>
      <c r="C245" s="204"/>
      <c r="D245" s="201"/>
      <c r="E245" s="136"/>
      <c r="F245" s="207"/>
      <c r="G245" s="2" t="s">
        <v>391</v>
      </c>
      <c r="H245" s="115"/>
      <c r="I245" s="109"/>
      <c r="J245" s="42"/>
      <c r="K245" s="5"/>
      <c r="L245" s="42"/>
      <c r="M245" s="123"/>
      <c r="N245" s="109"/>
      <c r="O245" s="17"/>
    </row>
    <row r="246" spans="1:15" s="48" customFormat="1" ht="30" customHeight="1">
      <c r="A246" s="118"/>
      <c r="B246" s="120"/>
      <c r="C246" s="204"/>
      <c r="D246" s="201"/>
      <c r="E246" s="136"/>
      <c r="F246" s="207"/>
      <c r="G246" s="2" t="s">
        <v>392</v>
      </c>
      <c r="H246" s="115"/>
      <c r="I246" s="109"/>
      <c r="J246" s="42"/>
      <c r="K246" s="10"/>
      <c r="L246" s="42"/>
      <c r="M246" s="123"/>
      <c r="N246" s="109"/>
      <c r="O246" s="17"/>
    </row>
    <row r="247" spans="1:15" s="48" customFormat="1" ht="30" customHeight="1">
      <c r="A247" s="118"/>
      <c r="B247" s="120"/>
      <c r="C247" s="204"/>
      <c r="D247" s="201"/>
      <c r="E247" s="136"/>
      <c r="F247" s="207"/>
      <c r="G247" s="2" t="s">
        <v>393</v>
      </c>
      <c r="H247" s="115"/>
      <c r="I247" s="109"/>
      <c r="J247" s="42"/>
      <c r="K247" s="10"/>
      <c r="L247" s="42"/>
      <c r="M247" s="123"/>
      <c r="N247" s="109"/>
      <c r="O247" s="17"/>
    </row>
    <row r="248" spans="1:15" s="1" customFormat="1" ht="39.950000000000003" customHeight="1" thickBot="1">
      <c r="A248" s="118"/>
      <c r="B248" s="120"/>
      <c r="C248" s="205"/>
      <c r="D248" s="202"/>
      <c r="E248" s="146"/>
      <c r="F248" s="208"/>
      <c r="G248" s="18" t="s">
        <v>394</v>
      </c>
      <c r="H248" s="116"/>
      <c r="I248" s="109"/>
      <c r="J248" s="43"/>
      <c r="K248" s="19"/>
      <c r="L248" s="43"/>
      <c r="M248" s="124"/>
      <c r="N248" s="109"/>
      <c r="O248" s="20"/>
    </row>
    <row r="249" spans="1:15" s="1" customFormat="1" ht="30" customHeight="1" thickTop="1">
      <c r="A249" s="118"/>
      <c r="B249" s="120"/>
      <c r="C249" s="192" t="s">
        <v>404</v>
      </c>
      <c r="D249" s="195" t="s">
        <v>405</v>
      </c>
      <c r="E249" s="135" t="s">
        <v>388</v>
      </c>
      <c r="F249" s="138" t="s">
        <v>406</v>
      </c>
      <c r="G249" s="14" t="s">
        <v>407</v>
      </c>
      <c r="H249" s="114">
        <v>2.5</v>
      </c>
      <c r="I249" s="109"/>
      <c r="J249" s="41"/>
      <c r="K249" s="15"/>
      <c r="L249" s="41"/>
      <c r="M249" s="122">
        <f>IF(COUNTA(J249:J253)+COUNTA(L249:L253)=5,H249,0)</f>
        <v>0</v>
      </c>
      <c r="N249" s="109"/>
      <c r="O249" s="16"/>
    </row>
    <row r="250" spans="1:15" s="1" customFormat="1" ht="30" customHeight="1">
      <c r="A250" s="118"/>
      <c r="B250" s="120"/>
      <c r="C250" s="193"/>
      <c r="D250" s="196"/>
      <c r="E250" s="136"/>
      <c r="F250" s="139"/>
      <c r="G250" s="2" t="s">
        <v>391</v>
      </c>
      <c r="H250" s="115"/>
      <c r="I250" s="109"/>
      <c r="J250" s="42"/>
      <c r="K250" s="5"/>
      <c r="L250" s="42"/>
      <c r="M250" s="123"/>
      <c r="N250" s="109"/>
      <c r="O250" s="17"/>
    </row>
    <row r="251" spans="1:15" s="1" customFormat="1" ht="30" customHeight="1">
      <c r="A251" s="118"/>
      <c r="B251" s="120"/>
      <c r="C251" s="193"/>
      <c r="D251" s="196"/>
      <c r="E251" s="136"/>
      <c r="F251" s="139"/>
      <c r="G251" s="2" t="s">
        <v>392</v>
      </c>
      <c r="H251" s="115"/>
      <c r="I251" s="109"/>
      <c r="J251" s="42"/>
      <c r="K251" s="5"/>
      <c r="L251" s="42"/>
      <c r="M251" s="123"/>
      <c r="N251" s="109"/>
      <c r="O251" s="17"/>
    </row>
    <row r="252" spans="1:15" s="1" customFormat="1" ht="30" customHeight="1">
      <c r="A252" s="118"/>
      <c r="B252" s="120"/>
      <c r="C252" s="193"/>
      <c r="D252" s="196"/>
      <c r="E252" s="136"/>
      <c r="F252" s="139"/>
      <c r="G252" s="2" t="s">
        <v>393</v>
      </c>
      <c r="H252" s="115"/>
      <c r="I252" s="109"/>
      <c r="J252" s="42"/>
      <c r="K252" s="5"/>
      <c r="L252" s="42"/>
      <c r="M252" s="123"/>
      <c r="N252" s="109"/>
      <c r="O252" s="17"/>
    </row>
    <row r="253" spans="1:15" s="1" customFormat="1" ht="39.950000000000003" customHeight="1" thickBot="1">
      <c r="A253" s="119"/>
      <c r="B253" s="121"/>
      <c r="C253" s="194"/>
      <c r="D253" s="197"/>
      <c r="E253" s="146"/>
      <c r="F253" s="141"/>
      <c r="G253" s="18" t="s">
        <v>394</v>
      </c>
      <c r="H253" s="116"/>
      <c r="I253" s="110"/>
      <c r="J253" s="43"/>
      <c r="K253" s="19"/>
      <c r="L253" s="43"/>
      <c r="M253" s="124"/>
      <c r="N253" s="110"/>
      <c r="O253" s="20"/>
    </row>
    <row r="254" spans="1:15" s="35" customFormat="1" ht="39.950000000000003" customHeight="1" thickTop="1">
      <c r="A254" s="84" t="s">
        <v>471</v>
      </c>
      <c r="B254" s="85"/>
      <c r="C254" s="85"/>
      <c r="D254" s="86"/>
      <c r="E254" s="86"/>
      <c r="F254" s="86"/>
      <c r="G254" s="87"/>
      <c r="H254" s="28">
        <f>SUM(H4:H253)</f>
        <v>100</v>
      </c>
      <c r="I254" s="28">
        <f>SUM(I4:I253)</f>
        <v>100</v>
      </c>
      <c r="J254" s="29"/>
      <c r="K254" s="30"/>
      <c r="L254" s="29"/>
      <c r="M254" s="29">
        <f>SUM(M4:M253)</f>
        <v>0</v>
      </c>
      <c r="N254" s="29">
        <f>SUM(N4:N253)</f>
        <v>0</v>
      </c>
      <c r="O254" s="29"/>
    </row>
    <row r="255" spans="1:15" s="35" customFormat="1" ht="39.950000000000003" customHeight="1">
      <c r="A255" s="66" t="s">
        <v>472</v>
      </c>
      <c r="B255" s="67"/>
      <c r="C255" s="67"/>
      <c r="D255" s="88" t="s">
        <v>460</v>
      </c>
      <c r="E255" s="89"/>
      <c r="F255" s="90"/>
      <c r="G255" s="91" t="s">
        <v>463</v>
      </c>
      <c r="H255" s="92"/>
      <c r="I255" s="92"/>
      <c r="J255" s="93"/>
      <c r="K255" s="94" t="s">
        <v>467</v>
      </c>
      <c r="L255" s="95"/>
      <c r="M255" s="95"/>
      <c r="N255" s="95"/>
      <c r="O255" s="96"/>
    </row>
    <row r="256" spans="1:15" s="35" customFormat="1" ht="39.950000000000003" customHeight="1">
      <c r="A256" s="69"/>
      <c r="B256" s="70"/>
      <c r="C256" s="70"/>
      <c r="D256" s="97" t="s">
        <v>461</v>
      </c>
      <c r="E256" s="98"/>
      <c r="F256" s="99"/>
      <c r="G256" s="100" t="s">
        <v>464</v>
      </c>
      <c r="H256" s="101"/>
      <c r="I256" s="101"/>
      <c r="J256" s="101"/>
      <c r="K256" s="58" t="s">
        <v>468</v>
      </c>
      <c r="L256" s="59"/>
      <c r="M256" s="59"/>
      <c r="N256" s="59"/>
      <c r="O256" s="60"/>
    </row>
    <row r="257" spans="1:15" s="35" customFormat="1" ht="39.950000000000003" customHeight="1">
      <c r="A257" s="69"/>
      <c r="B257" s="70"/>
      <c r="C257" s="70"/>
      <c r="D257" s="102" t="s">
        <v>462</v>
      </c>
      <c r="E257" s="103"/>
      <c r="F257" s="104"/>
      <c r="G257" s="100" t="s">
        <v>465</v>
      </c>
      <c r="H257" s="101"/>
      <c r="I257" s="101"/>
      <c r="J257" s="101"/>
      <c r="K257" s="58" t="s">
        <v>469</v>
      </c>
      <c r="L257" s="59"/>
      <c r="M257" s="59"/>
      <c r="N257" s="59"/>
      <c r="O257" s="60"/>
    </row>
    <row r="258" spans="1:15" s="35" customFormat="1" ht="39.950000000000003" customHeight="1">
      <c r="A258" s="72"/>
      <c r="B258" s="73"/>
      <c r="C258" s="73"/>
      <c r="D258" s="105"/>
      <c r="E258" s="106"/>
      <c r="F258" s="107"/>
      <c r="G258" s="61" t="s">
        <v>466</v>
      </c>
      <c r="H258" s="62"/>
      <c r="I258" s="62"/>
      <c r="J258" s="62"/>
      <c r="K258" s="63" t="s">
        <v>470</v>
      </c>
      <c r="L258" s="64"/>
      <c r="M258" s="64"/>
      <c r="N258" s="64"/>
      <c r="O258" s="65"/>
    </row>
    <row r="259" spans="1:15" s="35" customFormat="1" ht="39.950000000000003" customHeight="1">
      <c r="A259" s="66" t="s">
        <v>473</v>
      </c>
      <c r="B259" s="67"/>
      <c r="C259" s="68"/>
      <c r="D259" s="75" t="s">
        <v>457</v>
      </c>
      <c r="E259" s="76"/>
      <c r="F259" s="76"/>
      <c r="G259" s="76"/>
      <c r="H259" s="76"/>
      <c r="I259" s="76"/>
      <c r="J259" s="76"/>
      <c r="K259" s="76"/>
      <c r="L259" s="76"/>
      <c r="M259" s="76"/>
      <c r="N259" s="76"/>
      <c r="O259" s="77"/>
    </row>
    <row r="260" spans="1:15" s="35" customFormat="1" ht="39.950000000000003" customHeight="1">
      <c r="A260" s="69"/>
      <c r="B260" s="70"/>
      <c r="C260" s="71"/>
      <c r="D260" s="78" t="s">
        <v>458</v>
      </c>
      <c r="E260" s="79"/>
      <c r="F260" s="79"/>
      <c r="G260" s="79"/>
      <c r="H260" s="79"/>
      <c r="I260" s="79"/>
      <c r="J260" s="79"/>
      <c r="K260" s="79"/>
      <c r="L260" s="79"/>
      <c r="M260" s="79"/>
      <c r="N260" s="79"/>
      <c r="O260" s="80"/>
    </row>
    <row r="261" spans="1:15" s="35" customFormat="1" ht="39.950000000000003" customHeight="1">
      <c r="A261" s="72"/>
      <c r="B261" s="73"/>
      <c r="C261" s="74"/>
      <c r="D261" s="81" t="s">
        <v>459</v>
      </c>
      <c r="E261" s="82"/>
      <c r="F261" s="82"/>
      <c r="G261" s="82"/>
      <c r="H261" s="82"/>
      <c r="I261" s="82"/>
      <c r="J261" s="82"/>
      <c r="K261" s="82"/>
      <c r="L261" s="82"/>
      <c r="M261" s="82"/>
      <c r="N261" s="82"/>
      <c r="O261" s="83"/>
    </row>
    <row r="262" spans="1:15" s="35" customFormat="1" ht="39.950000000000003" customHeight="1">
      <c r="A262" s="52" t="s">
        <v>452</v>
      </c>
      <c r="B262" s="52"/>
      <c r="C262" s="52"/>
      <c r="D262" s="52"/>
      <c r="E262" s="52"/>
      <c r="F262" s="52"/>
      <c r="G262" s="52"/>
      <c r="H262" s="52"/>
      <c r="I262" s="52"/>
      <c r="J262" s="52"/>
      <c r="K262" s="52"/>
      <c r="L262" s="52"/>
      <c r="M262" s="52"/>
      <c r="N262" s="52"/>
      <c r="O262" s="52"/>
    </row>
    <row r="263" spans="1:15" s="35" customFormat="1" ht="39.950000000000003" customHeight="1">
      <c r="A263" s="53" t="s">
        <v>453</v>
      </c>
      <c r="B263" s="53"/>
      <c r="C263" s="53"/>
      <c r="D263" s="53"/>
      <c r="E263" s="53"/>
      <c r="F263" s="53" t="s">
        <v>454</v>
      </c>
      <c r="G263" s="53"/>
      <c r="H263" s="54" t="s">
        <v>455</v>
      </c>
      <c r="I263" s="54"/>
      <c r="J263" s="54"/>
      <c r="K263" s="54"/>
      <c r="L263" s="54"/>
      <c r="M263" s="54"/>
      <c r="N263" s="53" t="s">
        <v>456</v>
      </c>
      <c r="O263" s="53"/>
    </row>
    <row r="264" spans="1:15" s="35" customFormat="1" ht="39.950000000000003" customHeight="1">
      <c r="A264" s="55"/>
      <c r="B264" s="55"/>
      <c r="C264" s="55"/>
      <c r="D264" s="55"/>
      <c r="E264" s="55"/>
      <c r="F264" s="56"/>
      <c r="G264" s="56"/>
      <c r="H264" s="57"/>
      <c r="I264" s="57"/>
      <c r="J264" s="57"/>
      <c r="K264" s="57"/>
      <c r="L264" s="57"/>
      <c r="M264" s="57"/>
      <c r="N264" s="56"/>
      <c r="O264" s="56"/>
    </row>
    <row r="275" spans="1:1" ht="39.950000000000003" customHeight="1">
      <c r="A275" t="s">
        <v>413</v>
      </c>
    </row>
  </sheetData>
  <mergeCells count="429">
    <mergeCell ref="K255:O255"/>
    <mergeCell ref="K256:O256"/>
    <mergeCell ref="K257:O257"/>
    <mergeCell ref="K258:O258"/>
    <mergeCell ref="D260:O260"/>
    <mergeCell ref="D259:O259"/>
    <mergeCell ref="A259:C261"/>
    <mergeCell ref="A254:G254"/>
    <mergeCell ref="D255:F255"/>
    <mergeCell ref="D256:F256"/>
    <mergeCell ref="D257:F258"/>
    <mergeCell ref="A255:C258"/>
    <mergeCell ref="G255:J255"/>
    <mergeCell ref="G256:J256"/>
    <mergeCell ref="G257:J257"/>
    <mergeCell ref="G258:J258"/>
    <mergeCell ref="D261:O261"/>
    <mergeCell ref="H264:M264"/>
    <mergeCell ref="A262:O262"/>
    <mergeCell ref="A263:E263"/>
    <mergeCell ref="F263:G263"/>
    <mergeCell ref="A264:E264"/>
    <mergeCell ref="F264:G264"/>
    <mergeCell ref="H263:M263"/>
    <mergeCell ref="N263:O263"/>
    <mergeCell ref="N264:O264"/>
    <mergeCell ref="A2:A3"/>
    <mergeCell ref="I2:I3"/>
    <mergeCell ref="M2:M3"/>
    <mergeCell ref="N2:N3"/>
    <mergeCell ref="O2:O3"/>
    <mergeCell ref="M210:M214"/>
    <mergeCell ref="M215:M218"/>
    <mergeCell ref="N210:N218"/>
    <mergeCell ref="N219:N233"/>
    <mergeCell ref="M219:M222"/>
    <mergeCell ref="M223:M226"/>
    <mergeCell ref="M227:M230"/>
    <mergeCell ref="M231:M233"/>
    <mergeCell ref="M129:M132"/>
    <mergeCell ref="M133:M136"/>
    <mergeCell ref="M137:M140"/>
    <mergeCell ref="M141:M144"/>
    <mergeCell ref="M145:M148"/>
    <mergeCell ref="N129:N140"/>
    <mergeCell ref="N141:N164"/>
    <mergeCell ref="M149:M152"/>
    <mergeCell ref="M153:M156"/>
    <mergeCell ref="M157:M160"/>
    <mergeCell ref="M161:M164"/>
    <mergeCell ref="N234:N253"/>
    <mergeCell ref="M234:M238"/>
    <mergeCell ref="M239:M243"/>
    <mergeCell ref="M244:M248"/>
    <mergeCell ref="M249:M253"/>
    <mergeCell ref="N165:N183"/>
    <mergeCell ref="M165:M168"/>
    <mergeCell ref="M169:M172"/>
    <mergeCell ref="M173:M178"/>
    <mergeCell ref="M179:M183"/>
    <mergeCell ref="N184:N209"/>
    <mergeCell ref="M184:M187"/>
    <mergeCell ref="M188:M191"/>
    <mergeCell ref="M192:M195"/>
    <mergeCell ref="M196:M199"/>
    <mergeCell ref="M200:M203"/>
    <mergeCell ref="M204:M209"/>
    <mergeCell ref="N93:N128"/>
    <mergeCell ref="M93:M95"/>
    <mergeCell ref="M96:M99"/>
    <mergeCell ref="M100:M102"/>
    <mergeCell ref="M103:M108"/>
    <mergeCell ref="M109:M111"/>
    <mergeCell ref="M112:M115"/>
    <mergeCell ref="M116:M119"/>
    <mergeCell ref="M120:M123"/>
    <mergeCell ref="M124:M128"/>
    <mergeCell ref="N4:N38"/>
    <mergeCell ref="I39:I48"/>
    <mergeCell ref="B39:B48"/>
    <mergeCell ref="B4:B38"/>
    <mergeCell ref="I49:I92"/>
    <mergeCell ref="A93:A218"/>
    <mergeCell ref="A4:A92"/>
    <mergeCell ref="I93:I128"/>
    <mergeCell ref="I129:I140"/>
    <mergeCell ref="I141:I164"/>
    <mergeCell ref="I165:I183"/>
    <mergeCell ref="I184:I209"/>
    <mergeCell ref="I210:I218"/>
    <mergeCell ref="N39:N48"/>
    <mergeCell ref="N49:N92"/>
    <mergeCell ref="M53:M56"/>
    <mergeCell ref="M57:M60"/>
    <mergeCell ref="M61:M64"/>
    <mergeCell ref="M65:M68"/>
    <mergeCell ref="M69:M73"/>
    <mergeCell ref="M74:M77"/>
    <mergeCell ref="M78:M81"/>
    <mergeCell ref="H129:H132"/>
    <mergeCell ref="M82:M84"/>
    <mergeCell ref="H234:H238"/>
    <mergeCell ref="H239:H243"/>
    <mergeCell ref="H244:H248"/>
    <mergeCell ref="H249:H253"/>
    <mergeCell ref="H141:H144"/>
    <mergeCell ref="H210:H214"/>
    <mergeCell ref="H215:H218"/>
    <mergeCell ref="A219:A233"/>
    <mergeCell ref="H219:H222"/>
    <mergeCell ref="H223:H226"/>
    <mergeCell ref="H227:H230"/>
    <mergeCell ref="H231:H233"/>
    <mergeCell ref="E145:E148"/>
    <mergeCell ref="F145:F148"/>
    <mergeCell ref="D145:D148"/>
    <mergeCell ref="E141:E144"/>
    <mergeCell ref="F141:F144"/>
    <mergeCell ref="D165:D168"/>
    <mergeCell ref="E165:E168"/>
    <mergeCell ref="F165:F168"/>
    <mergeCell ref="E192:E195"/>
    <mergeCell ref="F192:F195"/>
    <mergeCell ref="E188:E191"/>
    <mergeCell ref="F188:F191"/>
    <mergeCell ref="I219:I233"/>
    <mergeCell ref="A234:A253"/>
    <mergeCell ref="I234:I253"/>
    <mergeCell ref="H169:H172"/>
    <mergeCell ref="H173:H178"/>
    <mergeCell ref="H179:H183"/>
    <mergeCell ref="H184:H187"/>
    <mergeCell ref="H188:H191"/>
    <mergeCell ref="H192:H195"/>
    <mergeCell ref="H196:H199"/>
    <mergeCell ref="H200:H203"/>
    <mergeCell ref="H204:H209"/>
    <mergeCell ref="E179:E183"/>
    <mergeCell ref="F179:F183"/>
    <mergeCell ref="D192:D195"/>
    <mergeCell ref="E173:E178"/>
    <mergeCell ref="F173:F178"/>
    <mergeCell ref="D173:D178"/>
    <mergeCell ref="E169:E172"/>
    <mergeCell ref="F169:F172"/>
    <mergeCell ref="E200:E203"/>
    <mergeCell ref="F200:F203"/>
    <mergeCell ref="E196:E199"/>
    <mergeCell ref="F196:F199"/>
    <mergeCell ref="H133:H136"/>
    <mergeCell ref="H137:H140"/>
    <mergeCell ref="H161:H164"/>
    <mergeCell ref="H157:H160"/>
    <mergeCell ref="H145:H148"/>
    <mergeCell ref="H149:H152"/>
    <mergeCell ref="H153:H156"/>
    <mergeCell ref="H165:H168"/>
    <mergeCell ref="H93:H95"/>
    <mergeCell ref="H96:H99"/>
    <mergeCell ref="H100:H102"/>
    <mergeCell ref="H103:H108"/>
    <mergeCell ref="H109:H111"/>
    <mergeCell ref="H112:H115"/>
    <mergeCell ref="H116:H119"/>
    <mergeCell ref="H120:H123"/>
    <mergeCell ref="H124:H128"/>
    <mergeCell ref="H69:H73"/>
    <mergeCell ref="H74:H77"/>
    <mergeCell ref="H78:H81"/>
    <mergeCell ref="H82:H84"/>
    <mergeCell ref="H85:H88"/>
    <mergeCell ref="H89:H92"/>
    <mergeCell ref="M21:M27"/>
    <mergeCell ref="M28:M31"/>
    <mergeCell ref="M32:M34"/>
    <mergeCell ref="M35:M38"/>
    <mergeCell ref="M39:M42"/>
    <mergeCell ref="M43:M46"/>
    <mergeCell ref="M47:M48"/>
    <mergeCell ref="M49:M52"/>
    <mergeCell ref="H53:H56"/>
    <mergeCell ref="I4:I38"/>
    <mergeCell ref="M85:M88"/>
    <mergeCell ref="M89:M92"/>
    <mergeCell ref="M4:M9"/>
    <mergeCell ref="M10:M12"/>
    <mergeCell ref="A1:O1"/>
    <mergeCell ref="B2:F3"/>
    <mergeCell ref="H49:H52"/>
    <mergeCell ref="E28:E31"/>
    <mergeCell ref="F28:F31"/>
    <mergeCell ref="D28:D31"/>
    <mergeCell ref="E21:E27"/>
    <mergeCell ref="F21:F27"/>
    <mergeCell ref="E18:E20"/>
    <mergeCell ref="F18:F20"/>
    <mergeCell ref="E13:E17"/>
    <mergeCell ref="F13:F17"/>
    <mergeCell ref="H43:H46"/>
    <mergeCell ref="H47:H48"/>
    <mergeCell ref="E39:E42"/>
    <mergeCell ref="F39:F42"/>
    <mergeCell ref="E35:E38"/>
    <mergeCell ref="F35:F38"/>
    <mergeCell ref="E32:E34"/>
    <mergeCell ref="F32:F34"/>
    <mergeCell ref="H39:H42"/>
    <mergeCell ref="H35:H38"/>
    <mergeCell ref="M13:M17"/>
    <mergeCell ref="M18:M20"/>
    <mergeCell ref="E49:E52"/>
    <mergeCell ref="F49:F52"/>
    <mergeCell ref="E47:E48"/>
    <mergeCell ref="F47:F48"/>
    <mergeCell ref="E43:E46"/>
    <mergeCell ref="F43:F46"/>
    <mergeCell ref="D43:D46"/>
    <mergeCell ref="G2:H2"/>
    <mergeCell ref="E65:E68"/>
    <mergeCell ref="F65:F68"/>
    <mergeCell ref="E61:E64"/>
    <mergeCell ref="F61:F64"/>
    <mergeCell ref="E57:E60"/>
    <mergeCell ref="F57:F60"/>
    <mergeCell ref="E53:E56"/>
    <mergeCell ref="F53:F56"/>
    <mergeCell ref="D53:D56"/>
    <mergeCell ref="D4:D9"/>
    <mergeCell ref="H57:H60"/>
    <mergeCell ref="H61:H64"/>
    <mergeCell ref="H65:H68"/>
    <mergeCell ref="E82:E84"/>
    <mergeCell ref="F82:F84"/>
    <mergeCell ref="E78:E81"/>
    <mergeCell ref="F78:F81"/>
    <mergeCell ref="E74:E77"/>
    <mergeCell ref="F74:F77"/>
    <mergeCell ref="E69:E73"/>
    <mergeCell ref="F69:F73"/>
    <mergeCell ref="D69:D73"/>
    <mergeCell ref="E96:E99"/>
    <mergeCell ref="F96:F99"/>
    <mergeCell ref="E93:E95"/>
    <mergeCell ref="F93:F95"/>
    <mergeCell ref="E89:E92"/>
    <mergeCell ref="F89:F92"/>
    <mergeCell ref="D96:D99"/>
    <mergeCell ref="E85:E88"/>
    <mergeCell ref="F85:F88"/>
    <mergeCell ref="D85:D88"/>
    <mergeCell ref="E112:E115"/>
    <mergeCell ref="F112:F115"/>
    <mergeCell ref="E109:E111"/>
    <mergeCell ref="F109:F111"/>
    <mergeCell ref="D112:D115"/>
    <mergeCell ref="E103:E108"/>
    <mergeCell ref="F103:F108"/>
    <mergeCell ref="E100:E102"/>
    <mergeCell ref="F100:F102"/>
    <mergeCell ref="E129:E132"/>
    <mergeCell ref="F129:F132"/>
    <mergeCell ref="D129:D132"/>
    <mergeCell ref="E124:E128"/>
    <mergeCell ref="F124:F128"/>
    <mergeCell ref="E120:E123"/>
    <mergeCell ref="F120:F123"/>
    <mergeCell ref="E116:E119"/>
    <mergeCell ref="F116:F119"/>
    <mergeCell ref="E133:E136"/>
    <mergeCell ref="F133:F136"/>
    <mergeCell ref="E161:E164"/>
    <mergeCell ref="F161:F164"/>
    <mergeCell ref="D161:D164"/>
    <mergeCell ref="E157:E160"/>
    <mergeCell ref="F157:F160"/>
    <mergeCell ref="E153:E156"/>
    <mergeCell ref="F153:F156"/>
    <mergeCell ref="E149:E152"/>
    <mergeCell ref="F149:F152"/>
    <mergeCell ref="D223:D226"/>
    <mergeCell ref="E219:E222"/>
    <mergeCell ref="F219:F222"/>
    <mergeCell ref="D219:D222"/>
    <mergeCell ref="C219:C222"/>
    <mergeCell ref="C223:C226"/>
    <mergeCell ref="E215:E218"/>
    <mergeCell ref="F215:F218"/>
    <mergeCell ref="E210:E214"/>
    <mergeCell ref="F210:F214"/>
    <mergeCell ref="B234:B253"/>
    <mergeCell ref="E239:E243"/>
    <mergeCell ref="F239:F243"/>
    <mergeCell ref="E234:E238"/>
    <mergeCell ref="F234:F238"/>
    <mergeCell ref="D239:D243"/>
    <mergeCell ref="E231:E233"/>
    <mergeCell ref="F231:F233"/>
    <mergeCell ref="E227:E230"/>
    <mergeCell ref="F227:F230"/>
    <mergeCell ref="D227:D230"/>
    <mergeCell ref="F204:F209"/>
    <mergeCell ref="E10:E12"/>
    <mergeCell ref="E4:E9"/>
    <mergeCell ref="H4:H9"/>
    <mergeCell ref="J2:L2"/>
    <mergeCell ref="E249:E253"/>
    <mergeCell ref="F249:F253"/>
    <mergeCell ref="E244:E248"/>
    <mergeCell ref="F244:F248"/>
    <mergeCell ref="E223:E226"/>
    <mergeCell ref="F223:F226"/>
    <mergeCell ref="E204:E209"/>
    <mergeCell ref="H10:H12"/>
    <mergeCell ref="H13:H17"/>
    <mergeCell ref="H18:H20"/>
    <mergeCell ref="H21:H27"/>
    <mergeCell ref="H28:H31"/>
    <mergeCell ref="H32:H34"/>
    <mergeCell ref="E184:E187"/>
    <mergeCell ref="F184:F187"/>
    <mergeCell ref="F10:F12"/>
    <mergeCell ref="F4:F9"/>
    <mergeCell ref="E137:E140"/>
    <mergeCell ref="F137:F140"/>
    <mergeCell ref="C53:C56"/>
    <mergeCell ref="D57:D60"/>
    <mergeCell ref="C57:C60"/>
    <mergeCell ref="D61:D64"/>
    <mergeCell ref="C61:C64"/>
    <mergeCell ref="D65:D68"/>
    <mergeCell ref="C65:C68"/>
    <mergeCell ref="C43:C46"/>
    <mergeCell ref="D47:D48"/>
    <mergeCell ref="C47:C48"/>
    <mergeCell ref="D49:D52"/>
    <mergeCell ref="C49:C52"/>
    <mergeCell ref="C85:C88"/>
    <mergeCell ref="D89:D92"/>
    <mergeCell ref="C89:C92"/>
    <mergeCell ref="D93:D95"/>
    <mergeCell ref="C93:C95"/>
    <mergeCell ref="C69:C73"/>
    <mergeCell ref="D74:D77"/>
    <mergeCell ref="C74:C77"/>
    <mergeCell ref="D78:D81"/>
    <mergeCell ref="C78:C81"/>
    <mergeCell ref="D82:D84"/>
    <mergeCell ref="C82:C84"/>
    <mergeCell ref="C165:C168"/>
    <mergeCell ref="D169:D172"/>
    <mergeCell ref="C169:C172"/>
    <mergeCell ref="C145:C148"/>
    <mergeCell ref="D149:D152"/>
    <mergeCell ref="C149:C152"/>
    <mergeCell ref="D153:D156"/>
    <mergeCell ref="C153:C156"/>
    <mergeCell ref="D157:D160"/>
    <mergeCell ref="C157:C160"/>
    <mergeCell ref="C200:C203"/>
    <mergeCell ref="D204:D209"/>
    <mergeCell ref="C173:C178"/>
    <mergeCell ref="D179:D183"/>
    <mergeCell ref="C179:C183"/>
    <mergeCell ref="D184:D187"/>
    <mergeCell ref="C184:C187"/>
    <mergeCell ref="D188:D191"/>
    <mergeCell ref="C188:C191"/>
    <mergeCell ref="B165:B209"/>
    <mergeCell ref="B210:B218"/>
    <mergeCell ref="B219:B233"/>
    <mergeCell ref="C239:C243"/>
    <mergeCell ref="D244:D248"/>
    <mergeCell ref="C244:C248"/>
    <mergeCell ref="D249:D253"/>
    <mergeCell ref="C249:C253"/>
    <mergeCell ref="D21:D27"/>
    <mergeCell ref="C21:C27"/>
    <mergeCell ref="C227:C230"/>
    <mergeCell ref="D231:D233"/>
    <mergeCell ref="C231:C233"/>
    <mergeCell ref="D234:D238"/>
    <mergeCell ref="C234:C238"/>
    <mergeCell ref="C204:C209"/>
    <mergeCell ref="D210:D214"/>
    <mergeCell ref="C210:C214"/>
    <mergeCell ref="D215:D218"/>
    <mergeCell ref="C215:C218"/>
    <mergeCell ref="C192:C195"/>
    <mergeCell ref="D196:D199"/>
    <mergeCell ref="C196:C199"/>
    <mergeCell ref="D200:D203"/>
    <mergeCell ref="B49:B92"/>
    <mergeCell ref="B93:B164"/>
    <mergeCell ref="C161:C164"/>
    <mergeCell ref="C129:C132"/>
    <mergeCell ref="D133:D136"/>
    <mergeCell ref="C133:C136"/>
    <mergeCell ref="D137:D140"/>
    <mergeCell ref="C137:C140"/>
    <mergeCell ref="D141:D144"/>
    <mergeCell ref="C141:C144"/>
    <mergeCell ref="C112:C115"/>
    <mergeCell ref="D116:D119"/>
    <mergeCell ref="C116:C119"/>
    <mergeCell ref="D120:D123"/>
    <mergeCell ref="C120:C123"/>
    <mergeCell ref="D124:D128"/>
    <mergeCell ref="C124:C128"/>
    <mergeCell ref="C96:C99"/>
    <mergeCell ref="D100:D102"/>
    <mergeCell ref="C100:C102"/>
    <mergeCell ref="D103:D108"/>
    <mergeCell ref="C103:C108"/>
    <mergeCell ref="D109:D111"/>
    <mergeCell ref="C109:C111"/>
    <mergeCell ref="C4:C9"/>
    <mergeCell ref="D10:D12"/>
    <mergeCell ref="C10:C12"/>
    <mergeCell ref="C28:C31"/>
    <mergeCell ref="D32:D34"/>
    <mergeCell ref="C32:C34"/>
    <mergeCell ref="D35:D38"/>
    <mergeCell ref="C35:C38"/>
    <mergeCell ref="C39:C42"/>
    <mergeCell ref="D39:D42"/>
    <mergeCell ref="D13:D17"/>
    <mergeCell ref="C13:C17"/>
    <mergeCell ref="D18:D20"/>
    <mergeCell ref="C18:C20"/>
  </mergeCells>
  <conditionalFormatting sqref="M254">
    <cfRule type="cellIs" dxfId="5" priority="1" operator="between">
      <formula>86</formula>
      <formula>100</formula>
    </cfRule>
    <cfRule type="cellIs" dxfId="4" priority="2" operator="between">
      <formula>61</formula>
      <formula>85</formula>
    </cfRule>
    <cfRule type="cellIs" priority="3" operator="between">
      <formula>61</formula>
      <formula>85</formula>
    </cfRule>
    <cfRule type="cellIs" dxfId="3" priority="4" operator="between">
      <formula>0.61</formula>
      <formula>0.85</formula>
    </cfRule>
    <cfRule type="cellIs" priority="5" operator="between">
      <formula>0.61</formula>
      <formula>0.85</formula>
    </cfRule>
    <cfRule type="cellIs" dxfId="2" priority="6" operator="between">
      <formula>0.619</formula>
      <formula>0.859</formula>
    </cfRule>
    <cfRule type="cellIs" dxfId="1" priority="7" operator="between">
      <formula>619</formula>
      <formula>859</formula>
    </cfRule>
    <cfRule type="cellIs" dxfId="0" priority="8" operator="between">
      <formula>0</formula>
      <formula>60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11 a 50 trabajadores</vt:lpstr>
      <vt:lpstr>Ejemplo mas 50 trabajadores</vt:lpstr>
    </vt:vector>
  </TitlesOfParts>
  <Company>ARP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JuanDGaviria</dc:creator>
  <cp:lastModifiedBy>Juan Gaviria</cp:lastModifiedBy>
  <dcterms:created xsi:type="dcterms:W3CDTF">2021-08-23T16:20:51Z</dcterms:created>
  <dcterms:modified xsi:type="dcterms:W3CDTF">2024-09-24T04:53:11Z</dcterms:modified>
</cp:coreProperties>
</file>