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'Sheet1'!$A$1:$R$191</definedName>
  </definedNames>
  <calcPr fullCalcOnLoad="1"/>
</workbook>
</file>

<file path=xl/sharedStrings.xml><?xml version="1.0" encoding="utf-8"?>
<sst xmlns="http://schemas.openxmlformats.org/spreadsheetml/2006/main" count="219" uniqueCount="88">
  <si>
    <t xml:space="preserve">           SCHEDULE OF BID ITEMS</t>
  </si>
  <si>
    <t xml:space="preserve"> </t>
  </si>
  <si>
    <t xml:space="preserve">                              FOR</t>
  </si>
  <si>
    <t xml:space="preserve">                               AT</t>
  </si>
  <si>
    <t xml:space="preserve">                             FOR</t>
  </si>
  <si>
    <t>DATE:</t>
  </si>
  <si>
    <t>REVD:</t>
  </si>
  <si>
    <t>FILE:</t>
  </si>
  <si>
    <t>The undersigned, hereinafter called the bidder, hereby declares that he has carefully examined</t>
  </si>
  <si>
    <t>the site of the proposed work, also the plans and specifications noted thereon, and does hereby</t>
  </si>
  <si>
    <t>agree to furnish labor, materials, tools, equipment and incidentals and to sustain all the expenses</t>
  </si>
  <si>
    <t>incurred in doing the work in strict accordance with the said plans which are referred to and made</t>
  </si>
  <si>
    <t>a part thereof at the following prices to wit:</t>
  </si>
  <si>
    <t>Unit</t>
  </si>
  <si>
    <t xml:space="preserve">               Description</t>
  </si>
  <si>
    <t>Quantity</t>
  </si>
  <si>
    <t>Cost</t>
  </si>
  <si>
    <t xml:space="preserve">         Total</t>
  </si>
  <si>
    <t>LS</t>
  </si>
  <si>
    <t>$</t>
  </si>
  <si>
    <t>SY</t>
  </si>
  <si>
    <t>LF</t>
  </si>
  <si>
    <t>EA</t>
  </si>
  <si>
    <t xml:space="preserve"> - - - - - - - - - - - - - - - - - - - - - - - - - - </t>
  </si>
  <si>
    <t xml:space="preserve"> - - - - - - - - - - - - - - - - - - - - - - - - - - - - - - - - - - -</t>
  </si>
  <si>
    <t>* Note - Unit price for pipe installation per OSHA Trench Safety Act.</t>
  </si>
  <si>
    <t xml:space="preserve"> - - - - - - - - - - - - - - - - - - - - - -  </t>
  </si>
  <si>
    <t>Grand Total</t>
  </si>
  <si>
    <t>Estimated Grand Total</t>
  </si>
  <si>
    <t>The undersigned bidder hereby proposes to begin the work within</t>
  </si>
  <si>
    <t>I hereby certify that this estimate is true and correct to the best of my</t>
  </si>
  <si>
    <t>days of the award of the contract and to complete the work within</t>
  </si>
  <si>
    <t>knowledge and belief.</t>
  </si>
  <si>
    <t>working days thereafter.</t>
  </si>
  <si>
    <t>Company</t>
  </si>
  <si>
    <t>Cost Estimate Prepared by:</t>
  </si>
  <si>
    <t>By</t>
  </si>
  <si>
    <t>Date</t>
  </si>
  <si>
    <t>Signed:</t>
  </si>
  <si>
    <t>Date:</t>
  </si>
  <si>
    <r>
      <t xml:space="preserve">                            </t>
    </r>
    <r>
      <rPr>
        <b/>
        <sz val="10"/>
        <rFont val="Arial"/>
        <family val="0"/>
      </rPr>
      <t>SCHEDULE OF BID ITEMS</t>
    </r>
  </si>
  <si>
    <t xml:space="preserve">             ESTIMATE OF PROBABLE COST</t>
  </si>
  <si>
    <t>Fire Hydrant Assembly</t>
  </si>
  <si>
    <t>(includes gate valves)</t>
  </si>
  <si>
    <t>Sample Points</t>
  </si>
  <si>
    <t>Pavement Restoration</t>
  </si>
  <si>
    <t xml:space="preserve"> DIP Fittings</t>
  </si>
  <si>
    <t>LBS</t>
  </si>
  <si>
    <t>*Total Water Distribution</t>
  </si>
  <si>
    <t xml:space="preserve"> - - - - - - - - - - - - - - - - - - - - - - - - - - - - </t>
  </si>
  <si>
    <t>Total Sanitary Sewer</t>
  </si>
  <si>
    <t xml:space="preserve"> - - - - - - - - - - - - - - - - - - - - - - - - - </t>
  </si>
  <si>
    <t>*Water Distribution Total</t>
  </si>
  <si>
    <t>*Sanitary Sewer Total</t>
  </si>
  <si>
    <t xml:space="preserve"> - - - - - - - - - - - - - - - - - - - - - - </t>
  </si>
  <si>
    <t>Joseph Gilberti, PE</t>
  </si>
  <si>
    <t>Florida Registration No. 56079</t>
  </si>
  <si>
    <t>SubTotal Cost . . . . . . . . . . . . . . . . . . . . . . .</t>
  </si>
  <si>
    <t xml:space="preserve">                     AND UTILITIES</t>
  </si>
  <si>
    <t>Lift Station</t>
  </si>
  <si>
    <t>Testing</t>
  </si>
  <si>
    <t xml:space="preserve">           PRELIMINARY ESTIMATE OF PROBABLE COST</t>
  </si>
  <si>
    <t>Maintenance of Traffic</t>
  </si>
  <si>
    <t>6-inch Force Main</t>
  </si>
  <si>
    <t>Direction Bore</t>
  </si>
  <si>
    <t xml:space="preserve">                         OFFSITE POTABLE WATER TRANSMISSION FORCEMAIN</t>
  </si>
  <si>
    <t>Directional Bore</t>
  </si>
  <si>
    <t>Lift Station Upgrade</t>
  </si>
  <si>
    <t>PREPARED BY:  XCOTTLANDYARD GROUP, INC.</t>
  </si>
  <si>
    <t xml:space="preserve"> B.  Transmission Forcemain and Sanitary Sewer</t>
  </si>
  <si>
    <t xml:space="preserve"> A. Water Distribution</t>
  </si>
  <si>
    <t xml:space="preserve">        ARCADIA ALL FLORIDA CHAMPIONSHIP RODEO</t>
  </si>
  <si>
    <t xml:space="preserve">          DESOTO COUNTY,  FLORIDA</t>
  </si>
  <si>
    <t xml:space="preserve">           ARCADIA ALL-FLORIDA RODEO ASSOCIATION</t>
  </si>
  <si>
    <t xml:space="preserve">          CITY OF ARCADIA, FLORIDA</t>
  </si>
  <si>
    <t>2010-26CE1.XLS</t>
  </si>
  <si>
    <t>8" PVC Water Main</t>
  </si>
  <si>
    <t>8" Gate Valve</t>
  </si>
  <si>
    <t>6" PVC Water Main</t>
  </si>
  <si>
    <t>6" Gate Valve</t>
  </si>
  <si>
    <t>8"X8" Tapping Sleeve &amp; Valve</t>
  </si>
  <si>
    <t>8" Plug w/4" blowoff</t>
  </si>
  <si>
    <t>6-inch sewer lateral</t>
  </si>
  <si>
    <t>Sewer Cleanouts</t>
  </si>
  <si>
    <t>3" Water Service</t>
  </si>
  <si>
    <t>2" Water Service</t>
  </si>
  <si>
    <t xml:space="preserve">5% contingencies . . . . . . . . . . . . . . . . . . </t>
  </si>
  <si>
    <t>LandTech Design Group, Inc.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</si>
</sst>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right"/>
    </xf>
    <xf numFmtId="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0" fontId="0" fillId="0" borderId="0" xfId="0" applyAlignment="1" quotePrefix="1">
      <alignment/>
    </xf>
    <xf numFmtId="37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7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left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5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37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7" fontId="0" fillId="0" borderId="3" xfId="0" applyNumberFormat="1" applyBorder="1" applyAlignment="1" quotePrefix="1">
      <alignment horizontal="left"/>
    </xf>
    <xf numFmtId="7" fontId="0" fillId="0" borderId="3" xfId="0" applyNumberFormat="1" applyBorder="1" applyAlignment="1">
      <alignment horizontal="left"/>
    </xf>
    <xf numFmtId="7" fontId="0" fillId="0" borderId="0" xfId="0" applyNumberFormat="1" applyBorder="1" applyAlignment="1">
      <alignment horizontal="left"/>
    </xf>
    <xf numFmtId="0" fontId="0" fillId="0" borderId="1" xfId="0" applyBorder="1" applyAlignment="1">
      <alignment/>
    </xf>
    <xf numFmtId="7" fontId="0" fillId="0" borderId="1" xfId="0" applyNumberFormat="1" applyBorder="1" applyAlignment="1">
      <alignment/>
    </xf>
    <xf numFmtId="0" fontId="3" fillId="0" borderId="0" xfId="0" applyFont="1" applyAlignment="1" quotePrefix="1">
      <alignment/>
    </xf>
    <xf numFmtId="7" fontId="0" fillId="0" borderId="2" xfId="0" applyNumberFormat="1" applyBorder="1" applyAlignment="1">
      <alignment horizontal="left"/>
    </xf>
    <xf numFmtId="7" fontId="0" fillId="0" borderId="2" xfId="0" applyNumberFormat="1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2" xfId="0" applyFont="1" applyBorder="1" applyAlignment="1">
      <alignment/>
    </xf>
    <xf numFmtId="43" fontId="0" fillId="0" borderId="0" xfId="0" applyNumberFormat="1" applyAlignment="1">
      <alignment horizontal="right"/>
    </xf>
    <xf numFmtId="43" fontId="0" fillId="0" borderId="0" xfId="0" applyNumberFormat="1" applyAlignment="1">
      <alignment/>
    </xf>
    <xf numFmtId="43" fontId="2" fillId="0" borderId="2" xfId="0" applyNumberFormat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43" fontId="0" fillId="0" borderId="0" xfId="0" applyNumberFormat="1" applyBorder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R191"/>
  <sheetViews>
    <sheetView tabSelected="1" workbookViewId="0" topLeftCell="A166">
      <selection activeCell="E235" sqref="E235"/>
    </sheetView>
  </sheetViews>
  <sheetFormatPr defaultColWidth="9.140625" defaultRowHeight="12.75"/>
  <cols>
    <col min="1" max="1" width="4.57421875" style="0" customWidth="1"/>
    <col min="2" max="2" width="10.57421875" style="0" customWidth="1"/>
    <col min="6" max="6" width="5.28125" style="0" customWidth="1"/>
    <col min="7" max="7" width="10.8515625" style="0" customWidth="1"/>
    <col min="8" max="8" width="6.00390625" style="0" customWidth="1"/>
    <col min="9" max="9" width="18.7109375" style="0" customWidth="1"/>
    <col min="11" max="11" width="7.7109375" style="0" customWidth="1"/>
    <col min="13" max="13" width="10.7109375" style="0" customWidth="1"/>
    <col min="14" max="14" width="12.28125" style="0" customWidth="1"/>
    <col min="15" max="15" width="4.421875" style="0" customWidth="1"/>
    <col min="16" max="16" width="11.57421875" style="0" customWidth="1"/>
    <col min="17" max="17" width="5.8515625" style="0" customWidth="1"/>
    <col min="18" max="18" width="18.7109375" style="0" customWidth="1"/>
    <col min="19" max="19" width="18.00390625" style="0" customWidth="1"/>
    <col min="24" max="24" width="3.28125" style="0" customWidth="1"/>
    <col min="25" max="25" width="12.28125" style="0" customWidth="1"/>
  </cols>
  <sheetData>
    <row r="10" spans="4:12" ht="12.75">
      <c r="D10" s="1" t="s">
        <v>0</v>
      </c>
      <c r="L10" s="1" t="s">
        <v>61</v>
      </c>
    </row>
    <row r="11" spans="5:14" ht="12.75">
      <c r="E11" s="1" t="s">
        <v>1</v>
      </c>
      <c r="N11" s="1" t="s">
        <v>1</v>
      </c>
    </row>
    <row r="12" spans="4:14" ht="12.75">
      <c r="D12" s="1" t="s">
        <v>2</v>
      </c>
      <c r="E12" s="1"/>
      <c r="M12" s="1" t="s">
        <v>2</v>
      </c>
      <c r="N12" s="1"/>
    </row>
    <row r="13" spans="4:16" ht="12.75">
      <c r="D13" s="1"/>
      <c r="E13" s="1"/>
      <c r="F13" s="1"/>
      <c r="G13" s="1"/>
      <c r="M13" s="1"/>
      <c r="N13" s="1"/>
      <c r="O13" s="1"/>
      <c r="P13" s="1"/>
    </row>
    <row r="14" spans="2:16" ht="12.75">
      <c r="B14" s="1" t="s">
        <v>65</v>
      </c>
      <c r="E14" s="1"/>
      <c r="F14" s="1"/>
      <c r="G14" s="1"/>
      <c r="K14" s="1" t="str">
        <f>B14</f>
        <v>                         OFFSITE POTABLE WATER TRANSMISSION FORCEMAIN</v>
      </c>
      <c r="M14" s="1"/>
      <c r="N14" s="1"/>
      <c r="O14" s="1"/>
      <c r="P14" s="1"/>
    </row>
    <row r="15" spans="4:16" ht="12.75">
      <c r="D15" s="1" t="s">
        <v>58</v>
      </c>
      <c r="F15" s="1"/>
      <c r="G15" s="1"/>
      <c r="M15" s="1" t="str">
        <f>D15</f>
        <v>                     AND UTILITIES</v>
      </c>
      <c r="N15" s="1"/>
      <c r="O15" s="1"/>
      <c r="P15" s="1"/>
    </row>
    <row r="16" spans="4:16" ht="12.75">
      <c r="D16" s="1"/>
      <c r="E16" s="1"/>
      <c r="F16" s="1"/>
      <c r="G16" s="1"/>
      <c r="M16" s="1"/>
      <c r="N16" s="1"/>
      <c r="O16" s="1"/>
      <c r="P16" s="1"/>
    </row>
    <row r="17" spans="4:16" ht="12.75">
      <c r="D17" s="1" t="s">
        <v>3</v>
      </c>
      <c r="E17" s="1"/>
      <c r="F17" s="1"/>
      <c r="G17" s="1"/>
      <c r="M17" s="1" t="str">
        <f>D17</f>
        <v>                               AT</v>
      </c>
      <c r="N17" s="1"/>
      <c r="O17" s="1"/>
      <c r="P17" s="1"/>
    </row>
    <row r="18" spans="4:15" ht="12.75">
      <c r="D18" s="1"/>
      <c r="E18" s="1"/>
      <c r="F18" s="1"/>
      <c r="L18" s="1"/>
      <c r="M18" s="1"/>
      <c r="N18" s="1"/>
      <c r="O18" s="1"/>
    </row>
    <row r="19" spans="3:15" ht="12.75">
      <c r="C19" s="1" t="s">
        <v>71</v>
      </c>
      <c r="F19" s="1"/>
      <c r="L19" s="1" t="str">
        <f>C19</f>
        <v>        ARCADIA ALL FLORIDA CHAMPIONSHIP RODEO</v>
      </c>
      <c r="N19" s="1"/>
      <c r="O19" s="1"/>
    </row>
    <row r="20" spans="13:14" ht="12.75">
      <c r="M20" s="1" t="s">
        <v>3</v>
      </c>
      <c r="N20" t="s">
        <v>1</v>
      </c>
    </row>
    <row r="21" spans="4:13" ht="12.75">
      <c r="D21" s="1" t="s">
        <v>72</v>
      </c>
      <c r="M21" s="1" t="str">
        <f>D21</f>
        <v>          DESOTO COUNTY,  FLORIDA</v>
      </c>
    </row>
    <row r="22" ht="12.75">
      <c r="M22" t="s">
        <v>1</v>
      </c>
    </row>
    <row r="23" spans="4:13" ht="12.75">
      <c r="D23" s="1" t="s">
        <v>4</v>
      </c>
      <c r="M23" s="1" t="str">
        <f>D23</f>
        <v>                             FOR</v>
      </c>
    </row>
    <row r="24" ht="12.75">
      <c r="M24" s="1" t="s">
        <v>1</v>
      </c>
    </row>
    <row r="25" spans="3:12" ht="12.75">
      <c r="C25" s="1" t="s">
        <v>73</v>
      </c>
      <c r="L25" s="1" t="str">
        <f>C25</f>
        <v>           ARCADIA ALL-FLORIDA RODEO ASSOCIATION</v>
      </c>
    </row>
    <row r="26" spans="12:13" ht="12.75">
      <c r="L26" s="1"/>
      <c r="M26" s="1"/>
    </row>
    <row r="27" spans="4:13" ht="12.75">
      <c r="D27" s="53" t="s">
        <v>74</v>
      </c>
      <c r="M27" s="1" t="str">
        <f>D27</f>
        <v>          CITY OF ARCADIA, FLORIDA</v>
      </c>
    </row>
    <row r="28" ht="12.75">
      <c r="J28" t="s">
        <v>1</v>
      </c>
    </row>
    <row r="47" spans="17:18" ht="12.75">
      <c r="Q47" t="s">
        <v>1</v>
      </c>
      <c r="R47" s="24" t="s">
        <v>1</v>
      </c>
    </row>
    <row r="48" ht="12.75">
      <c r="R48" s="24"/>
    </row>
    <row r="49" spans="17:18" ht="12.75">
      <c r="Q49" t="s">
        <v>1</v>
      </c>
      <c r="R49" s="6" t="s">
        <v>1</v>
      </c>
    </row>
    <row r="50" spans="1:18" ht="12.75">
      <c r="A50" t="s">
        <v>68</v>
      </c>
      <c r="H50" t="s">
        <v>5</v>
      </c>
      <c r="I50" s="24">
        <v>40603</v>
      </c>
      <c r="J50" t="str">
        <f>A50</f>
        <v>PREPARED BY:  XCOTTLANDYARD GROUP, INC.</v>
      </c>
      <c r="Q50" t="str">
        <f aca="true" t="shared" si="0" ref="Q50:R52">H50</f>
        <v>DATE:</v>
      </c>
      <c r="R50" s="24">
        <f t="shared" si="0"/>
        <v>40603</v>
      </c>
    </row>
    <row r="51" spans="8:18" ht="12.75">
      <c r="H51" t="s">
        <v>6</v>
      </c>
      <c r="I51" s="24" t="s">
        <v>1</v>
      </c>
      <c r="Q51" t="str">
        <f t="shared" si="0"/>
        <v>REVD:</v>
      </c>
      <c r="R51" s="24" t="str">
        <f>I51</f>
        <v> </v>
      </c>
    </row>
    <row r="52" spans="8:18" ht="12.75">
      <c r="H52" t="s">
        <v>7</v>
      </c>
      <c r="I52" s="52" t="s">
        <v>75</v>
      </c>
      <c r="J52" t="s">
        <v>1</v>
      </c>
      <c r="Q52" t="str">
        <f t="shared" si="0"/>
        <v>FILE:</v>
      </c>
      <c r="R52" s="6" t="str">
        <f t="shared" si="0"/>
        <v>2010-26CE1.XLS</v>
      </c>
    </row>
    <row r="53" spans="9:18" ht="12.75">
      <c r="I53" s="6"/>
      <c r="R53" s="6"/>
    </row>
    <row r="54" spans="2:12" ht="12.75">
      <c r="B54" s="19"/>
      <c r="D54" s="1" t="str">
        <f>D10</f>
        <v>           SCHEDULE OF BID ITEMS</v>
      </c>
      <c r="L54" s="1" t="str">
        <f>L10</f>
        <v>           PRELIMINARY ESTIMATE OF PROBABLE COST</v>
      </c>
    </row>
    <row r="55" spans="2:12" ht="12.75">
      <c r="B55" s="19"/>
      <c r="L55" s="1"/>
    </row>
    <row r="56" spans="1:12" ht="13.5" thickBot="1">
      <c r="A56" s="35"/>
      <c r="B56" s="14"/>
      <c r="C56" s="35"/>
      <c r="D56" s="35"/>
      <c r="E56" s="35"/>
      <c r="F56" s="35"/>
      <c r="G56" s="35"/>
      <c r="H56" s="35"/>
      <c r="I56" s="35"/>
      <c r="L56" s="1"/>
    </row>
    <row r="57" spans="1:18" ht="13.5" thickTop="1">
      <c r="A57" s="17"/>
      <c r="B57" s="19"/>
      <c r="C57" s="17"/>
      <c r="D57" s="17"/>
      <c r="E57" s="17"/>
      <c r="F57" s="17"/>
      <c r="G57" s="17"/>
      <c r="H57" s="17"/>
      <c r="I57" s="17"/>
      <c r="J57" s="4"/>
      <c r="K57" s="4"/>
      <c r="L57" s="41"/>
      <c r="M57" s="4"/>
      <c r="N57" s="4"/>
      <c r="O57" s="4"/>
      <c r="P57" s="4"/>
      <c r="Q57" s="4"/>
      <c r="R57" s="4"/>
    </row>
    <row r="58" spans="1:12" ht="12.75">
      <c r="A58" s="28" t="s">
        <v>8</v>
      </c>
      <c r="B58" s="19"/>
      <c r="C58" s="17"/>
      <c r="D58" s="17"/>
      <c r="E58" s="17"/>
      <c r="F58" s="17"/>
      <c r="G58" s="17"/>
      <c r="H58" s="17"/>
      <c r="I58" s="17"/>
      <c r="L58" s="1"/>
    </row>
    <row r="59" spans="1:12" ht="12.75">
      <c r="A59" s="28" t="s">
        <v>9</v>
      </c>
      <c r="B59" s="19"/>
      <c r="C59" s="17"/>
      <c r="D59" s="17"/>
      <c r="E59" s="17"/>
      <c r="F59" s="17"/>
      <c r="G59" s="17"/>
      <c r="H59" s="17"/>
      <c r="I59" s="17"/>
      <c r="L59" s="1"/>
    </row>
    <row r="60" spans="1:12" ht="12.75">
      <c r="A60" s="28" t="s">
        <v>10</v>
      </c>
      <c r="B60" s="19"/>
      <c r="C60" s="17"/>
      <c r="D60" s="17"/>
      <c r="E60" s="17"/>
      <c r="F60" s="17"/>
      <c r="G60" s="17"/>
      <c r="H60" s="17"/>
      <c r="I60" s="17"/>
      <c r="L60" s="1"/>
    </row>
    <row r="61" spans="1:12" ht="12.75">
      <c r="A61" s="28" t="s">
        <v>11</v>
      </c>
      <c r="B61" s="19"/>
      <c r="C61" s="17"/>
      <c r="D61" s="17"/>
      <c r="E61" s="17"/>
      <c r="F61" s="17"/>
      <c r="G61" s="17"/>
      <c r="H61" s="17"/>
      <c r="I61" s="17"/>
      <c r="L61" s="1"/>
    </row>
    <row r="62" spans="1:12" ht="12.75">
      <c r="A62" s="28" t="s">
        <v>12</v>
      </c>
      <c r="B62" s="19"/>
      <c r="C62" s="17"/>
      <c r="D62" s="17"/>
      <c r="E62" s="17"/>
      <c r="F62" s="17"/>
      <c r="G62" s="17"/>
      <c r="H62" s="17"/>
      <c r="I62" s="17"/>
      <c r="L62" s="1"/>
    </row>
    <row r="63" spans="2:16" ht="13.5" thickBot="1">
      <c r="B63" s="14"/>
      <c r="P63" s="43"/>
    </row>
    <row r="64" spans="1:18" ht="13.5" thickTop="1">
      <c r="A64" s="4"/>
      <c r="B64" s="19"/>
      <c r="C64" s="12"/>
      <c r="D64" s="12"/>
      <c r="E64" s="12"/>
      <c r="F64" s="12"/>
      <c r="G64" s="13" t="s">
        <v>13</v>
      </c>
      <c r="H64" s="12"/>
      <c r="I64" s="12"/>
      <c r="J64" s="4"/>
      <c r="K64" s="12"/>
      <c r="L64" s="12"/>
      <c r="M64" s="12"/>
      <c r="N64" s="12"/>
      <c r="O64" s="12"/>
      <c r="P64" s="44" t="s">
        <v>13</v>
      </c>
      <c r="Q64" s="12"/>
      <c r="R64" s="12"/>
    </row>
    <row r="65" spans="1:18" ht="13.5" thickBot="1">
      <c r="A65" s="3" t="s">
        <v>14</v>
      </c>
      <c r="B65" s="35"/>
      <c r="C65" s="14"/>
      <c r="D65" s="14"/>
      <c r="E65" s="15" t="s">
        <v>15</v>
      </c>
      <c r="F65" s="20" t="s">
        <v>13</v>
      </c>
      <c r="G65" s="15" t="s">
        <v>16</v>
      </c>
      <c r="H65" s="14"/>
      <c r="I65" s="20" t="s">
        <v>17</v>
      </c>
      <c r="J65" s="3" t="s">
        <v>14</v>
      </c>
      <c r="K65" s="14"/>
      <c r="L65" s="14"/>
      <c r="M65" s="14"/>
      <c r="N65" s="15" t="s">
        <v>15</v>
      </c>
      <c r="O65" s="20" t="s">
        <v>13</v>
      </c>
      <c r="P65" s="45" t="s">
        <v>16</v>
      </c>
      <c r="Q65" s="14"/>
      <c r="R65" s="20" t="s">
        <v>17</v>
      </c>
    </row>
    <row r="66" spans="2:18" ht="13.5" thickTop="1">
      <c r="B66" s="17"/>
      <c r="C66" s="19"/>
      <c r="D66" s="19"/>
      <c r="E66" s="30"/>
      <c r="F66" s="31"/>
      <c r="G66" s="30"/>
      <c r="H66" s="19"/>
      <c r="I66" s="31"/>
      <c r="J66" s="28"/>
      <c r="K66" s="19"/>
      <c r="L66" s="19"/>
      <c r="N66" s="30"/>
      <c r="O66" s="31"/>
      <c r="P66" s="46"/>
      <c r="Q66" s="19"/>
      <c r="R66" s="31"/>
    </row>
    <row r="67" spans="1:16" ht="12.75">
      <c r="A67" s="5" t="s">
        <v>70</v>
      </c>
      <c r="B67" s="5"/>
      <c r="C67" s="5"/>
      <c r="J67" s="5" t="str">
        <f>A67</f>
        <v> A. Water Distribution</v>
      </c>
      <c r="K67" s="5"/>
      <c r="L67" s="5"/>
      <c r="P67" s="43"/>
    </row>
    <row r="68" spans="3:16" ht="12.75">
      <c r="C68" s="17"/>
      <c r="J68" s="17"/>
      <c r="K68" s="17"/>
      <c r="L68" s="17"/>
      <c r="P68" s="43"/>
    </row>
    <row r="69" spans="2:18" ht="12.75">
      <c r="B69" s="10" t="s">
        <v>76</v>
      </c>
      <c r="E69" s="25">
        <v>1150</v>
      </c>
      <c r="F69" s="22" t="s">
        <v>21</v>
      </c>
      <c r="G69" s="33" t="s">
        <v>1</v>
      </c>
      <c r="H69" s="9"/>
      <c r="I69" s="33" t="s">
        <v>1</v>
      </c>
      <c r="K69" t="str">
        <f>B69</f>
        <v>8" PVC Water Main</v>
      </c>
      <c r="N69" s="25">
        <f>E69</f>
        <v>1150</v>
      </c>
      <c r="O69" s="22" t="str">
        <f>F69</f>
        <v>LF</v>
      </c>
      <c r="P69" s="42">
        <v>30</v>
      </c>
      <c r="Q69" s="9"/>
      <c r="R69" s="50">
        <f>N69*P69</f>
        <v>34500</v>
      </c>
    </row>
    <row r="70" spans="2:18" ht="12.75">
      <c r="B70" s="10"/>
      <c r="E70" s="25"/>
      <c r="F70" s="22"/>
      <c r="G70" s="34"/>
      <c r="H70" s="9"/>
      <c r="I70" s="34"/>
      <c r="N70" s="25"/>
      <c r="O70" s="22"/>
      <c r="P70" s="42"/>
      <c r="Q70" s="9"/>
      <c r="R70" s="43"/>
    </row>
    <row r="71" spans="2:18" ht="12.75">
      <c r="B71" s="10" t="s">
        <v>77</v>
      </c>
      <c r="E71" s="25">
        <v>3</v>
      </c>
      <c r="F71" s="22" t="s">
        <v>22</v>
      </c>
      <c r="G71" s="33" t="s">
        <v>1</v>
      </c>
      <c r="H71" s="9"/>
      <c r="I71" s="33" t="s">
        <v>1</v>
      </c>
      <c r="K71" t="str">
        <f>B71</f>
        <v>8" Gate Valve</v>
      </c>
      <c r="N71" s="25">
        <f>E71</f>
        <v>3</v>
      </c>
      <c r="O71" s="22" t="str">
        <f>F71</f>
        <v>EA</v>
      </c>
      <c r="P71" s="42">
        <v>900</v>
      </c>
      <c r="Q71" s="9"/>
      <c r="R71" s="43">
        <f>N71*P71</f>
        <v>2700</v>
      </c>
    </row>
    <row r="72" spans="2:18" ht="12.75">
      <c r="B72" s="10"/>
      <c r="E72" s="25"/>
      <c r="F72" s="22"/>
      <c r="G72" s="34"/>
      <c r="H72" s="9"/>
      <c r="I72" s="34"/>
      <c r="N72" s="25"/>
      <c r="O72" s="22"/>
      <c r="P72" s="42"/>
      <c r="Q72" s="9"/>
      <c r="R72" s="43"/>
    </row>
    <row r="73" spans="2:18" ht="12.75">
      <c r="B73" s="10" t="s">
        <v>81</v>
      </c>
      <c r="E73" s="25">
        <v>1</v>
      </c>
      <c r="F73" s="22" t="s">
        <v>22</v>
      </c>
      <c r="G73" s="33" t="s">
        <v>1</v>
      </c>
      <c r="H73" s="9"/>
      <c r="I73" s="33" t="s">
        <v>1</v>
      </c>
      <c r="K73" t="str">
        <f>B73</f>
        <v>8" Plug w/4" blowoff</v>
      </c>
      <c r="N73" s="25">
        <f>E73</f>
        <v>1</v>
      </c>
      <c r="O73" s="22" t="str">
        <f>F73</f>
        <v>EA</v>
      </c>
      <c r="P73" s="42">
        <v>750</v>
      </c>
      <c r="Q73" s="9"/>
      <c r="R73" s="43">
        <f>N73*P73</f>
        <v>750</v>
      </c>
    </row>
    <row r="74" spans="2:18" ht="12.75">
      <c r="B74" s="10"/>
      <c r="E74" s="25"/>
      <c r="F74" s="22"/>
      <c r="G74" s="34"/>
      <c r="H74" s="9"/>
      <c r="I74" s="34"/>
      <c r="N74" s="25"/>
      <c r="O74" s="22"/>
      <c r="P74" s="42"/>
      <c r="Q74" s="9"/>
      <c r="R74" s="43"/>
    </row>
    <row r="75" spans="2:18" ht="12.75">
      <c r="B75" s="10" t="s">
        <v>78</v>
      </c>
      <c r="E75" s="25">
        <v>50</v>
      </c>
      <c r="F75" s="22" t="s">
        <v>21</v>
      </c>
      <c r="G75" s="33" t="s">
        <v>1</v>
      </c>
      <c r="H75" s="9"/>
      <c r="I75" s="33" t="s">
        <v>1</v>
      </c>
      <c r="K75" t="str">
        <f>B75</f>
        <v>6" PVC Water Main</v>
      </c>
      <c r="N75" s="25">
        <f>E75</f>
        <v>50</v>
      </c>
      <c r="O75" s="22" t="str">
        <f>F75</f>
        <v>LF</v>
      </c>
      <c r="P75" s="42">
        <v>25</v>
      </c>
      <c r="Q75" s="9"/>
      <c r="R75" s="50">
        <f>N75*P75</f>
        <v>1250</v>
      </c>
    </row>
    <row r="76" spans="2:18" ht="12.75">
      <c r="B76" s="10"/>
      <c r="E76" s="25"/>
      <c r="F76" s="22"/>
      <c r="G76" s="34"/>
      <c r="H76" s="9"/>
      <c r="I76" s="34"/>
      <c r="N76" s="25"/>
      <c r="O76" s="22"/>
      <c r="P76" s="42"/>
      <c r="Q76" s="9"/>
      <c r="R76" s="43"/>
    </row>
    <row r="77" spans="2:18" ht="12.75">
      <c r="B77" s="10" t="s">
        <v>79</v>
      </c>
      <c r="E77" s="25">
        <v>2</v>
      </c>
      <c r="F77" s="22" t="s">
        <v>22</v>
      </c>
      <c r="G77" s="33" t="s">
        <v>1</v>
      </c>
      <c r="H77" s="9"/>
      <c r="I77" s="33" t="s">
        <v>1</v>
      </c>
      <c r="K77" t="str">
        <f>B77</f>
        <v>6" Gate Valve</v>
      </c>
      <c r="N77" s="25">
        <f>E77</f>
        <v>2</v>
      </c>
      <c r="O77" s="22" t="str">
        <f>F77</f>
        <v>EA</v>
      </c>
      <c r="P77" s="42">
        <v>750</v>
      </c>
      <c r="Q77" s="9"/>
      <c r="R77" s="43">
        <f>N77*P77</f>
        <v>1500</v>
      </c>
    </row>
    <row r="78" spans="2:18" ht="12.75">
      <c r="B78" s="10"/>
      <c r="E78" s="25"/>
      <c r="F78" s="22"/>
      <c r="G78" s="34"/>
      <c r="H78" s="9"/>
      <c r="I78" s="34"/>
      <c r="N78" s="25"/>
      <c r="O78" s="22"/>
      <c r="P78" s="42"/>
      <c r="Q78" s="9"/>
      <c r="R78" s="43"/>
    </row>
    <row r="79" spans="2:18" ht="12.75">
      <c r="B79" t="s">
        <v>80</v>
      </c>
      <c r="E79" s="25">
        <v>1</v>
      </c>
      <c r="F79" s="22" t="s">
        <v>22</v>
      </c>
      <c r="G79" s="33" t="s">
        <v>1</v>
      </c>
      <c r="H79" s="9"/>
      <c r="I79" s="33" t="s">
        <v>1</v>
      </c>
      <c r="K79" t="str">
        <f>B79</f>
        <v>8"X8" Tapping Sleeve &amp; Valve</v>
      </c>
      <c r="N79" s="25">
        <f>E79</f>
        <v>1</v>
      </c>
      <c r="O79" s="22" t="str">
        <f>F79</f>
        <v>EA</v>
      </c>
      <c r="P79" s="42">
        <v>3000</v>
      </c>
      <c r="Q79" s="9"/>
      <c r="R79" s="43">
        <f>N79*P79</f>
        <v>3000</v>
      </c>
    </row>
    <row r="80" spans="2:18" ht="12.75">
      <c r="B80" s="10"/>
      <c r="E80" s="25"/>
      <c r="F80" s="22"/>
      <c r="G80" s="33"/>
      <c r="H80" s="9"/>
      <c r="I80" s="33"/>
      <c r="N80" s="25"/>
      <c r="O80" s="22"/>
      <c r="P80" s="42"/>
      <c r="Q80" s="9"/>
      <c r="R80" s="43"/>
    </row>
    <row r="81" spans="2:18" ht="12.75">
      <c r="B81" t="s">
        <v>66</v>
      </c>
      <c r="E81" s="25">
        <v>1</v>
      </c>
      <c r="F81" s="22" t="s">
        <v>22</v>
      </c>
      <c r="G81" s="33" t="s">
        <v>1</v>
      </c>
      <c r="H81" s="9"/>
      <c r="I81" s="33" t="s">
        <v>1</v>
      </c>
      <c r="K81" t="str">
        <f>B81</f>
        <v>Directional Bore</v>
      </c>
      <c r="N81" s="25">
        <f>E81</f>
        <v>1</v>
      </c>
      <c r="O81" s="22" t="str">
        <f>F81</f>
        <v>EA</v>
      </c>
      <c r="P81" s="42">
        <v>3000</v>
      </c>
      <c r="Q81" s="9"/>
      <c r="R81" s="43">
        <f>N81*P81</f>
        <v>3000</v>
      </c>
    </row>
    <row r="82" spans="2:18" ht="12.75">
      <c r="B82" s="10"/>
      <c r="E82" s="25"/>
      <c r="F82" s="22"/>
      <c r="G82" s="34"/>
      <c r="H82" s="9"/>
      <c r="I82" s="34"/>
      <c r="N82" s="25"/>
      <c r="O82" s="22"/>
      <c r="P82" s="42"/>
      <c r="Q82" s="9"/>
      <c r="R82" s="43"/>
    </row>
    <row r="83" spans="2:18" ht="12.75">
      <c r="B83" s="10" t="s">
        <v>42</v>
      </c>
      <c r="E83" s="25"/>
      <c r="F83" s="22"/>
      <c r="G83" s="9"/>
      <c r="H83" s="9"/>
      <c r="I83" s="9"/>
      <c r="K83" t="str">
        <f>B83</f>
        <v>Fire Hydrant Assembly</v>
      </c>
      <c r="N83" s="25" t="s">
        <v>1</v>
      </c>
      <c r="O83" s="22" t="s">
        <v>1</v>
      </c>
      <c r="P83" s="43"/>
      <c r="Q83" s="9"/>
      <c r="R83" s="43"/>
    </row>
    <row r="84" spans="2:18" ht="12.75">
      <c r="B84" s="10" t="s">
        <v>43</v>
      </c>
      <c r="E84" s="25">
        <v>2</v>
      </c>
      <c r="F84" s="22" t="s">
        <v>22</v>
      </c>
      <c r="G84" s="33" t="s">
        <v>1</v>
      </c>
      <c r="H84" s="9"/>
      <c r="I84" s="33" t="s">
        <v>1</v>
      </c>
      <c r="K84" t="str">
        <f>B84</f>
        <v>(includes gate valves)</v>
      </c>
      <c r="N84" s="25">
        <f>E84</f>
        <v>2</v>
      </c>
      <c r="O84" s="22" t="str">
        <f>F84</f>
        <v>EA</v>
      </c>
      <c r="P84" s="42">
        <v>3500</v>
      </c>
      <c r="Q84" s="9"/>
      <c r="R84" s="43">
        <f>N84*P84</f>
        <v>7000</v>
      </c>
    </row>
    <row r="85" spans="2:18" ht="12.75">
      <c r="B85" s="10"/>
      <c r="E85" s="25"/>
      <c r="F85" s="22"/>
      <c r="G85" s="34" t="s">
        <v>1</v>
      </c>
      <c r="H85" s="9"/>
      <c r="I85" s="34" t="s">
        <v>1</v>
      </c>
      <c r="N85" s="25"/>
      <c r="O85" s="22"/>
      <c r="P85" s="42"/>
      <c r="Q85" s="9"/>
      <c r="R85" s="43"/>
    </row>
    <row r="86" spans="2:18" ht="12.75">
      <c r="B86" s="10" t="s">
        <v>44</v>
      </c>
      <c r="E86" s="25">
        <v>3</v>
      </c>
      <c r="F86" s="22" t="s">
        <v>22</v>
      </c>
      <c r="G86" s="33" t="s">
        <v>1</v>
      </c>
      <c r="H86" s="9"/>
      <c r="I86" s="33" t="s">
        <v>1</v>
      </c>
      <c r="K86" t="str">
        <f>B86</f>
        <v>Sample Points</v>
      </c>
      <c r="N86" s="25">
        <f>E86</f>
        <v>3</v>
      </c>
      <c r="O86" s="22" t="str">
        <f>F86</f>
        <v>EA</v>
      </c>
      <c r="P86" s="42">
        <v>500</v>
      </c>
      <c r="Q86" s="9"/>
      <c r="R86" s="43">
        <f>N86*P86</f>
        <v>1500</v>
      </c>
    </row>
    <row r="87" spans="2:18" ht="12.75">
      <c r="B87" s="10"/>
      <c r="E87" s="25"/>
      <c r="F87" s="22"/>
      <c r="G87" s="33"/>
      <c r="H87" s="9"/>
      <c r="I87" s="33"/>
      <c r="N87" s="25"/>
      <c r="O87" s="22"/>
      <c r="P87" s="42"/>
      <c r="Q87" s="9"/>
      <c r="R87" s="43"/>
    </row>
    <row r="88" spans="2:18" ht="12.75">
      <c r="B88" t="s">
        <v>62</v>
      </c>
      <c r="E88" s="25">
        <v>1</v>
      </c>
      <c r="F88" s="22" t="s">
        <v>18</v>
      </c>
      <c r="G88" s="33" t="s">
        <v>1</v>
      </c>
      <c r="H88" s="9"/>
      <c r="I88" s="33" t="s">
        <v>1</v>
      </c>
      <c r="K88" t="str">
        <f>B88</f>
        <v>Maintenance of Traffic</v>
      </c>
      <c r="N88" s="25">
        <f>E88</f>
        <v>1</v>
      </c>
      <c r="O88" s="22" t="str">
        <f>F88</f>
        <v>LS</v>
      </c>
      <c r="P88" s="42">
        <v>2500</v>
      </c>
      <c r="Q88" s="9"/>
      <c r="R88" s="43">
        <f>N88*P88</f>
        <v>2500</v>
      </c>
    </row>
    <row r="89" spans="5:18" ht="12.75">
      <c r="E89" s="25"/>
      <c r="F89" s="22"/>
      <c r="G89" s="33"/>
      <c r="H89" s="9"/>
      <c r="I89" s="33"/>
      <c r="N89" s="25"/>
      <c r="O89" s="22"/>
      <c r="P89" s="42"/>
      <c r="Q89" s="9"/>
      <c r="R89" s="43"/>
    </row>
    <row r="90" spans="2:18" ht="12.75">
      <c r="B90" t="s">
        <v>84</v>
      </c>
      <c r="E90" s="25">
        <v>1</v>
      </c>
      <c r="F90" s="22" t="s">
        <v>18</v>
      </c>
      <c r="G90" s="33" t="s">
        <v>1</v>
      </c>
      <c r="H90" s="9"/>
      <c r="I90" s="33" t="s">
        <v>1</v>
      </c>
      <c r="K90" t="str">
        <f>B90</f>
        <v>3" Water Service</v>
      </c>
      <c r="N90" s="25">
        <f>E90</f>
        <v>1</v>
      </c>
      <c r="O90" s="22" t="str">
        <f>F90</f>
        <v>LS</v>
      </c>
      <c r="P90" s="42">
        <v>1500</v>
      </c>
      <c r="Q90" s="9"/>
      <c r="R90" s="43">
        <f>N90*P90</f>
        <v>1500</v>
      </c>
    </row>
    <row r="91" spans="5:18" ht="12.75">
      <c r="E91" s="25"/>
      <c r="F91" s="22"/>
      <c r="G91" s="33"/>
      <c r="H91" s="9"/>
      <c r="I91" s="33"/>
      <c r="N91" s="25"/>
      <c r="O91" s="22"/>
      <c r="P91" s="42"/>
      <c r="Q91" s="9"/>
      <c r="R91" s="43"/>
    </row>
    <row r="92" spans="2:18" ht="12.75">
      <c r="B92" t="s">
        <v>85</v>
      </c>
      <c r="E92" s="25">
        <v>1</v>
      </c>
      <c r="F92" s="22" t="s">
        <v>18</v>
      </c>
      <c r="G92" s="33" t="s">
        <v>1</v>
      </c>
      <c r="H92" s="9"/>
      <c r="I92" s="33" t="s">
        <v>1</v>
      </c>
      <c r="K92" t="str">
        <f>B92</f>
        <v>2" Water Service</v>
      </c>
      <c r="N92" s="25">
        <f>E92</f>
        <v>1</v>
      </c>
      <c r="O92" s="22" t="str">
        <f>F92</f>
        <v>LS</v>
      </c>
      <c r="P92" s="42">
        <v>5000</v>
      </c>
      <c r="Q92" s="9"/>
      <c r="R92" s="43">
        <f>N92*P92</f>
        <v>5000</v>
      </c>
    </row>
    <row r="93" spans="5:18" ht="12.75">
      <c r="E93" s="25"/>
      <c r="F93" s="22"/>
      <c r="G93" s="33"/>
      <c r="H93" s="9"/>
      <c r="I93" s="33"/>
      <c r="N93" s="25"/>
      <c r="O93" s="22"/>
      <c r="P93" s="42"/>
      <c r="Q93" s="9"/>
      <c r="R93" s="43"/>
    </row>
    <row r="94" spans="2:18" ht="12.75">
      <c r="B94" s="10" t="s">
        <v>45</v>
      </c>
      <c r="E94" s="25">
        <v>50</v>
      </c>
      <c r="F94" s="22" t="s">
        <v>20</v>
      </c>
      <c r="G94" s="33" t="s">
        <v>1</v>
      </c>
      <c r="H94" s="9"/>
      <c r="I94" s="33" t="s">
        <v>1</v>
      </c>
      <c r="K94" t="str">
        <f>B94</f>
        <v>Pavement Restoration</v>
      </c>
      <c r="N94" s="25">
        <f>E94</f>
        <v>50</v>
      </c>
      <c r="O94" s="22" t="str">
        <f>F94</f>
        <v>SY</v>
      </c>
      <c r="P94" s="42">
        <v>100</v>
      </c>
      <c r="Q94" s="9"/>
      <c r="R94" s="43">
        <f>N94*P94</f>
        <v>5000</v>
      </c>
    </row>
    <row r="95" spans="5:18" ht="12.75">
      <c r="E95" s="25"/>
      <c r="F95" s="23"/>
      <c r="G95" s="9"/>
      <c r="H95" s="9"/>
      <c r="I95" s="9"/>
      <c r="K95" t="s">
        <v>1</v>
      </c>
      <c r="N95" s="25" t="s">
        <v>1</v>
      </c>
      <c r="O95" s="22" t="s">
        <v>1</v>
      </c>
      <c r="P95" s="43"/>
      <c r="Q95" s="9"/>
      <c r="R95" s="43"/>
    </row>
    <row r="96" spans="2:18" ht="12.75">
      <c r="B96" t="s">
        <v>46</v>
      </c>
      <c r="E96" s="25">
        <v>700</v>
      </c>
      <c r="F96" s="22" t="s">
        <v>47</v>
      </c>
      <c r="G96" s="33" t="s">
        <v>1</v>
      </c>
      <c r="H96" s="9"/>
      <c r="I96" s="33" t="s">
        <v>1</v>
      </c>
      <c r="K96" t="str">
        <f>B96</f>
        <v> DIP Fittings</v>
      </c>
      <c r="N96" s="25">
        <f>E96</f>
        <v>700</v>
      </c>
      <c r="O96" s="22" t="str">
        <f>F96</f>
        <v>LBS</v>
      </c>
      <c r="P96" s="42">
        <v>5</v>
      </c>
      <c r="Q96" s="9"/>
      <c r="R96" s="47">
        <f>N96*P96</f>
        <v>3500</v>
      </c>
    </row>
    <row r="97" spans="5:18" ht="13.5" thickBot="1">
      <c r="E97" s="11"/>
      <c r="G97" s="9"/>
      <c r="H97" s="9"/>
      <c r="I97" s="9"/>
      <c r="N97" s="11"/>
      <c r="P97" s="42"/>
      <c r="Q97" s="9"/>
      <c r="R97" s="18"/>
    </row>
    <row r="98" spans="5:18" ht="13.5" thickTop="1">
      <c r="E98" s="11"/>
      <c r="G98" s="34" t="s">
        <v>1</v>
      </c>
      <c r="H98" s="18"/>
      <c r="I98" s="38" t="s">
        <v>1</v>
      </c>
      <c r="N98" s="11"/>
      <c r="P98" s="42"/>
      <c r="Q98" s="9"/>
      <c r="R98" s="39" t="str">
        <f>I98</f>
        <v> </v>
      </c>
    </row>
    <row r="99" spans="1:18" ht="12.75">
      <c r="A99" s="40" t="s">
        <v>48</v>
      </c>
      <c r="D99" t="s">
        <v>49</v>
      </c>
      <c r="I99" s="32" t="s">
        <v>19</v>
      </c>
      <c r="J99" s="2" t="str">
        <f>A99</f>
        <v>*Total Water Distribution</v>
      </c>
      <c r="M99" t="s">
        <v>24</v>
      </c>
      <c r="P99" s="43"/>
      <c r="R99" s="9">
        <f>SUM(R69:R98)</f>
        <v>72700</v>
      </c>
    </row>
    <row r="100" spans="7:18" ht="12.75">
      <c r="G100" s="7"/>
      <c r="H100" s="7"/>
      <c r="I100" s="7"/>
      <c r="P100" s="43"/>
      <c r="Q100" s="7"/>
      <c r="R100" s="7"/>
    </row>
    <row r="101" spans="2:18" ht="12.75">
      <c r="B101" s="51" t="s">
        <v>25</v>
      </c>
      <c r="G101" s="7"/>
      <c r="H101" s="7"/>
      <c r="I101" s="7"/>
      <c r="K101" s="51" t="s">
        <v>25</v>
      </c>
      <c r="P101" s="43"/>
      <c r="Q101" s="7"/>
      <c r="R101" s="7"/>
    </row>
    <row r="102" spans="7:18" ht="12.75">
      <c r="G102" s="7"/>
      <c r="H102" s="7"/>
      <c r="I102" s="7"/>
      <c r="P102" s="43"/>
      <c r="Q102" s="7"/>
      <c r="R102" s="7"/>
    </row>
    <row r="103" spans="7:18" ht="12.75">
      <c r="G103" s="7"/>
      <c r="H103" s="7"/>
      <c r="I103" s="7"/>
      <c r="P103" s="43"/>
      <c r="Q103" s="7"/>
      <c r="R103" s="7"/>
    </row>
    <row r="104" spans="7:18" ht="12.75">
      <c r="G104" s="7"/>
      <c r="H104" s="7"/>
      <c r="I104" s="7"/>
      <c r="P104" s="43"/>
      <c r="Q104" s="7"/>
      <c r="R104" s="7"/>
    </row>
    <row r="105" spans="2:16" ht="12.75">
      <c r="B105" s="19"/>
      <c r="C105" t="s">
        <v>40</v>
      </c>
      <c r="L105" s="1" t="s">
        <v>41</v>
      </c>
      <c r="P105" s="43"/>
    </row>
    <row r="106" spans="2:16" ht="12.75">
      <c r="B106" s="19"/>
      <c r="L106" s="1"/>
      <c r="P106" s="43"/>
    </row>
    <row r="107" ht="13.5" thickBot="1">
      <c r="P107" s="43"/>
    </row>
    <row r="108" spans="1:18" ht="4.5" customHeight="1" thickTop="1">
      <c r="A108" s="4"/>
      <c r="B108" s="12"/>
      <c r="C108" s="12"/>
      <c r="D108" s="12"/>
      <c r="E108" s="12"/>
      <c r="F108" s="12"/>
      <c r="G108" s="13" t="s">
        <v>13</v>
      </c>
      <c r="H108" s="12"/>
      <c r="I108" s="12"/>
      <c r="J108" s="4"/>
      <c r="K108" s="12"/>
      <c r="L108" s="12"/>
      <c r="M108" s="12"/>
      <c r="N108" s="12"/>
      <c r="O108" s="12"/>
      <c r="P108" s="44" t="s">
        <v>13</v>
      </c>
      <c r="Q108" s="12"/>
      <c r="R108" s="12"/>
    </row>
    <row r="109" spans="1:18" ht="13.5" thickBot="1">
      <c r="A109" s="3" t="s">
        <v>14</v>
      </c>
      <c r="B109" s="35"/>
      <c r="C109" s="14"/>
      <c r="D109" s="14"/>
      <c r="E109" s="15" t="s">
        <v>15</v>
      </c>
      <c r="F109" s="20" t="s">
        <v>13</v>
      </c>
      <c r="G109" s="15" t="s">
        <v>16</v>
      </c>
      <c r="H109" s="14"/>
      <c r="I109" s="20" t="s">
        <v>17</v>
      </c>
      <c r="J109" s="3" t="s">
        <v>14</v>
      </c>
      <c r="K109" s="14"/>
      <c r="L109" s="14"/>
      <c r="M109" s="14"/>
      <c r="N109" s="15" t="s">
        <v>15</v>
      </c>
      <c r="O109" s="20" t="s">
        <v>13</v>
      </c>
      <c r="P109" s="45" t="s">
        <v>16</v>
      </c>
      <c r="Q109" s="14"/>
      <c r="R109" s="20" t="s">
        <v>17</v>
      </c>
    </row>
    <row r="110" spans="3:18" ht="13.5" thickTop="1">
      <c r="C110" s="19"/>
      <c r="D110" s="19"/>
      <c r="E110" s="30"/>
      <c r="F110" s="31"/>
      <c r="G110" s="30"/>
      <c r="H110" s="19"/>
      <c r="I110" s="31"/>
      <c r="J110" s="28"/>
      <c r="K110" s="19"/>
      <c r="L110" s="19"/>
      <c r="M110" s="19"/>
      <c r="N110" s="30"/>
      <c r="O110" s="31"/>
      <c r="P110" s="46"/>
      <c r="Q110" s="19"/>
      <c r="R110" s="31"/>
    </row>
    <row r="111" spans="1:16" ht="12.75">
      <c r="A111" s="5" t="s">
        <v>69</v>
      </c>
      <c r="B111" s="5"/>
      <c r="C111" s="5"/>
      <c r="D111" s="5"/>
      <c r="J111" s="5" t="str">
        <f>A111</f>
        <v> B.  Transmission Forcemain and Sanitary Sewer</v>
      </c>
      <c r="K111" s="5"/>
      <c r="L111" s="5"/>
      <c r="M111" s="5"/>
      <c r="P111" s="43"/>
    </row>
    <row r="112" ht="12.75">
      <c r="P112" s="43"/>
    </row>
    <row r="113" spans="5:18" ht="12.75">
      <c r="E113" s="21"/>
      <c r="F113" s="22"/>
      <c r="G113" s="34"/>
      <c r="H113" s="9"/>
      <c r="I113" s="18"/>
      <c r="N113" s="21"/>
      <c r="O113" s="22"/>
      <c r="P113" s="42"/>
      <c r="Q113" s="9"/>
      <c r="R113" s="43"/>
    </row>
    <row r="114" spans="2:18" ht="12.75">
      <c r="B114" t="s">
        <v>59</v>
      </c>
      <c r="E114" s="21">
        <v>1</v>
      </c>
      <c r="F114" s="22" t="s">
        <v>18</v>
      </c>
      <c r="G114" s="33" t="s">
        <v>1</v>
      </c>
      <c r="H114" s="9"/>
      <c r="I114" s="16" t="s">
        <v>1</v>
      </c>
      <c r="K114" t="str">
        <f>B114</f>
        <v>Lift Station</v>
      </c>
      <c r="N114" s="21">
        <f>E114</f>
        <v>1</v>
      </c>
      <c r="O114" s="22" t="str">
        <f>F114</f>
        <v>LS</v>
      </c>
      <c r="P114" s="42">
        <v>150000</v>
      </c>
      <c r="Q114" s="9"/>
      <c r="R114" s="9">
        <f>N114*P114</f>
        <v>150000</v>
      </c>
    </row>
    <row r="115" spans="5:18" ht="12.75">
      <c r="E115" s="21"/>
      <c r="F115" s="22"/>
      <c r="G115" s="34"/>
      <c r="H115" s="9"/>
      <c r="I115" s="18"/>
      <c r="N115" s="21"/>
      <c r="O115" s="22"/>
      <c r="P115" s="42"/>
      <c r="Q115" s="9"/>
      <c r="R115" s="43"/>
    </row>
    <row r="116" spans="2:18" ht="12.75">
      <c r="B116" t="s">
        <v>67</v>
      </c>
      <c r="E116" s="21">
        <v>1</v>
      </c>
      <c r="F116" s="22" t="s">
        <v>18</v>
      </c>
      <c r="G116" s="33" t="s">
        <v>1</v>
      </c>
      <c r="H116" s="9"/>
      <c r="I116" s="16" t="s">
        <v>1</v>
      </c>
      <c r="K116" t="str">
        <f>B116</f>
        <v>Lift Station Upgrade</v>
      </c>
      <c r="N116" s="21">
        <f>E116</f>
        <v>1</v>
      </c>
      <c r="O116" s="22" t="str">
        <f>F116</f>
        <v>LS</v>
      </c>
      <c r="P116" s="42">
        <v>20000</v>
      </c>
      <c r="Q116" s="9"/>
      <c r="R116" s="43">
        <f>N116*P116</f>
        <v>20000</v>
      </c>
    </row>
    <row r="117" spans="5:18" ht="12.75">
      <c r="E117" s="21"/>
      <c r="F117" s="22"/>
      <c r="G117" s="34"/>
      <c r="H117" s="9"/>
      <c r="I117" s="18"/>
      <c r="N117" s="21"/>
      <c r="O117" s="22"/>
      <c r="P117" s="42"/>
      <c r="Q117" s="9"/>
      <c r="R117" s="43"/>
    </row>
    <row r="118" spans="2:18" ht="12.75">
      <c r="B118" t="s">
        <v>63</v>
      </c>
      <c r="E118" s="21">
        <v>2200</v>
      </c>
      <c r="F118" s="22" t="s">
        <v>21</v>
      </c>
      <c r="G118" s="33" t="s">
        <v>1</v>
      </c>
      <c r="H118" s="9"/>
      <c r="I118" s="16" t="s">
        <v>1</v>
      </c>
      <c r="K118" t="str">
        <f>B118</f>
        <v>6-inch Force Main</v>
      </c>
      <c r="N118" s="21">
        <f>E118</f>
        <v>2200</v>
      </c>
      <c r="O118" s="22" t="str">
        <f>F118</f>
        <v>LF</v>
      </c>
      <c r="P118" s="42">
        <v>25</v>
      </c>
      <c r="Q118" s="9"/>
      <c r="R118" s="43">
        <f>N118*P118</f>
        <v>55000</v>
      </c>
    </row>
    <row r="119" spans="5:18" ht="12.75">
      <c r="E119" s="21"/>
      <c r="F119" s="22"/>
      <c r="G119" s="34"/>
      <c r="H119" s="9"/>
      <c r="I119" s="18"/>
      <c r="N119" s="21"/>
      <c r="O119" s="22"/>
      <c r="P119" s="42"/>
      <c r="Q119" s="9"/>
      <c r="R119" s="43"/>
    </row>
    <row r="120" spans="2:18" ht="12.75">
      <c r="B120" t="s">
        <v>62</v>
      </c>
      <c r="E120" s="21">
        <v>1</v>
      </c>
      <c r="F120" s="22" t="s">
        <v>18</v>
      </c>
      <c r="G120" s="33" t="s">
        <v>1</v>
      </c>
      <c r="H120" s="9"/>
      <c r="I120" s="16" t="s">
        <v>1</v>
      </c>
      <c r="K120" t="str">
        <f>B120</f>
        <v>Maintenance of Traffic</v>
      </c>
      <c r="N120" s="21">
        <f>E120</f>
        <v>1</v>
      </c>
      <c r="O120" s="22" t="str">
        <f>F120</f>
        <v>LS</v>
      </c>
      <c r="P120" s="42">
        <v>10000</v>
      </c>
      <c r="Q120" s="9"/>
      <c r="R120" s="43">
        <f>N120*P120</f>
        <v>10000</v>
      </c>
    </row>
    <row r="121" spans="5:18" ht="12.75">
      <c r="E121" s="21"/>
      <c r="F121" s="22"/>
      <c r="G121" s="34"/>
      <c r="H121" s="9"/>
      <c r="I121" s="18"/>
      <c r="N121" s="21"/>
      <c r="O121" s="22"/>
      <c r="P121" s="42"/>
      <c r="Q121" s="9"/>
      <c r="R121" s="43"/>
    </row>
    <row r="122" spans="2:18" ht="12.75">
      <c r="B122" t="s">
        <v>64</v>
      </c>
      <c r="E122" s="21">
        <v>2</v>
      </c>
      <c r="F122" s="22" t="s">
        <v>22</v>
      </c>
      <c r="G122" s="33" t="s">
        <v>1</v>
      </c>
      <c r="H122" s="9"/>
      <c r="I122" s="16" t="s">
        <v>1</v>
      </c>
      <c r="K122" t="str">
        <f>B122</f>
        <v>Direction Bore</v>
      </c>
      <c r="N122" s="21">
        <f>E122</f>
        <v>2</v>
      </c>
      <c r="O122" s="22" t="str">
        <f>F122</f>
        <v>EA</v>
      </c>
      <c r="P122" s="42">
        <v>3000</v>
      </c>
      <c r="Q122" s="9"/>
      <c r="R122" s="43">
        <f>N122*P122</f>
        <v>6000</v>
      </c>
    </row>
    <row r="123" spans="5:18" ht="12.75">
      <c r="E123" s="21"/>
      <c r="F123" s="22"/>
      <c r="G123" s="33"/>
      <c r="H123" s="9"/>
      <c r="I123" s="16"/>
      <c r="N123" s="21"/>
      <c r="O123" s="22"/>
      <c r="P123" s="42"/>
      <c r="Q123" s="9"/>
      <c r="R123" s="43"/>
    </row>
    <row r="124" spans="2:18" ht="12.75">
      <c r="B124" t="s">
        <v>82</v>
      </c>
      <c r="E124" s="25">
        <v>1000</v>
      </c>
      <c r="F124" s="22" t="s">
        <v>21</v>
      </c>
      <c r="G124" s="33" t="s">
        <v>1</v>
      </c>
      <c r="H124" s="9"/>
      <c r="I124" s="33" t="s">
        <v>1</v>
      </c>
      <c r="K124" t="str">
        <f>B124</f>
        <v>6-inch sewer lateral</v>
      </c>
      <c r="N124" s="25">
        <f>E124</f>
        <v>1000</v>
      </c>
      <c r="O124" s="22" t="str">
        <f>F124</f>
        <v>LF</v>
      </c>
      <c r="P124" s="42">
        <v>20</v>
      </c>
      <c r="Q124" s="9"/>
      <c r="R124" s="43">
        <f>N124*P124</f>
        <v>20000</v>
      </c>
    </row>
    <row r="125" spans="5:18" ht="12.75">
      <c r="E125" s="21"/>
      <c r="F125" s="22"/>
      <c r="G125" s="33"/>
      <c r="H125" s="9"/>
      <c r="I125" s="16"/>
      <c r="N125" s="21"/>
      <c r="O125" s="22"/>
      <c r="P125" s="42"/>
      <c r="Q125" s="9"/>
      <c r="R125" s="43"/>
    </row>
    <row r="126" spans="2:18" ht="12.75">
      <c r="B126" t="s">
        <v>83</v>
      </c>
      <c r="E126" s="25">
        <v>6</v>
      </c>
      <c r="F126" s="22" t="s">
        <v>22</v>
      </c>
      <c r="G126" s="33" t="s">
        <v>1</v>
      </c>
      <c r="H126" s="9"/>
      <c r="I126" s="33" t="s">
        <v>1</v>
      </c>
      <c r="K126" t="str">
        <f>B126</f>
        <v>Sewer Cleanouts</v>
      </c>
      <c r="N126" s="25">
        <f>E126</f>
        <v>6</v>
      </c>
      <c r="O126" s="22" t="str">
        <f>F126</f>
        <v>EA</v>
      </c>
      <c r="P126" s="42">
        <v>300</v>
      </c>
      <c r="Q126" s="9"/>
      <c r="R126" s="43">
        <f>N126*P126</f>
        <v>1800</v>
      </c>
    </row>
    <row r="127" spans="5:18" ht="12.75">
      <c r="E127" s="21"/>
      <c r="F127" s="22"/>
      <c r="G127" s="34"/>
      <c r="H127" s="9"/>
      <c r="I127" s="18"/>
      <c r="N127" s="21"/>
      <c r="O127" s="22"/>
      <c r="P127" s="42"/>
      <c r="Q127" s="9"/>
      <c r="R127" s="43"/>
    </row>
    <row r="128" spans="2:18" ht="12.75">
      <c r="B128" t="s">
        <v>60</v>
      </c>
      <c r="E128" s="21">
        <v>1</v>
      </c>
      <c r="F128" s="22" t="s">
        <v>18</v>
      </c>
      <c r="G128" s="33" t="s">
        <v>1</v>
      </c>
      <c r="H128" s="9"/>
      <c r="I128" s="16" t="s">
        <v>1</v>
      </c>
      <c r="K128" t="str">
        <f>B128</f>
        <v>Testing</v>
      </c>
      <c r="N128" s="21">
        <f>E128</f>
        <v>1</v>
      </c>
      <c r="O128" s="22" t="str">
        <f>F128</f>
        <v>LS</v>
      </c>
      <c r="P128" s="42">
        <v>5000</v>
      </c>
      <c r="Q128" s="9"/>
      <c r="R128" s="43">
        <f>N128*P128</f>
        <v>5000</v>
      </c>
    </row>
    <row r="129" spans="5:18" ht="12.75">
      <c r="E129" s="21"/>
      <c r="F129" s="22"/>
      <c r="G129" s="33"/>
      <c r="H129" s="9"/>
      <c r="I129" s="16"/>
      <c r="N129" s="21"/>
      <c r="O129" s="22"/>
      <c r="P129" s="42"/>
      <c r="Q129" s="9"/>
      <c r="R129" s="43"/>
    </row>
    <row r="130" spans="2:18" ht="12.75">
      <c r="B130" s="10" t="s">
        <v>45</v>
      </c>
      <c r="E130" s="25">
        <v>50</v>
      </c>
      <c r="F130" s="22" t="s">
        <v>20</v>
      </c>
      <c r="G130" s="33" t="s">
        <v>1</v>
      </c>
      <c r="H130" s="9"/>
      <c r="I130" s="33" t="s">
        <v>1</v>
      </c>
      <c r="K130" t="str">
        <f>B130</f>
        <v>Pavement Restoration</v>
      </c>
      <c r="N130" s="25">
        <f>E130</f>
        <v>50</v>
      </c>
      <c r="O130" s="22" t="str">
        <f>F130</f>
        <v>SY</v>
      </c>
      <c r="P130" s="42">
        <v>100</v>
      </c>
      <c r="Q130" s="9"/>
      <c r="R130" s="43">
        <f>N130*P130</f>
        <v>5000</v>
      </c>
    </row>
    <row r="131" spans="5:18" ht="12.75">
      <c r="E131" s="25"/>
      <c r="F131" s="23"/>
      <c r="G131" s="9"/>
      <c r="H131" s="9"/>
      <c r="I131" s="9"/>
      <c r="K131" t="s">
        <v>1</v>
      </c>
      <c r="N131" s="25" t="s">
        <v>1</v>
      </c>
      <c r="O131" s="22" t="s">
        <v>1</v>
      </c>
      <c r="P131" s="43"/>
      <c r="Q131" s="9"/>
      <c r="R131" s="43"/>
    </row>
    <row r="132" spans="2:18" ht="12.75" customHeight="1">
      <c r="B132" t="s">
        <v>46</v>
      </c>
      <c r="E132" s="25">
        <v>1000</v>
      </c>
      <c r="F132" s="22" t="s">
        <v>47</v>
      </c>
      <c r="G132" s="33" t="s">
        <v>1</v>
      </c>
      <c r="H132" s="9"/>
      <c r="I132" s="33" t="s">
        <v>1</v>
      </c>
      <c r="K132" t="str">
        <f>B132</f>
        <v> DIP Fittings</v>
      </c>
      <c r="N132" s="25">
        <f>E132</f>
        <v>1000</v>
      </c>
      <c r="O132" s="22" t="str">
        <f>F132</f>
        <v>LBS</v>
      </c>
      <c r="P132" s="42">
        <v>5</v>
      </c>
      <c r="Q132" s="9"/>
      <c r="R132" s="47">
        <f>N132*P132</f>
        <v>5000</v>
      </c>
    </row>
    <row r="133" spans="5:18" ht="12.75">
      <c r="E133" s="21"/>
      <c r="F133" s="22"/>
      <c r="G133" s="34"/>
      <c r="H133" s="9"/>
      <c r="I133" s="18"/>
      <c r="N133" s="21"/>
      <c r="O133" s="22"/>
      <c r="P133" s="42"/>
      <c r="Q133" s="9"/>
      <c r="R133" s="43"/>
    </row>
    <row r="134" spans="5:18" ht="4.5" customHeight="1" thickBot="1">
      <c r="E134" s="21"/>
      <c r="F134" s="22"/>
      <c r="G134" s="9"/>
      <c r="H134" s="9"/>
      <c r="I134" s="36"/>
      <c r="N134" s="21"/>
      <c r="O134" s="22"/>
      <c r="P134" s="8"/>
      <c r="Q134" s="9"/>
      <c r="R134" s="36"/>
    </row>
    <row r="135" spans="7:17" ht="13.5" thickTop="1">
      <c r="G135" s="34" t="s">
        <v>1</v>
      </c>
      <c r="H135" s="18"/>
      <c r="I135" s="18" t="s">
        <v>1</v>
      </c>
      <c r="P135" s="7"/>
      <c r="Q135" s="7"/>
    </row>
    <row r="136" spans="1:18" ht="12.75">
      <c r="A136" s="2" t="s">
        <v>50</v>
      </c>
      <c r="D136" t="s">
        <v>51</v>
      </c>
      <c r="G136" s="7"/>
      <c r="H136" s="7"/>
      <c r="I136" s="16" t="s">
        <v>19</v>
      </c>
      <c r="J136" s="2" t="s">
        <v>50</v>
      </c>
      <c r="M136" t="s">
        <v>24</v>
      </c>
      <c r="P136" s="7"/>
      <c r="Q136" s="7"/>
      <c r="R136" s="9">
        <f>SUM(R113:R135)</f>
        <v>277800</v>
      </c>
    </row>
    <row r="138" spans="2:11" ht="12.75">
      <c r="B138" s="51" t="s">
        <v>25</v>
      </c>
      <c r="K138" s="51" t="s">
        <v>25</v>
      </c>
    </row>
    <row r="140" ht="9" customHeight="1"/>
    <row r="142" ht="4.5" customHeight="1"/>
    <row r="143" ht="12.75" customHeight="1"/>
    <row r="144" ht="12.75" customHeight="1"/>
    <row r="145" ht="12.75" customHeight="1"/>
    <row r="146" ht="12.75" customHeight="1"/>
    <row r="148" ht="12.75" customHeight="1"/>
    <row r="158" ht="14.25" customHeight="1"/>
    <row r="161" spans="3:13" ht="12.75">
      <c r="C161" s="1" t="str">
        <f>C19</f>
        <v>        ARCADIA ALL FLORIDA CHAMPIONSHIP RODEO</v>
      </c>
      <c r="M161" s="1" t="str">
        <f>C161</f>
        <v>        ARCADIA ALL FLORIDA CHAMPIONSHIP RODEO</v>
      </c>
    </row>
    <row r="163" spans="11:14" ht="12.75">
      <c r="K163" s="2" t="s">
        <v>1</v>
      </c>
      <c r="N163" t="s">
        <v>1</v>
      </c>
    </row>
    <row r="164" spans="2:18" ht="12.75">
      <c r="B164" s="40" t="s">
        <v>52</v>
      </c>
      <c r="E164" t="s">
        <v>26</v>
      </c>
      <c r="I164" s="16" t="s">
        <v>19</v>
      </c>
      <c r="K164" s="2" t="str">
        <f>B164</f>
        <v>*Water Distribution Total</v>
      </c>
      <c r="N164" t="str">
        <f>E164</f>
        <v> - - - - - - - - - - - - - - - - - - - - - -  </v>
      </c>
      <c r="R164" s="48">
        <f>R99</f>
        <v>72700</v>
      </c>
    </row>
    <row r="165" spans="2:18" ht="12.75">
      <c r="B165" s="2"/>
      <c r="K165" s="2" t="s">
        <v>1</v>
      </c>
      <c r="N165" t="s">
        <v>1</v>
      </c>
      <c r="R165" s="48"/>
    </row>
    <row r="166" spans="2:18" ht="12.75">
      <c r="B166" s="40" t="s">
        <v>53</v>
      </c>
      <c r="E166" t="s">
        <v>54</v>
      </c>
      <c r="I166" s="16" t="s">
        <v>1</v>
      </c>
      <c r="K166" s="2" t="str">
        <f>B166</f>
        <v>*Sanitary Sewer Total</v>
      </c>
      <c r="N166" t="str">
        <f>E166</f>
        <v> - - - - - - - - - - - - - - - - - - - - - - </v>
      </c>
      <c r="R166" s="49">
        <f>R136</f>
        <v>277800</v>
      </c>
    </row>
    <row r="167" spans="2:18" ht="13.5" thickBot="1">
      <c r="B167" s="2"/>
      <c r="I167" s="35"/>
      <c r="R167" s="35"/>
    </row>
    <row r="168" ht="13.5" thickTop="1">
      <c r="B168" s="2"/>
    </row>
    <row r="169" spans="2:18" ht="12.75">
      <c r="B169" s="37" t="s">
        <v>27</v>
      </c>
      <c r="D169" t="s">
        <v>23</v>
      </c>
      <c r="I169" s="16" t="s">
        <v>19</v>
      </c>
      <c r="K169" t="s">
        <v>57</v>
      </c>
      <c r="N169" s="6"/>
      <c r="R169" s="54">
        <f>SUM(R163:R168)</f>
        <v>350500</v>
      </c>
    </row>
    <row r="170" spans="2:18" ht="12.75">
      <c r="B170" s="2"/>
      <c r="N170" s="6"/>
      <c r="R170" s="6"/>
    </row>
    <row r="171" spans="1:18" ht="12.75">
      <c r="A171" s="2" t="s">
        <v>29</v>
      </c>
      <c r="H171" s="5"/>
      <c r="K171" s="10" t="s">
        <v>86</v>
      </c>
      <c r="N171" s="6"/>
      <c r="R171" s="55">
        <f>ROUND(0.05*R169,-2)</f>
        <v>17500</v>
      </c>
    </row>
    <row r="172" spans="1:18" ht="12.75">
      <c r="A172" s="2" t="s">
        <v>31</v>
      </c>
      <c r="H172" s="5"/>
      <c r="N172" s="6"/>
      <c r="R172" s="6"/>
    </row>
    <row r="173" spans="1:18" ht="12.75">
      <c r="A173" s="2" t="s">
        <v>33</v>
      </c>
      <c r="C173" s="17"/>
      <c r="K173" s="37" t="s">
        <v>28</v>
      </c>
      <c r="L173" s="53"/>
      <c r="M173" s="53"/>
      <c r="N173" t="str">
        <f>D169</f>
        <v> - - - - - - - - - - - - - - - - - - - - - - - - - - </v>
      </c>
      <c r="O173" s="53"/>
      <c r="R173" s="56">
        <f>ROUND(SUM(R169:R172),-2)</f>
        <v>368000</v>
      </c>
    </row>
    <row r="174" ht="12.75">
      <c r="B174" s="2"/>
    </row>
    <row r="175" ht="12.75">
      <c r="B175" s="2"/>
    </row>
    <row r="176" spans="2:11" ht="12.75">
      <c r="B176" s="40" t="s">
        <v>34</v>
      </c>
      <c r="C176" s="5"/>
      <c r="D176" s="5"/>
      <c r="E176" s="5"/>
      <c r="F176" s="5"/>
      <c r="G176" s="5"/>
      <c r="J176" s="2"/>
      <c r="K176" s="2" t="s">
        <v>30</v>
      </c>
    </row>
    <row r="177" spans="2:11" ht="12.75">
      <c r="B177" s="40"/>
      <c r="C177" s="17"/>
      <c r="D177" s="17"/>
      <c r="E177" s="17"/>
      <c r="F177" s="17"/>
      <c r="G177" s="17"/>
      <c r="K177" s="2" t="s">
        <v>32</v>
      </c>
    </row>
    <row r="178" spans="2:7" ht="4.5" customHeight="1">
      <c r="B178" s="40" t="s">
        <v>36</v>
      </c>
      <c r="C178" s="5"/>
      <c r="D178" s="5"/>
      <c r="E178" s="5"/>
      <c r="F178" s="5"/>
      <c r="G178" s="5"/>
    </row>
    <row r="179" spans="2:7" ht="12.75">
      <c r="B179" s="40"/>
      <c r="C179" s="17"/>
      <c r="D179" s="17"/>
      <c r="E179" s="17"/>
      <c r="F179" s="17"/>
      <c r="G179" s="17"/>
    </row>
    <row r="180" spans="2:7" ht="12.75">
      <c r="B180" s="26" t="s">
        <v>37</v>
      </c>
      <c r="C180" s="5"/>
      <c r="D180" s="5"/>
      <c r="E180" s="5"/>
      <c r="F180" s="5"/>
      <c r="G180" s="5"/>
    </row>
    <row r="181" spans="11:17" ht="12.75">
      <c r="K181" s="2" t="s">
        <v>35</v>
      </c>
      <c r="N181" s="2" t="s">
        <v>87</v>
      </c>
      <c r="Q181" s="5"/>
    </row>
    <row r="182" spans="11:14" ht="12.75">
      <c r="K182" s="2"/>
      <c r="N182" s="2"/>
    </row>
    <row r="183" spans="2:14" ht="12.75">
      <c r="B183" s="51" t="s">
        <v>25</v>
      </c>
      <c r="N183" s="2"/>
    </row>
    <row r="184" ht="12.75">
      <c r="N184" s="2"/>
    </row>
    <row r="186" spans="11:16" ht="12.75">
      <c r="K186" s="26" t="s">
        <v>38</v>
      </c>
      <c r="L186" s="27"/>
      <c r="M186" s="27"/>
      <c r="O186" s="29" t="s">
        <v>39</v>
      </c>
      <c r="P186" s="27"/>
    </row>
    <row r="187" ht="12.75">
      <c r="L187" s="2" t="s">
        <v>55</v>
      </c>
    </row>
    <row r="188" ht="12.75">
      <c r="L188" s="2" t="s">
        <v>56</v>
      </c>
    </row>
    <row r="191" ht="12.75">
      <c r="K191" s="51" t="s">
        <v>25</v>
      </c>
    </row>
    <row r="287" ht="1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GILBERTI</dc:creator>
  <cp:keywords/>
  <dc:description/>
  <cp:lastModifiedBy>Joe Gilberti</cp:lastModifiedBy>
  <cp:lastPrinted>2011-03-03T16:35:17Z</cp:lastPrinted>
  <dcterms:created xsi:type="dcterms:W3CDTF">2001-11-15T16:24:46Z</dcterms:created>
  <dcterms:modified xsi:type="dcterms:W3CDTF">2011-03-03T16:35:20Z</dcterms:modified>
  <cp:category/>
  <cp:version/>
  <cp:contentType/>
  <cp:contentStatus/>
</cp:coreProperties>
</file>