
<file path=[Content_Types].xml><?xml version="1.0" encoding="utf-8"?>
<Types xmlns="http://schemas.openxmlformats.org/package/2006/content-types">
  <Default Extension="xml" ContentType="application/xml"/>
  <Default Extension="jpeg" ContentType="image/jpeg"/>
  <Default Extension="png" ContentType="image/png"/>
  <Default Extension="gif" ContentType="image/gi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030"/>
  <workbookPr filterPrivacy="1" showInkAnnotation="0" autoCompressPictures="0"/>
  <workbookProtection workbookPassword="C301" lockStructure="1" lockWindows="1"/>
  <bookViews>
    <workbookView showSheetTabs="0" xWindow="360" yWindow="0" windowWidth="28360" windowHeight="16040" tabRatio="500"/>
  </bookViews>
  <sheets>
    <sheet name="Briefing Book" sheetId="3" r:id="rId1"/>
    <sheet name="Data Entry and Results" sheetId="1" r:id="rId2"/>
    <sheet name="Quick GMROI" sheetId="4" r:id="rId3"/>
    <sheet name="Formulas" sheetId="2" state="hidden" r:id="rId4"/>
    <sheet name="Version History" sheetId="5" state="hidden" r:id="rId5"/>
  </sheets>
  <definedNames>
    <definedName name="Estimated_Unit_Freight_Cost">'Data Entry and Results'!$E$17:$E$24</definedName>
    <definedName name="Quantity">'Data Entry and Results'!$C$17:$C$24</definedName>
    <definedName name="Unit_Cost">'Data Entry and Results'!$D$17:$D$24</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22" i="2" l="1"/>
  <c r="K22" i="2"/>
  <c r="H22" i="2"/>
  <c r="M22" i="2"/>
  <c r="E24" i="4"/>
  <c r="H13" i="1"/>
  <c r="H9" i="2"/>
  <c r="E14" i="2"/>
  <c r="E15" i="2"/>
  <c r="E16" i="2"/>
  <c r="E17" i="2"/>
  <c r="E18" i="2"/>
  <c r="E19" i="2"/>
  <c r="E20" i="2"/>
  <c r="C14" i="2"/>
  <c r="E6" i="2"/>
  <c r="L14" i="2"/>
  <c r="O14" i="2"/>
  <c r="F14" i="2"/>
  <c r="P14" i="2"/>
  <c r="D14" i="2"/>
  <c r="E5" i="2"/>
  <c r="C15" i="2"/>
  <c r="L15" i="2"/>
  <c r="O15" i="2"/>
  <c r="F15" i="2"/>
  <c r="P15" i="2"/>
  <c r="D15" i="2"/>
  <c r="C16" i="2"/>
  <c r="L16" i="2"/>
  <c r="O16" i="2"/>
  <c r="F16" i="2"/>
  <c r="P16" i="2"/>
  <c r="D16" i="2"/>
  <c r="C17" i="2"/>
  <c r="L17" i="2"/>
  <c r="O17" i="2"/>
  <c r="F17" i="2"/>
  <c r="P17" i="2"/>
  <c r="D17" i="2"/>
  <c r="C18" i="2"/>
  <c r="L18" i="2"/>
  <c r="O18" i="2"/>
  <c r="F18" i="2"/>
  <c r="P18" i="2"/>
  <c r="D18" i="2"/>
  <c r="G14" i="2"/>
  <c r="H14" i="2"/>
  <c r="I14" i="2"/>
  <c r="J14" i="2"/>
  <c r="K14" i="2"/>
  <c r="G15" i="2"/>
  <c r="H15" i="2"/>
  <c r="I15" i="2"/>
  <c r="J15" i="2"/>
  <c r="K15" i="2"/>
  <c r="G16" i="2"/>
  <c r="H16" i="2"/>
  <c r="I16" i="2"/>
  <c r="J16" i="2"/>
  <c r="K16" i="2"/>
  <c r="G17" i="2"/>
  <c r="H17" i="2"/>
  <c r="I17" i="2"/>
  <c r="J17" i="2"/>
  <c r="K17" i="2"/>
  <c r="G18" i="2"/>
  <c r="H18" i="2"/>
  <c r="I18" i="2"/>
  <c r="J18" i="2"/>
  <c r="K18" i="2"/>
  <c r="C19" i="2"/>
  <c r="L19" i="2"/>
  <c r="O19" i="2"/>
  <c r="F19" i="2"/>
  <c r="P19" i="2"/>
  <c r="D19" i="2"/>
  <c r="G19" i="2"/>
  <c r="H19" i="2"/>
  <c r="I19" i="2"/>
  <c r="J19" i="2"/>
  <c r="K19" i="2"/>
  <c r="C20" i="2"/>
  <c r="D20" i="2"/>
  <c r="F20" i="2"/>
  <c r="G20" i="2"/>
  <c r="H20" i="2"/>
  <c r="I20" i="2"/>
  <c r="J20" i="2"/>
  <c r="K20" i="2"/>
  <c r="P20" i="2"/>
  <c r="O20" i="2"/>
  <c r="L20" i="2"/>
  <c r="F18" i="1"/>
  <c r="G18" i="1"/>
  <c r="H18" i="1"/>
  <c r="I18" i="1"/>
  <c r="J18" i="1"/>
  <c r="K18" i="1"/>
  <c r="L18" i="1"/>
  <c r="O18" i="1"/>
  <c r="P18" i="1"/>
  <c r="D5" i="2"/>
  <c r="D6" i="2"/>
  <c r="L19" i="1"/>
  <c r="O19" i="1"/>
  <c r="P19" i="1"/>
  <c r="L20" i="1"/>
  <c r="O20" i="1"/>
  <c r="P20" i="1"/>
  <c r="L21" i="1"/>
  <c r="O21" i="1"/>
  <c r="P21" i="1"/>
  <c r="L22" i="1"/>
  <c r="O22" i="1"/>
  <c r="P22" i="1"/>
  <c r="L23" i="1"/>
  <c r="O23" i="1"/>
  <c r="P23" i="1"/>
  <c r="L24" i="1"/>
  <c r="O24" i="1"/>
  <c r="P24" i="1"/>
  <c r="F19" i="1"/>
  <c r="G19" i="1"/>
  <c r="H19" i="1"/>
  <c r="I19" i="1"/>
  <c r="J19" i="1"/>
  <c r="K19" i="1"/>
  <c r="F20" i="1"/>
  <c r="G20" i="1"/>
  <c r="H20" i="1"/>
  <c r="I20" i="1"/>
  <c r="J20" i="1"/>
  <c r="K20" i="1"/>
  <c r="F21" i="1"/>
  <c r="G21" i="1"/>
  <c r="H21" i="1"/>
  <c r="I21" i="1"/>
  <c r="J21" i="1"/>
  <c r="K21" i="1"/>
  <c r="F22" i="1"/>
  <c r="G22" i="1"/>
  <c r="H22" i="1"/>
  <c r="I22" i="1"/>
  <c r="J22" i="1"/>
  <c r="K22" i="1"/>
  <c r="F23" i="1"/>
  <c r="G23" i="1"/>
  <c r="H23" i="1"/>
  <c r="I23" i="1"/>
  <c r="J23" i="1"/>
  <c r="K23" i="1"/>
  <c r="F24" i="1"/>
  <c r="G24" i="1"/>
  <c r="H24" i="1"/>
  <c r="I24" i="1"/>
  <c r="J24" i="1"/>
  <c r="K24" i="1"/>
  <c r="C13" i="2"/>
  <c r="D13" i="2"/>
  <c r="F13" i="2"/>
  <c r="G13" i="2"/>
  <c r="H13" i="2"/>
  <c r="I13" i="2"/>
  <c r="J13" i="2"/>
  <c r="K13" i="2"/>
  <c r="E13" i="2"/>
  <c r="L13" i="2"/>
  <c r="M13" i="2"/>
  <c r="N13" i="2"/>
  <c r="O13" i="2"/>
  <c r="P13" i="2"/>
  <c r="Q13" i="2"/>
  <c r="R13" i="2"/>
  <c r="S13" i="2"/>
  <c r="T13" i="2"/>
  <c r="B14" i="2"/>
  <c r="B15" i="2"/>
  <c r="B16" i="2"/>
  <c r="B17" i="2"/>
  <c r="B18" i="2"/>
  <c r="B19" i="2"/>
  <c r="B20" i="2"/>
  <c r="N20" i="2"/>
  <c r="Q20" i="2"/>
  <c r="R20" i="2"/>
  <c r="S20" i="2"/>
  <c r="T20" i="2"/>
  <c r="T24" i="1"/>
  <c r="S24" i="1"/>
  <c r="R24" i="1"/>
  <c r="Q24" i="1"/>
  <c r="N24" i="1"/>
  <c r="M20" i="2"/>
  <c r="M24" i="1"/>
  <c r="N19" i="2"/>
  <c r="Q19" i="2"/>
  <c r="R19" i="2"/>
  <c r="S19" i="2"/>
  <c r="T19" i="2"/>
  <c r="T23" i="1"/>
  <c r="S23" i="1"/>
  <c r="R23" i="1"/>
  <c r="Q23" i="1"/>
  <c r="N23" i="1"/>
  <c r="M19" i="2"/>
  <c r="M23" i="1"/>
  <c r="N18" i="2"/>
  <c r="Q18" i="2"/>
  <c r="R18" i="2"/>
  <c r="S18" i="2"/>
  <c r="T18" i="2"/>
  <c r="T22" i="1"/>
  <c r="S22" i="1"/>
  <c r="R22" i="1"/>
  <c r="Q22" i="1"/>
  <c r="N22" i="1"/>
  <c r="M18" i="2"/>
  <c r="M22" i="1"/>
  <c r="N17" i="2"/>
  <c r="Q17" i="2"/>
  <c r="R17" i="2"/>
  <c r="S17" i="2"/>
  <c r="T17" i="2"/>
  <c r="T21" i="1"/>
  <c r="S21" i="1"/>
  <c r="R21" i="1"/>
  <c r="Q21" i="1"/>
  <c r="N21" i="1"/>
  <c r="M17" i="2"/>
  <c r="M21" i="1"/>
  <c r="N16" i="2"/>
  <c r="Q16" i="2"/>
  <c r="R16" i="2"/>
  <c r="S16" i="2"/>
  <c r="T16" i="2"/>
  <c r="T20" i="1"/>
  <c r="S20" i="1"/>
  <c r="R20" i="1"/>
  <c r="Q20" i="1"/>
  <c r="N20" i="1"/>
  <c r="M16" i="2"/>
  <c r="M20" i="1"/>
  <c r="N15" i="2"/>
  <c r="Q15" i="2"/>
  <c r="R15" i="2"/>
  <c r="S15" i="2"/>
  <c r="T15" i="2"/>
  <c r="T19" i="1"/>
  <c r="S19" i="1"/>
  <c r="R19" i="1"/>
  <c r="Q19" i="1"/>
  <c r="N19" i="1"/>
  <c r="M15" i="2"/>
  <c r="M19" i="1"/>
  <c r="N14" i="2"/>
  <c r="Q14" i="2"/>
  <c r="R14" i="2"/>
  <c r="S14" i="2"/>
  <c r="T14" i="2"/>
  <c r="T18" i="1"/>
  <c r="S18" i="1"/>
  <c r="R18" i="1"/>
  <c r="Q18" i="1"/>
  <c r="N18" i="1"/>
  <c r="M14" i="2"/>
  <c r="M18" i="1"/>
</calcChain>
</file>

<file path=xl/sharedStrings.xml><?xml version="1.0" encoding="utf-8"?>
<sst xmlns="http://schemas.openxmlformats.org/spreadsheetml/2006/main" count="115" uniqueCount="80">
  <si>
    <t>Brk 1</t>
  </si>
  <si>
    <t>Brk 2</t>
  </si>
  <si>
    <t>Brk 3</t>
  </si>
  <si>
    <t>Brk 4</t>
  </si>
  <si>
    <t>Qty</t>
  </si>
  <si>
    <t>Unit cost</t>
  </si>
  <si>
    <t>Avg Inv</t>
  </si>
  <si>
    <t>GP</t>
  </si>
  <si>
    <t>GP%</t>
  </si>
  <si>
    <t>CGS%</t>
  </si>
  <si>
    <t>GMROI</t>
  </si>
  <si>
    <t xml:space="preserve"> </t>
  </si>
  <si>
    <t>Observations using real data.</t>
  </si>
  <si>
    <t>* Typically, lowest quantity gives best GMROI</t>
  </si>
  <si>
    <t>* Does not factor in Order/handling cost</t>
  </si>
  <si>
    <t>* Suggest need to extend to incorporate at least some EOQ</t>
  </si>
  <si>
    <t xml:space="preserve">* factor in O/H as a % of purchases, but that is $ volume based, </t>
  </si>
  <si>
    <t xml:space="preserve">     not transaction based</t>
  </si>
  <si>
    <t>Cost per order</t>
  </si>
  <si>
    <t>Number of orders</t>
  </si>
  <si>
    <t>GP after Order cost</t>
  </si>
  <si>
    <t>Brk 5</t>
  </si>
  <si>
    <t>Brk 6</t>
  </si>
  <si>
    <t>Estimated Unit Freight cost</t>
  </si>
  <si>
    <t>101713 - Basic Format</t>
  </si>
  <si>
    <t xml:space="preserve">101813 v.1  </t>
  </si>
  <si>
    <t>Added Formula worksheet with links to data entry cells</t>
  </si>
  <si>
    <t>Formulas are on Formula Worksheet, Results link back to Entry and reporting page: No formulas on reporting page</t>
  </si>
  <si>
    <t>101813 v.2</t>
  </si>
  <si>
    <t>Cleaned up extraneous data on Entry and Reporting Page, Constructed Briefing Book</t>
  </si>
  <si>
    <r>
      <t xml:space="preserve"> Purpsose:       
     </t>
    </r>
    <r>
      <rPr>
        <sz val="12"/>
        <color rgb="FF000000"/>
        <rFont val="Calibri"/>
        <family val="2"/>
        <scheme val="minor"/>
      </rPr>
      <t xml:space="preserve">
The GMROI - Purchasing tool evaluates the effect of minimum purchase      
quantities, the associated cost and the resulting GMROI.                                                        
Two side-by-side versions are presented.  One is based only on the      
minimum quantity and associated cost.  The other allows for optional     
entry of estimated order cost and per unit freight costs.     </t>
    </r>
    <r>
      <rPr>
        <b/>
        <sz val="12"/>
        <color rgb="FF000000"/>
        <rFont val="Calibri"/>
        <family val="2"/>
        <scheme val="minor"/>
      </rPr>
      <t xml:space="preserve">
     </t>
    </r>
  </si>
  <si>
    <r>
      <t xml:space="preserve">Limitations and work-arounds 
</t>
    </r>
    <r>
      <rPr>
        <sz val="12"/>
        <color theme="1"/>
        <rFont val="Calibri"/>
        <family val="2"/>
        <scheme val="minor"/>
      </rPr>
      <t xml:space="preserve">Historically, GMROI had been used in wholesale and retail envirionments.     
It can be used in manufacturing.     
For raw materials, create a surrogate Target Selling Price.  This might be:     
* A sales price you use if you also resell the raw material item.     
* A sales price determined by using your standard mateerial overhead rate.     
* A sales price based on your normal finished goods mark-up.     </t>
    </r>
  </si>
  <si>
    <t>Item (your reference)</t>
  </si>
  <si>
    <t>Supplier</t>
  </si>
  <si>
    <t>Supplier Reference</t>
  </si>
  <si>
    <t>Brk 7</t>
  </si>
  <si>
    <t>Required Entries</t>
  </si>
  <si>
    <t xml:space="preserve">Target Selling Price </t>
  </si>
  <si>
    <t>Optional Entries</t>
  </si>
  <si>
    <t>101913 v.3</t>
  </si>
  <si>
    <t>ITO</t>
  </si>
  <si>
    <t>Total Order Costs</t>
  </si>
  <si>
    <t>Estimated AnnualDemand/Usage</t>
  </si>
  <si>
    <t>Data Entry and Results</t>
  </si>
  <si>
    <r>
      <t xml:space="preserve">Calculations           
</t>
    </r>
    <r>
      <rPr>
        <sz val="12"/>
        <color rgb="FF000000"/>
        <rFont val="Calibri"/>
        <family val="2"/>
        <scheme val="minor"/>
      </rPr>
      <t xml:space="preserve">           
Average Inventory = Quantity at Break Point ÷ 2           
Inventory Turnover (ITO) = Estimated Annual Demand/Usage ÷ Average Inventory           
Gross Profit = Target Selling Price − Cost at Break Point </t>
    </r>
    <r>
      <rPr>
        <b/>
        <sz val="12"/>
        <color rgb="FF000000"/>
        <rFont val="Calibri"/>
        <family val="2"/>
        <scheme val="minor"/>
      </rPr>
      <t xml:space="preserve">or </t>
    </r>
    <r>
      <rPr>
        <sz val="12"/>
        <color rgb="FF000000"/>
        <rFont val="Calibri"/>
        <family val="2"/>
        <scheme val="minor"/>
      </rPr>
      <t xml:space="preserve">         
            </t>
    </r>
    <r>
      <rPr>
        <b/>
        <sz val="12"/>
        <color rgb="FF000000"/>
        <rFont val="Calibri"/>
        <family val="2"/>
        <scheme val="minor"/>
      </rPr>
      <t>for Optional Calculation</t>
    </r>
    <r>
      <rPr>
        <sz val="12"/>
        <color rgb="FF000000"/>
        <rFont val="Calibri"/>
        <family val="2"/>
        <scheme val="minor"/>
      </rPr>
      <t xml:space="preserve">: Gross Profit = Target Selling Price − Cost at Break Point − pro-rated order cost − estimated unit freight cost          
Gross Profit % (GP%) = Gross Profit ÷ Target Selling Price           
Cost of Goods Sold % (CGS%) = 100% - GP%           
Gross Margin Return on Inventory Investment (GMROI) =(GP% ÷ CGS%) × ITO.  Interpreted as the gross profit earned for every dollar invested in inventory.  </t>
    </r>
    <r>
      <rPr>
        <b/>
        <sz val="12"/>
        <color rgb="FF000000"/>
        <rFont val="Calibri"/>
        <family val="2"/>
        <scheme val="minor"/>
      </rPr>
      <t xml:space="preserve">        
           </t>
    </r>
  </si>
  <si>
    <t>Jump To:</t>
  </si>
  <si>
    <t>Quick GMROI</t>
  </si>
  <si>
    <t>Adjusted Order Cost</t>
  </si>
  <si>
    <t>Hide this row</t>
  </si>
  <si>
    <r>
      <t xml:space="preserve">Streamlined input form and reporting, Added "suppress error message" logic to Formulas. </t>
    </r>
    <r>
      <rPr>
        <b/>
        <sz val="12"/>
        <color theme="1"/>
        <rFont val="Calibri"/>
        <family val="2"/>
        <scheme val="minor"/>
      </rPr>
      <t xml:space="preserve">Row 21 and 23 hidden </t>
    </r>
  </si>
  <si>
    <t>102113 v.4</t>
  </si>
  <si>
    <t>ENTER REQUIRED AND OPTIONAL DATA</t>
  </si>
  <si>
    <t>Your Order Cost</t>
  </si>
  <si>
    <t>Optional</t>
  </si>
  <si>
    <t>Required :  (up to 7 price breaks)</t>
  </si>
  <si>
    <t>RESULTS (Quantity and Unit Cost based only)</t>
  </si>
  <si>
    <t>ENTRIES</t>
  </si>
  <si>
    <t>RESULTS (Quantity and Unit Cost PLUS pro-rated order cost and unit freight costs if used)</t>
  </si>
  <si>
    <t>Order cost /unit /order</t>
  </si>
  <si>
    <t>`</t>
  </si>
  <si>
    <t>Briefing Book</t>
  </si>
  <si>
    <t>®</t>
  </si>
  <si>
    <t>Inventory Curve LLC</t>
  </si>
  <si>
    <r>
      <t>Copyri</t>
    </r>
    <r>
      <rPr>
        <sz val="10"/>
        <color theme="1"/>
        <rFont val="Times New Roman"/>
      </rPr>
      <t>ght © David J. Armstrong, 2013</t>
    </r>
  </si>
  <si>
    <r>
      <t>Copyri</t>
    </r>
    <r>
      <rPr>
        <sz val="10"/>
        <color rgb="FF000000"/>
        <rFont val="Times New Roman"/>
      </rPr>
      <t>ght © David J. Armstrong, 2013</t>
    </r>
  </si>
  <si>
    <t>103013 v.5</t>
  </si>
  <si>
    <t>Formatted Various pages.  Added Copyright and Logo</t>
  </si>
  <si>
    <t>GMROI Lot Sizes  - Quick GMROI</t>
  </si>
  <si>
    <r>
      <rPr>
        <b/>
        <sz val="12"/>
        <color theme="1"/>
        <rFont val="Times New Roman"/>
      </rPr>
      <t xml:space="preserve"> GMROI</t>
    </r>
    <r>
      <rPr>
        <sz val="12"/>
        <color theme="1"/>
        <rFont val="Times New Roman"/>
      </rPr>
      <t xml:space="preserve"> is a turn-and-earn technique that measures inventory performance based on gross margin and inventory turnover. It is widely used in retail and also in wholesale/distribution.  I have used it successfully in manufacturing under certain circumstances.   
GMROI seeks to answer the question, for every dollar invested in inventory, how much is earned in gross profit?
The formula is 
GMROI can be calculated at the enterprise level, for operating subdivisions and product lines, at the item level or for any group where you can identify gross profit and associated inventory turnover.  It is a useful tool to make comparisons between internal segments or as an external benchmarking tool.
</t>
    </r>
  </si>
  <si>
    <t>ENTER</t>
  </si>
  <si>
    <t>Your GP%:</t>
  </si>
  <si>
    <t>Your ITO:</t>
  </si>
  <si>
    <t>Your GMROI:</t>
  </si>
  <si>
    <t>Example</t>
  </si>
  <si>
    <t xml:space="preserve">For more information on GMROI, see </t>
  </si>
  <si>
    <t>http://www.inventorycurve.com/GMROI.html</t>
  </si>
  <si>
    <t>GMROI Lot Size Overview</t>
  </si>
  <si>
    <t>GMROI Lot Size  - Data Entry and Results</t>
  </si>
  <si>
    <t>Finalized Quick GMROI, Hyperlinks to all pages set up and tested., Security Enabled</t>
  </si>
  <si>
    <t>Final Version created as GMROI Lot Size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</si>
</sst>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_(* #,##0.0_);_(* \(#,##0.0\);_(* &quot;-&quot;??_);_(@_)"/>
  </numFmts>
  <fonts count="1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u/>
      <sz val="12"/>
      <color theme="1"/>
      <name val="Calibri"/>
      <scheme val="minor"/>
    </font>
    <font>
      <b/>
      <sz val="12"/>
      <color theme="1"/>
      <name val="Calibri"/>
      <family val="2"/>
      <scheme val="minor"/>
    </font>
    <font>
      <sz val="12"/>
      <color rgb="FF000000"/>
      <name val="Calibri"/>
      <family val="2"/>
      <scheme val="minor"/>
    </font>
    <font>
      <b/>
      <sz val="12"/>
      <color rgb="FF000000"/>
      <name val="Calibri"/>
      <family val="2"/>
      <scheme val="minor"/>
    </font>
    <font>
      <b/>
      <sz val="14"/>
      <color theme="1"/>
      <name val="Calibri"/>
      <scheme val="minor"/>
    </font>
    <font>
      <sz val="24"/>
      <color theme="1"/>
      <name val="Calibri"/>
      <scheme val="minor"/>
    </font>
    <font>
      <sz val="12"/>
      <color theme="1"/>
      <name val="Times New Roman"/>
    </font>
    <font>
      <sz val="10"/>
      <color theme="1"/>
      <name val="Times New Roman"/>
    </font>
    <font>
      <sz val="12"/>
      <color rgb="FF000000"/>
      <name val="Times New Roman"/>
    </font>
    <font>
      <sz val="10"/>
      <color rgb="FF000000"/>
      <name val="Times New Roman"/>
    </font>
    <font>
      <sz val="22"/>
      <color theme="1"/>
      <name val="Calibri"/>
      <scheme val="minor"/>
    </font>
    <font>
      <b/>
      <sz val="12"/>
      <color theme="1"/>
      <name val="Times New Roman"/>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mediumDashed">
        <color auto="1"/>
      </right>
      <top style="medium">
        <color auto="1"/>
      </top>
      <bottom/>
      <diagonal/>
    </border>
    <border>
      <left style="medium">
        <color auto="1"/>
      </left>
      <right style="mediumDashed">
        <color auto="1"/>
      </right>
      <top/>
      <bottom/>
      <diagonal/>
    </border>
    <border>
      <left style="medium">
        <color auto="1"/>
      </left>
      <right style="mediumDashed">
        <color auto="1"/>
      </right>
      <top/>
      <bottom style="medium">
        <color auto="1"/>
      </bottom>
      <diagonal/>
    </border>
  </borders>
  <cellStyleXfs count="17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01">
    <xf numFmtId="0" fontId="0" fillId="0" borderId="0" xfId="0"/>
    <xf numFmtId="43" fontId="0" fillId="0" borderId="0" xfId="0" applyNumberFormat="1"/>
    <xf numFmtId="0" fontId="0" fillId="0" borderId="0" xfId="0" applyAlignment="1">
      <alignment horizontal="right"/>
    </xf>
    <xf numFmtId="0" fontId="0" fillId="0" borderId="0" xfId="0" applyAlignment="1">
      <alignment wrapText="1"/>
    </xf>
    <xf numFmtId="43" fontId="0" fillId="0" borderId="0" xfId="5" applyNumberFormat="1" applyFont="1"/>
    <xf numFmtId="165" fontId="0" fillId="0" borderId="0" xfId="5" applyNumberFormat="1" applyFont="1"/>
    <xf numFmtId="43" fontId="0" fillId="0" borderId="0" xfId="5" applyFont="1" applyAlignment="1">
      <alignment wrapText="1"/>
    </xf>
    <xf numFmtId="0" fontId="0" fillId="0" borderId="0" xfId="0" applyNumberFormat="1"/>
    <xf numFmtId="43" fontId="0" fillId="0" borderId="0" xfId="5" applyFont="1" applyBorder="1"/>
    <xf numFmtId="0" fontId="2" fillId="0" borderId="0" xfId="115" quotePrefix="1" applyBorder="1" applyAlignment="1">
      <alignment horizontal="center" wrapText="1"/>
    </xf>
    <xf numFmtId="0" fontId="9" fillId="0" borderId="0" xfId="0" applyFont="1" applyAlignment="1">
      <alignment horizontal="center"/>
    </xf>
    <xf numFmtId="0" fontId="0" fillId="0" borderId="0" xfId="0" applyBorder="1" applyAlignment="1">
      <alignment horizontal="left" vertical="top" wrapText="1"/>
    </xf>
    <xf numFmtId="0" fontId="0" fillId="0" borderId="17" xfId="0" applyBorder="1"/>
    <xf numFmtId="0" fontId="0" fillId="0" borderId="18" xfId="0" applyBorder="1"/>
    <xf numFmtId="0" fontId="0" fillId="0" borderId="18" xfId="0" applyBorder="1" applyAlignment="1">
      <alignment horizontal="right"/>
    </xf>
    <xf numFmtId="0" fontId="0" fillId="0" borderId="12" xfId="0" applyBorder="1"/>
    <xf numFmtId="0" fontId="0" fillId="0" borderId="13" xfId="0" applyBorder="1" applyAlignment="1">
      <alignment horizontal="right" wrapText="1"/>
    </xf>
    <xf numFmtId="0" fontId="0" fillId="0" borderId="14" xfId="0" applyBorder="1" applyAlignment="1">
      <alignment horizontal="right" wrapText="1"/>
    </xf>
    <xf numFmtId="0" fontId="0" fillId="0" borderId="15" xfId="0" applyBorder="1"/>
    <xf numFmtId="0" fontId="0" fillId="0" borderId="25" xfId="0" applyBorder="1" applyAlignment="1">
      <alignment horizontal="right" wrapText="1"/>
    </xf>
    <xf numFmtId="0" fontId="6" fillId="0" borderId="11" xfId="0" applyFont="1" applyBorder="1" applyAlignment="1">
      <alignment horizontal="right" wrapText="1"/>
    </xf>
    <xf numFmtId="0" fontId="6" fillId="0" borderId="10" xfId="0" applyFont="1" applyBorder="1" applyAlignment="1">
      <alignment horizontal="right" wrapText="1"/>
    </xf>
    <xf numFmtId="0" fontId="6" fillId="0" borderId="11" xfId="0" applyFont="1" applyBorder="1" applyAlignment="1">
      <alignment horizontal="right"/>
    </xf>
    <xf numFmtId="164" fontId="6" fillId="0" borderId="10" xfId="0" applyNumberFormat="1" applyFont="1" applyBorder="1"/>
    <xf numFmtId="43" fontId="6" fillId="0" borderId="10" xfId="0" applyNumberFormat="1" applyFont="1" applyBorder="1"/>
    <xf numFmtId="9" fontId="6" fillId="0" borderId="10" xfId="6" applyNumberFormat="1" applyFont="1" applyBorder="1"/>
    <xf numFmtId="9" fontId="6" fillId="0" borderId="10" xfId="0" applyNumberFormat="1" applyFont="1" applyBorder="1"/>
    <xf numFmtId="2" fontId="6" fillId="0" borderId="10" xfId="0" applyNumberFormat="1" applyFont="1" applyFill="1" applyBorder="1"/>
    <xf numFmtId="0" fontId="0" fillId="0" borderId="1" xfId="0" applyBorder="1" applyAlignment="1">
      <alignment horizontal="right" wrapText="1"/>
    </xf>
    <xf numFmtId="0" fontId="0" fillId="0" borderId="2" xfId="0" applyBorder="1" applyAlignment="1">
      <alignment horizontal="right" wrapText="1"/>
    </xf>
    <xf numFmtId="0" fontId="0" fillId="0" borderId="3" xfId="0" applyBorder="1" applyAlignment="1">
      <alignment horizontal="right" wrapText="1"/>
    </xf>
    <xf numFmtId="43" fontId="0" fillId="0" borderId="4" xfId="5" applyFont="1" applyBorder="1"/>
    <xf numFmtId="0" fontId="0" fillId="0" borderId="0" xfId="0" applyBorder="1"/>
    <xf numFmtId="164" fontId="0" fillId="0" borderId="0" xfId="0" applyNumberFormat="1" applyBorder="1"/>
    <xf numFmtId="43" fontId="0" fillId="2" borderId="0" xfId="0" applyNumberFormat="1" applyFill="1" applyBorder="1"/>
    <xf numFmtId="9" fontId="0" fillId="0" borderId="0" xfId="6" applyFont="1" applyBorder="1"/>
    <xf numFmtId="9" fontId="0" fillId="0" borderId="0" xfId="0" applyNumberFormat="1" applyBorder="1"/>
    <xf numFmtId="2" fontId="0" fillId="0" borderId="5" xfId="0" applyNumberFormat="1" applyFill="1" applyBorder="1"/>
    <xf numFmtId="43" fontId="0" fillId="0" borderId="6" xfId="5" applyFont="1" applyBorder="1"/>
    <xf numFmtId="43" fontId="0" fillId="0" borderId="7" xfId="5" applyFont="1" applyBorder="1"/>
    <xf numFmtId="0" fontId="0" fillId="0" borderId="7" xfId="0" applyBorder="1"/>
    <xf numFmtId="164" fontId="0" fillId="0" borderId="7" xfId="0" applyNumberFormat="1" applyBorder="1"/>
    <xf numFmtId="43" fontId="0" fillId="2" borderId="7" xfId="0" applyNumberFormat="1" applyFill="1" applyBorder="1"/>
    <xf numFmtId="9" fontId="0" fillId="0" borderId="7" xfId="6" applyFont="1" applyBorder="1"/>
    <xf numFmtId="9" fontId="0" fillId="0" borderId="7" xfId="0" applyNumberFormat="1" applyBorder="1"/>
    <xf numFmtId="2" fontId="0" fillId="0" borderId="8" xfId="0" applyNumberFormat="1" applyFill="1" applyBorder="1"/>
    <xf numFmtId="166" fontId="0" fillId="0" borderId="0" xfId="5" applyNumberFormat="1" applyFont="1" applyBorder="1" applyAlignment="1">
      <alignment horizontal="right" vertical="center"/>
    </xf>
    <xf numFmtId="43" fontId="0" fillId="0" borderId="0" xfId="0" applyNumberFormat="1" applyBorder="1" applyAlignment="1">
      <alignment horizontal="right" vertical="center"/>
    </xf>
    <xf numFmtId="9" fontId="0" fillId="0" borderId="0" xfId="6" applyNumberFormat="1" applyFont="1" applyBorder="1" applyAlignment="1">
      <alignment horizontal="right" vertical="center"/>
    </xf>
    <xf numFmtId="9" fontId="0" fillId="0" borderId="0" xfId="0" applyNumberFormat="1" applyBorder="1" applyAlignment="1">
      <alignment horizontal="right" vertical="center"/>
    </xf>
    <xf numFmtId="2" fontId="0" fillId="0" borderId="5" xfId="0" applyNumberFormat="1" applyFill="1" applyBorder="1" applyAlignment="1">
      <alignment horizontal="right" vertical="center"/>
    </xf>
    <xf numFmtId="2" fontId="0" fillId="2" borderId="5" xfId="0" applyNumberFormat="1" applyFill="1" applyBorder="1" applyAlignment="1">
      <alignment horizontal="right" vertical="center"/>
    </xf>
    <xf numFmtId="2" fontId="0" fillId="0" borderId="5" xfId="0" applyNumberFormat="1" applyBorder="1" applyAlignment="1">
      <alignment horizontal="right" vertical="center"/>
    </xf>
    <xf numFmtId="166" fontId="0" fillId="0" borderId="7" xfId="5" applyNumberFormat="1" applyFont="1" applyBorder="1" applyAlignment="1">
      <alignment horizontal="right" vertical="center"/>
    </xf>
    <xf numFmtId="43" fontId="0" fillId="0" borderId="7" xfId="0" applyNumberFormat="1" applyBorder="1" applyAlignment="1">
      <alignment horizontal="right" vertical="center"/>
    </xf>
    <xf numFmtId="9" fontId="0" fillId="0" borderId="7" xfId="6" applyNumberFormat="1" applyFont="1" applyBorder="1" applyAlignment="1">
      <alignment horizontal="right" vertical="center"/>
    </xf>
    <xf numFmtId="9" fontId="0" fillId="0" borderId="7" xfId="0" applyNumberFormat="1" applyBorder="1" applyAlignment="1">
      <alignment horizontal="right" vertical="center"/>
    </xf>
    <xf numFmtId="2" fontId="0" fillId="0" borderId="8" xfId="0" applyNumberFormat="1" applyBorder="1" applyAlignment="1">
      <alignment horizontal="right" vertical="center"/>
    </xf>
    <xf numFmtId="0" fontId="0" fillId="0" borderId="28" xfId="0" applyBorder="1"/>
    <xf numFmtId="0" fontId="0" fillId="0" borderId="29" xfId="0" applyBorder="1"/>
    <xf numFmtId="0" fontId="0" fillId="0" borderId="30" xfId="0" applyBorder="1"/>
    <xf numFmtId="0" fontId="5" fillId="0" borderId="22" xfId="0" applyFont="1" applyBorder="1" applyAlignment="1">
      <alignment horizontal="right"/>
    </xf>
    <xf numFmtId="0" fontId="5" fillId="0" borderId="24" xfId="0" applyFont="1" applyBorder="1" applyAlignment="1">
      <alignment horizontal="right" wrapText="1"/>
    </xf>
    <xf numFmtId="0" fontId="5" fillId="0" borderId="23" xfId="0" applyFont="1" applyBorder="1" applyAlignment="1">
      <alignment horizontal="right"/>
    </xf>
    <xf numFmtId="0" fontId="5" fillId="0" borderId="24" xfId="0" applyFont="1" applyBorder="1" applyAlignment="1">
      <alignment horizontal="right"/>
    </xf>
    <xf numFmtId="0" fontId="6" fillId="0" borderId="24" xfId="0" applyFont="1" applyBorder="1" applyAlignment="1">
      <alignment horizontal="center" vertical="center" wrapText="1"/>
    </xf>
    <xf numFmtId="43" fontId="0" fillId="0" borderId="4" xfId="5" applyFont="1" applyBorder="1" applyAlignment="1">
      <alignment horizontal="right" vertical="center"/>
    </xf>
    <xf numFmtId="43" fontId="0" fillId="0" borderId="0" xfId="5" applyFont="1" applyBorder="1" applyAlignment="1">
      <alignment horizontal="right" vertical="center"/>
    </xf>
    <xf numFmtId="43" fontId="0" fillId="2" borderId="0" xfId="0" applyNumberFormat="1" applyFill="1" applyBorder="1" applyAlignment="1">
      <alignment horizontal="right" vertical="center"/>
    </xf>
    <xf numFmtId="9" fontId="0" fillId="0" borderId="0" xfId="6" applyFont="1" applyBorder="1" applyAlignment="1">
      <alignment horizontal="right" vertical="center"/>
    </xf>
    <xf numFmtId="43" fontId="0" fillId="0" borderId="6" xfId="5" applyFont="1" applyBorder="1" applyAlignment="1">
      <alignment horizontal="right" vertical="center"/>
    </xf>
    <xf numFmtId="43" fontId="0" fillId="0" borderId="7" xfId="5" applyFont="1" applyBorder="1" applyAlignment="1">
      <alignment horizontal="right" vertical="center"/>
    </xf>
    <xf numFmtId="43" fontId="0" fillId="2" borderId="7" xfId="0" applyNumberFormat="1" applyFill="1" applyBorder="1" applyAlignment="1">
      <alignment horizontal="right" vertical="center"/>
    </xf>
    <xf numFmtId="9" fontId="0" fillId="0" borderId="7" xfId="6" applyFont="1" applyBorder="1" applyAlignment="1">
      <alignment horizontal="right" vertical="center"/>
    </xf>
    <xf numFmtId="0" fontId="5" fillId="0" borderId="6" xfId="0" applyFont="1" applyBorder="1" applyAlignment="1">
      <alignment horizontal="right" wrapText="1"/>
    </xf>
    <xf numFmtId="0" fontId="5" fillId="0" borderId="7" xfId="0" applyFont="1" applyBorder="1" applyAlignment="1">
      <alignment horizontal="right" wrapText="1"/>
    </xf>
    <xf numFmtId="0" fontId="5" fillId="0" borderId="7" xfId="0" applyFont="1" applyBorder="1" applyAlignment="1">
      <alignment horizontal="right"/>
    </xf>
    <xf numFmtId="0" fontId="5" fillId="2" borderId="7" xfId="0" applyFont="1" applyFill="1" applyBorder="1" applyAlignment="1">
      <alignment horizontal="right" wrapText="1"/>
    </xf>
    <xf numFmtId="0" fontId="5" fillId="0" borderId="8" xfId="0" applyFont="1" applyBorder="1" applyAlignment="1">
      <alignment horizontal="right"/>
    </xf>
    <xf numFmtId="0" fontId="0" fillId="0" borderId="4" xfId="0" applyBorder="1"/>
    <xf numFmtId="165" fontId="0" fillId="0" borderId="0" xfId="5" applyNumberFormat="1" applyFont="1" applyBorder="1"/>
    <xf numFmtId="0" fontId="0" fillId="0" borderId="5" xfId="0" applyBorder="1"/>
    <xf numFmtId="0" fontId="0" fillId="0" borderId="0" xfId="0" applyBorder="1" applyAlignment="1">
      <alignment horizontal="right"/>
    </xf>
    <xf numFmtId="43" fontId="0" fillId="0" borderId="0" xfId="5" applyNumberFormat="1" applyFont="1" applyBorder="1"/>
    <xf numFmtId="0" fontId="0" fillId="0" borderId="6" xfId="0" applyBorder="1"/>
    <xf numFmtId="165" fontId="0" fillId="0" borderId="7" xfId="5" applyNumberFormat="1" applyFont="1" applyBorder="1"/>
    <xf numFmtId="0" fontId="0" fillId="0" borderId="8" xfId="0" applyBorder="1"/>
    <xf numFmtId="0" fontId="8" fillId="0" borderId="33" xfId="0" applyFont="1" applyBorder="1"/>
    <xf numFmtId="0" fontId="8" fillId="0" borderId="33" xfId="0" applyFont="1" applyBorder="1" applyAlignment="1">
      <alignment horizontal="left"/>
    </xf>
    <xf numFmtId="0" fontId="0" fillId="0" borderId="34" xfId="0" applyBorder="1"/>
    <xf numFmtId="0" fontId="6" fillId="0" borderId="33" xfId="0" applyFont="1" applyBorder="1"/>
    <xf numFmtId="0" fontId="6" fillId="0" borderId="34" xfId="0" applyFont="1" applyBorder="1" applyAlignment="1">
      <alignment horizontal="right"/>
    </xf>
    <xf numFmtId="0" fontId="10" fillId="0" borderId="0" xfId="0" applyFont="1" applyAlignment="1">
      <alignment horizontal="right"/>
    </xf>
    <xf numFmtId="0" fontId="11" fillId="0" borderId="0" xfId="0" applyFont="1" applyAlignment="1">
      <alignment horizontal="center" vertical="center"/>
    </xf>
    <xf numFmtId="0" fontId="11" fillId="0" borderId="0" xfId="0" applyFont="1" applyAlignment="1">
      <alignment vertical="center"/>
    </xf>
    <xf numFmtId="0" fontId="0" fillId="0" borderId="0" xfId="0" applyBorder="1" applyAlignment="1">
      <alignment horizontal="left" vertical="top" wrapText="1"/>
    </xf>
    <xf numFmtId="0" fontId="15" fillId="0" borderId="0" xfId="0" applyFont="1" applyAlignment="1">
      <alignment horizontal="center"/>
    </xf>
    <xf numFmtId="0" fontId="6" fillId="0" borderId="7" xfId="0" applyFont="1" applyBorder="1" applyAlignment="1"/>
    <xf numFmtId="0" fontId="9" fillId="0" borderId="0" xfId="0" applyFont="1" applyAlignment="1"/>
    <xf numFmtId="0" fontId="6" fillId="0" borderId="0" xfId="0" applyFont="1" applyBorder="1" applyAlignment="1"/>
    <xf numFmtId="2" fontId="6" fillId="0" borderId="0" xfId="0" applyNumberFormat="1" applyFont="1" applyFill="1" applyBorder="1"/>
    <xf numFmtId="0" fontId="6" fillId="0" borderId="17" xfId="0" applyFont="1" applyBorder="1"/>
    <xf numFmtId="0" fontId="6" fillId="0" borderId="18" xfId="0" applyFont="1" applyBorder="1" applyAlignment="1">
      <alignment horizontal="right"/>
    </xf>
    <xf numFmtId="0" fontId="6" fillId="0" borderId="0" xfId="0" applyFont="1"/>
    <xf numFmtId="43" fontId="0" fillId="0" borderId="0" xfId="5" applyFont="1" applyFill="1" applyBorder="1" applyAlignment="1">
      <alignment horizontal="center"/>
    </xf>
    <xf numFmtId="43" fontId="0" fillId="0" borderId="0" xfId="0" applyNumberFormat="1" applyProtection="1">
      <protection locked="0"/>
    </xf>
    <xf numFmtId="0" fontId="0" fillId="0" borderId="10" xfId="0" applyBorder="1" applyProtection="1">
      <protection locked="0"/>
    </xf>
    <xf numFmtId="0" fontId="0" fillId="0" borderId="16" xfId="0" applyBorder="1" applyProtection="1">
      <protection locked="0"/>
    </xf>
    <xf numFmtId="43" fontId="0" fillId="0" borderId="26" xfId="0" applyNumberFormat="1" applyBorder="1" applyProtection="1">
      <protection locked="0"/>
    </xf>
    <xf numFmtId="0" fontId="0" fillId="0" borderId="18" xfId="0" applyBorder="1" applyProtection="1">
      <protection locked="0"/>
    </xf>
    <xf numFmtId="0" fontId="0" fillId="0" borderId="19" xfId="0" applyBorder="1" applyProtection="1">
      <protection locked="0"/>
    </xf>
    <xf numFmtId="43" fontId="0" fillId="0" borderId="27" xfId="0" applyNumberFormat="1" applyBorder="1" applyProtection="1">
      <protection locked="0"/>
    </xf>
    <xf numFmtId="0" fontId="0" fillId="0" borderId="0" xfId="0" applyProtection="1">
      <protection locked="0"/>
    </xf>
    <xf numFmtId="0" fontId="2" fillId="0" borderId="9" xfId="115" quotePrefix="1" applyBorder="1" applyAlignment="1" applyProtection="1">
      <alignment horizontal="center" wrapText="1"/>
      <protection locked="0"/>
    </xf>
    <xf numFmtId="0" fontId="5" fillId="0" borderId="0" xfId="0" applyFont="1" applyAlignment="1" applyProtection="1">
      <alignment horizontal="center"/>
    </xf>
    <xf numFmtId="0" fontId="0" fillId="0" borderId="0" xfId="0" applyProtection="1"/>
    <xf numFmtId="43" fontId="0" fillId="3" borderId="31" xfId="5" applyNumberFormat="1" applyFont="1" applyFill="1" applyBorder="1" applyProtection="1">
      <protection locked="0"/>
    </xf>
    <xf numFmtId="165" fontId="0" fillId="3" borderId="32" xfId="5" applyNumberFormat="1" applyFont="1" applyFill="1" applyBorder="1" applyProtection="1">
      <protection locked="0"/>
    </xf>
    <xf numFmtId="43" fontId="6" fillId="3" borderId="35" xfId="5" applyNumberFormat="1" applyFont="1" applyFill="1" applyBorder="1" applyProtection="1">
      <protection locked="0"/>
    </xf>
    <xf numFmtId="43" fontId="0" fillId="3" borderId="5" xfId="5" applyFont="1" applyFill="1" applyBorder="1" applyAlignment="1" applyProtection="1">
      <alignment wrapText="1"/>
      <protection locked="0"/>
    </xf>
    <xf numFmtId="43" fontId="0" fillId="3" borderId="5" xfId="5" applyFont="1" applyFill="1" applyBorder="1" applyProtection="1">
      <protection locked="0"/>
    </xf>
    <xf numFmtId="43" fontId="0" fillId="3" borderId="8" xfId="5" applyFont="1" applyFill="1" applyBorder="1" applyAlignment="1" applyProtection="1">
      <alignment wrapText="1"/>
      <protection locked="0"/>
    </xf>
    <xf numFmtId="43" fontId="0" fillId="3" borderId="8" xfId="5" applyFont="1" applyFill="1" applyBorder="1" applyProtection="1">
      <protection locked="0"/>
    </xf>
    <xf numFmtId="0" fontId="6" fillId="3" borderId="36" xfId="0" applyFont="1" applyFill="1" applyBorder="1" applyProtection="1">
      <protection locked="0"/>
    </xf>
    <xf numFmtId="0" fontId="6" fillId="3" borderId="16" xfId="0" applyFont="1" applyFill="1" applyBorder="1" applyProtection="1">
      <protection locked="0"/>
    </xf>
    <xf numFmtId="43" fontId="6" fillId="0" borderId="19" xfId="0" applyNumberFormat="1" applyFont="1" applyFill="1" applyBorder="1" applyProtection="1"/>
    <xf numFmtId="0" fontId="6" fillId="0" borderId="36" xfId="0" applyFont="1" applyFill="1" applyBorder="1"/>
    <xf numFmtId="0" fontId="6" fillId="0" borderId="16" xfId="0" applyFont="1" applyFill="1" applyBorder="1"/>
    <xf numFmtId="43" fontId="6" fillId="0" borderId="19" xfId="0" applyNumberFormat="1" applyFont="1" applyFill="1" applyBorder="1"/>
    <xf numFmtId="0" fontId="2" fillId="0" borderId="0" xfId="115" applyProtection="1">
      <protection locked="0"/>
    </xf>
    <xf numFmtId="14" fontId="0" fillId="0" borderId="0" xfId="0" applyNumberFormat="1" applyAlignment="1">
      <alignment horizontal="left"/>
    </xf>
    <xf numFmtId="165" fontId="0" fillId="3" borderId="37" xfId="5" applyNumberFormat="1" applyFont="1" applyFill="1" applyBorder="1" applyProtection="1">
      <protection locked="0"/>
    </xf>
    <xf numFmtId="165" fontId="0" fillId="3" borderId="38" xfId="5" applyNumberFormat="1" applyFont="1" applyFill="1" applyBorder="1" applyProtection="1">
      <protection locked="0"/>
    </xf>
    <xf numFmtId="165" fontId="0" fillId="3" borderId="39" xfId="5" applyNumberFormat="1" applyFont="1" applyFill="1" applyBorder="1" applyProtection="1">
      <protection locked="0"/>
    </xf>
    <xf numFmtId="0" fontId="2" fillId="0" borderId="0" xfId="115" applyAlignment="1" applyProtection="1">
      <alignment horizontal="center"/>
      <protection locked="0"/>
    </xf>
    <xf numFmtId="0" fontId="6" fillId="0" borderId="0" xfId="0" applyFont="1" applyAlignment="1">
      <alignment horizontal="center"/>
    </xf>
    <xf numFmtId="0" fontId="11" fillId="0" borderId="0" xfId="0" applyFont="1" applyAlignment="1">
      <alignment horizontal="center" vertical="center"/>
    </xf>
    <xf numFmtId="0" fontId="8"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7" fillId="3" borderId="34" xfId="0" applyFont="1" applyFill="1" applyBorder="1" applyAlignment="1" applyProtection="1">
      <alignment horizontal="center"/>
      <protection locked="0"/>
    </xf>
    <xf numFmtId="0" fontId="7" fillId="3" borderId="35" xfId="0" applyFont="1" applyFill="1" applyBorder="1" applyAlignment="1" applyProtection="1">
      <alignment horizontal="center"/>
      <protection locked="0"/>
    </xf>
    <xf numFmtId="0" fontId="0" fillId="3" borderId="34"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6" fillId="0" borderId="22"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6" fillId="0" borderId="22" xfId="0" applyFont="1" applyBorder="1" applyAlignment="1">
      <alignment horizontal="center" wrapText="1"/>
    </xf>
    <xf numFmtId="0" fontId="6" fillId="0" borderId="24" xfId="0" applyFont="1" applyBorder="1" applyAlignment="1">
      <alignment horizontal="center" wrapText="1"/>
    </xf>
    <xf numFmtId="0" fontId="0" fillId="0" borderId="20" xfId="0" applyBorder="1" applyAlignment="1">
      <alignment horizontal="right"/>
    </xf>
    <xf numFmtId="0" fontId="0" fillId="0" borderId="21" xfId="0" applyBorder="1" applyAlignment="1">
      <alignment horizontal="right"/>
    </xf>
    <xf numFmtId="0" fontId="6" fillId="0" borderId="22" xfId="0" applyFont="1" applyBorder="1" applyAlignment="1">
      <alignment horizontal="center"/>
    </xf>
    <xf numFmtId="0" fontId="6" fillId="0" borderId="23"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6" fillId="0" borderId="24" xfId="0" applyFont="1" applyBorder="1" applyAlignment="1">
      <alignment horizontal="center"/>
    </xf>
    <xf numFmtId="0" fontId="11" fillId="0" borderId="1" xfId="0" applyFont="1" applyBorder="1" applyAlignment="1">
      <alignment horizontal="left" vertical="top" wrapText="1"/>
    </xf>
    <xf numFmtId="0" fontId="9" fillId="0" borderId="0" xfId="0" applyFont="1" applyAlignment="1">
      <alignment horizontal="center"/>
    </xf>
    <xf numFmtId="0" fontId="6" fillId="0" borderId="20" xfId="0" applyFont="1" applyBorder="1" applyAlignment="1">
      <alignment horizontal="right"/>
    </xf>
    <xf numFmtId="0" fontId="6" fillId="0" borderId="21" xfId="0" applyFont="1" applyBorder="1" applyAlignment="1">
      <alignment horizontal="right"/>
    </xf>
    <xf numFmtId="0" fontId="6" fillId="0" borderId="15" xfId="0" applyFont="1" applyBorder="1" applyAlignment="1">
      <alignment horizontal="right"/>
    </xf>
    <xf numFmtId="0" fontId="6" fillId="0" borderId="10" xfId="0" applyFont="1" applyBorder="1" applyAlignment="1">
      <alignment horizontal="right"/>
    </xf>
    <xf numFmtId="0" fontId="6" fillId="0" borderId="33" xfId="0" applyFont="1" applyBorder="1" applyAlignment="1">
      <alignment horizontal="center"/>
    </xf>
    <xf numFmtId="0" fontId="6" fillId="0" borderId="34" xfId="0" applyFont="1" applyBorder="1" applyAlignment="1">
      <alignment horizontal="center"/>
    </xf>
    <xf numFmtId="0" fontId="6" fillId="0" borderId="35" xfId="0" applyFont="1" applyBorder="1" applyAlignment="1">
      <alignment horizontal="center"/>
    </xf>
    <xf numFmtId="0" fontId="13" fillId="0" borderId="0" xfId="0" applyFont="1" applyAlignment="1">
      <alignment horizontal="center" vertical="center"/>
    </xf>
  </cellXfs>
  <cellStyles count="174">
    <cellStyle name="Comma" xfId="5" builtinId="3"/>
    <cellStyle name="Followed Hyperlink" xfId="2" builtinId="9" hidden="1"/>
    <cellStyle name="Followed Hyperlink" xfId="4"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Hyperlink" xfId="1" builtinId="8" hidden="1"/>
    <cellStyle name="Hyperlink" xfId="3"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 name="Percent" xfId="6"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12</xdr:col>
      <xdr:colOff>264160</xdr:colOff>
      <xdr:row>0</xdr:row>
      <xdr:rowOff>81282</xdr:rowOff>
    </xdr:from>
    <xdr:to>
      <xdr:col>13</xdr:col>
      <xdr:colOff>508000</xdr:colOff>
      <xdr:row>4</xdr:row>
      <xdr:rowOff>10956</xdr:rowOff>
    </xdr:to>
    <xdr:pic>
      <xdr:nvPicPr>
        <xdr:cNvPr id="3" name="Picture 2"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25280" y="81282"/>
          <a:ext cx="1066800" cy="1016794"/>
        </a:xfrm>
        <a:prstGeom prst="rect">
          <a:avLst/>
        </a:prstGeom>
      </xdr:spPr>
    </xdr:pic>
    <xdr:clientData/>
  </xdr:twoCellAnchor>
  <xdr:twoCellAnchor editAs="oneCell">
    <xdr:from>
      <xdr:col>2</xdr:col>
      <xdr:colOff>40640</xdr:colOff>
      <xdr:row>26</xdr:row>
      <xdr:rowOff>0</xdr:rowOff>
    </xdr:from>
    <xdr:to>
      <xdr:col>13</xdr:col>
      <xdr:colOff>721360</xdr:colOff>
      <xdr:row>40</xdr:row>
      <xdr:rowOff>132080</xdr:rowOff>
    </xdr:to>
    <xdr:pic>
      <xdr:nvPicPr>
        <xdr:cNvPr id="10" name="Picture 9"/>
        <xdr:cNvPicPr>
          <a:picLocks noChangeAspect="1"/>
        </xdr:cNvPicPr>
      </xdr:nvPicPr>
      <xdr:blipFill>
        <a:blip xmlns:r="http://schemas.openxmlformats.org/officeDocument/2006/relationships" r:embed="rId2"/>
        <a:stretch>
          <a:fillRect/>
        </a:stretch>
      </xdr:blipFill>
      <xdr:spPr>
        <a:xfrm>
          <a:off x="1198880" y="5872480"/>
          <a:ext cx="9306560" cy="284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10160</xdr:colOff>
      <xdr:row>0</xdr:row>
      <xdr:rowOff>30480</xdr:rowOff>
    </xdr:from>
    <xdr:to>
      <xdr:col>19</xdr:col>
      <xdr:colOff>152400</xdr:colOff>
      <xdr:row>5</xdr:row>
      <xdr:rowOff>4604</xdr:rowOff>
    </xdr:to>
    <xdr:pic>
      <xdr:nvPicPr>
        <xdr:cNvPr id="2" name="Picture 1"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0080" y="233680"/>
          <a:ext cx="985520" cy="939324"/>
        </a:xfrm>
        <a:prstGeom prst="rect">
          <a:avLst/>
        </a:prstGeom>
      </xdr:spPr>
    </xdr:pic>
    <xdr:clientData/>
  </xdr:twoCellAnchor>
  <xdr:twoCellAnchor>
    <xdr:from>
      <xdr:col>19</xdr:col>
      <xdr:colOff>60960</xdr:colOff>
      <xdr:row>0</xdr:row>
      <xdr:rowOff>81280</xdr:rowOff>
    </xdr:from>
    <xdr:to>
      <xdr:col>19</xdr:col>
      <xdr:colOff>406400</xdr:colOff>
      <xdr:row>1</xdr:row>
      <xdr:rowOff>132080</xdr:rowOff>
    </xdr:to>
    <xdr:sp macro="" textlink="">
      <xdr:nvSpPr>
        <xdr:cNvPr id="3" name="TextBox 2"/>
        <xdr:cNvSpPr txBox="1"/>
      </xdr:nvSpPr>
      <xdr:spPr>
        <a:xfrm>
          <a:off x="12964160" y="284480"/>
          <a:ext cx="345440"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20320</xdr:colOff>
      <xdr:row>0</xdr:row>
      <xdr:rowOff>60960</xdr:rowOff>
    </xdr:from>
    <xdr:to>
      <xdr:col>9</xdr:col>
      <xdr:colOff>558800</xdr:colOff>
      <xdr:row>3</xdr:row>
      <xdr:rowOff>10160</xdr:rowOff>
    </xdr:to>
    <xdr:pic>
      <xdr:nvPicPr>
        <xdr:cNvPr id="2" name="Picture 1"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01360" y="264160"/>
          <a:ext cx="1127760" cy="1016000"/>
        </a:xfrm>
        <a:prstGeom prst="rect">
          <a:avLst/>
        </a:prstGeom>
      </xdr:spPr>
    </xdr:pic>
    <xdr:clientData/>
  </xdr:twoCellAnchor>
  <xdr:twoCellAnchor>
    <xdr:from>
      <xdr:col>10</xdr:col>
      <xdr:colOff>203200</xdr:colOff>
      <xdr:row>0</xdr:row>
      <xdr:rowOff>71120</xdr:rowOff>
    </xdr:from>
    <xdr:to>
      <xdr:col>10</xdr:col>
      <xdr:colOff>548640</xdr:colOff>
      <xdr:row>1</xdr:row>
      <xdr:rowOff>50800</xdr:rowOff>
    </xdr:to>
    <xdr:sp macro="" textlink="">
      <xdr:nvSpPr>
        <xdr:cNvPr id="3" name="TextBox 2"/>
        <xdr:cNvSpPr txBox="1"/>
      </xdr:nvSpPr>
      <xdr:spPr>
        <a:xfrm>
          <a:off x="7162800" y="274320"/>
          <a:ext cx="345440" cy="335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a:t>
          </a:r>
        </a:p>
      </xdr:txBody>
    </xdr:sp>
    <xdr:clientData/>
  </xdr:twoCellAnchor>
  <xdr:twoCellAnchor editAs="oneCell">
    <xdr:from>
      <xdr:col>3</xdr:col>
      <xdr:colOff>360680</xdr:colOff>
      <xdr:row>9</xdr:row>
      <xdr:rowOff>236220</xdr:rowOff>
    </xdr:from>
    <xdr:to>
      <xdr:col>5</xdr:col>
      <xdr:colOff>472440</xdr:colOff>
      <xdr:row>10</xdr:row>
      <xdr:rowOff>22860</xdr:rowOff>
    </xdr:to>
    <xdr:pic>
      <xdr:nvPicPr>
        <xdr:cNvPr id="4" name="Picture 3"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3480" y="3081020"/>
          <a:ext cx="1645920" cy="386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ventorycurve.com/GMROI.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inventorycurve.com/GMROI.html"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inventorycurve.com/GMROI.html"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howOutlineSymbols="0"/>
    <pageSetUpPr fitToPage="1"/>
  </sheetPr>
  <dimension ref="A1:O44"/>
  <sheetViews>
    <sheetView windowProtection="1" showGridLines="0" showRowColHeaders="0" tabSelected="1" showRuler="0" showOutlineSymbols="0" zoomScale="125" zoomScaleNormal="125" zoomScalePageLayoutView="125" workbookViewId="0"/>
  </sheetViews>
  <sheetFormatPr baseColWidth="10" defaultColWidth="0" defaultRowHeight="15" zeroHeight="1" x14ac:dyDescent="0"/>
  <cols>
    <col min="1" max="1" width="10.83203125" customWidth="1"/>
    <col min="2" max="2" width="4.33203125" customWidth="1"/>
    <col min="3" max="7" width="10.83203125" customWidth="1"/>
    <col min="8" max="8" width="5.1640625" customWidth="1"/>
    <col min="9" max="15" width="10.83203125" customWidth="1"/>
    <col min="16" max="16384" width="10.83203125" hidden="1"/>
  </cols>
  <sheetData>
    <row r="1" spans="1:14" ht="30">
      <c r="A1" s="112"/>
      <c r="H1" s="10" t="s">
        <v>76</v>
      </c>
      <c r="N1" s="92" t="s">
        <v>61</v>
      </c>
    </row>
    <row r="2" spans="1:14" ht="18">
      <c r="H2" s="10"/>
    </row>
    <row r="3" spans="1:14" ht="18" customHeight="1">
      <c r="C3" t="s">
        <v>74</v>
      </c>
      <c r="F3" s="134" t="s">
        <v>75</v>
      </c>
      <c r="G3" s="134"/>
      <c r="H3" s="134"/>
      <c r="I3" s="134"/>
    </row>
    <row r="4" spans="1:14" ht="18">
      <c r="H4" s="10"/>
    </row>
    <row r="5" spans="1:14" ht="18">
      <c r="H5" s="10"/>
      <c r="M5" s="135" t="s">
        <v>62</v>
      </c>
      <c r="N5" s="135"/>
    </row>
    <row r="6" spans="1:14" ht="16" thickBot="1">
      <c r="B6" s="9"/>
    </row>
    <row r="7" spans="1:14" ht="15" customHeight="1">
      <c r="A7" s="114" t="s">
        <v>45</v>
      </c>
      <c r="C7" s="137" t="s">
        <v>30</v>
      </c>
      <c r="D7" s="138"/>
      <c r="E7" s="138"/>
      <c r="F7" s="138"/>
      <c r="G7" s="138"/>
      <c r="H7" s="139"/>
      <c r="I7" s="146" t="s">
        <v>31</v>
      </c>
      <c r="J7" s="147"/>
      <c r="K7" s="147"/>
      <c r="L7" s="147"/>
      <c r="M7" s="147"/>
      <c r="N7" s="148"/>
    </row>
    <row r="8" spans="1:14" ht="16" thickBot="1">
      <c r="A8" s="115"/>
      <c r="C8" s="140"/>
      <c r="D8" s="141"/>
      <c r="E8" s="141"/>
      <c r="F8" s="141"/>
      <c r="G8" s="141"/>
      <c r="H8" s="142"/>
      <c r="I8" s="149"/>
      <c r="J8" s="150"/>
      <c r="K8" s="150"/>
      <c r="L8" s="150"/>
      <c r="M8" s="150"/>
      <c r="N8" s="151"/>
    </row>
    <row r="9" spans="1:14" ht="32" thickTop="1" thickBot="1">
      <c r="A9" s="113" t="s">
        <v>43</v>
      </c>
      <c r="C9" s="140"/>
      <c r="D9" s="141"/>
      <c r="E9" s="141"/>
      <c r="F9" s="141"/>
      <c r="G9" s="141"/>
      <c r="H9" s="142"/>
      <c r="I9" s="149"/>
      <c r="J9" s="150"/>
      <c r="K9" s="150"/>
      <c r="L9" s="150"/>
      <c r="M9" s="150"/>
      <c r="N9" s="151"/>
    </row>
    <row r="10" spans="1:14" ht="16" thickTop="1">
      <c r="A10" s="115"/>
      <c r="C10" s="140"/>
      <c r="D10" s="141"/>
      <c r="E10" s="141"/>
      <c r="F10" s="141"/>
      <c r="G10" s="141"/>
      <c r="H10" s="142"/>
      <c r="I10" s="149"/>
      <c r="J10" s="150"/>
      <c r="K10" s="150"/>
      <c r="L10" s="150"/>
      <c r="M10" s="150"/>
      <c r="N10" s="151"/>
    </row>
    <row r="11" spans="1:14" ht="16" thickBot="1">
      <c r="A11" s="115"/>
      <c r="C11" s="140"/>
      <c r="D11" s="141"/>
      <c r="E11" s="141"/>
      <c r="F11" s="141"/>
      <c r="G11" s="141"/>
      <c r="H11" s="142"/>
      <c r="I11" s="149"/>
      <c r="J11" s="150"/>
      <c r="K11" s="150"/>
      <c r="L11" s="150"/>
      <c r="M11" s="150"/>
      <c r="N11" s="151"/>
    </row>
    <row r="12" spans="1:14" ht="32" thickTop="1" thickBot="1">
      <c r="A12" s="113" t="s">
        <v>46</v>
      </c>
      <c r="C12" s="140"/>
      <c r="D12" s="141"/>
      <c r="E12" s="141"/>
      <c r="F12" s="141"/>
      <c r="G12" s="141"/>
      <c r="H12" s="142"/>
      <c r="I12" s="149"/>
      <c r="J12" s="150"/>
      <c r="K12" s="150"/>
      <c r="L12" s="150"/>
      <c r="M12" s="150"/>
      <c r="N12" s="151"/>
    </row>
    <row r="13" spans="1:14" ht="16" thickTop="1">
      <c r="A13" s="115"/>
      <c r="C13" s="140"/>
      <c r="D13" s="141"/>
      <c r="E13" s="141"/>
      <c r="F13" s="141"/>
      <c r="G13" s="141"/>
      <c r="H13" s="142"/>
      <c r="I13" s="149"/>
      <c r="J13" s="150"/>
      <c r="K13" s="150"/>
      <c r="L13" s="150"/>
      <c r="M13" s="150"/>
      <c r="N13" s="151"/>
    </row>
    <row r="14" spans="1:14">
      <c r="C14" s="140"/>
      <c r="D14" s="141"/>
      <c r="E14" s="141"/>
      <c r="F14" s="141"/>
      <c r="G14" s="141"/>
      <c r="H14" s="142"/>
      <c r="I14" s="149"/>
      <c r="J14" s="150"/>
      <c r="K14" s="150"/>
      <c r="L14" s="150"/>
      <c r="M14" s="150"/>
      <c r="N14" s="151"/>
    </row>
    <row r="15" spans="1:14" ht="16" thickBot="1">
      <c r="C15" s="143"/>
      <c r="D15" s="144"/>
      <c r="E15" s="144"/>
      <c r="F15" s="144"/>
      <c r="G15" s="144"/>
      <c r="H15" s="145"/>
      <c r="I15" s="152"/>
      <c r="J15" s="153"/>
      <c r="K15" s="153"/>
      <c r="L15" s="153"/>
      <c r="M15" s="153"/>
      <c r="N15" s="154"/>
    </row>
    <row r="16" spans="1:14" ht="15" customHeight="1">
      <c r="C16" s="137" t="s">
        <v>44</v>
      </c>
      <c r="D16" s="155"/>
      <c r="E16" s="155"/>
      <c r="F16" s="155"/>
      <c r="G16" s="155"/>
      <c r="H16" s="155"/>
      <c r="I16" s="155"/>
      <c r="J16" s="155"/>
      <c r="K16" s="155"/>
      <c r="L16" s="155"/>
      <c r="M16" s="155"/>
      <c r="N16" s="156"/>
    </row>
    <row r="17" spans="3:14">
      <c r="C17" s="157"/>
      <c r="D17" s="158"/>
      <c r="E17" s="158"/>
      <c r="F17" s="158"/>
      <c r="G17" s="158"/>
      <c r="H17" s="158"/>
      <c r="I17" s="158"/>
      <c r="J17" s="158"/>
      <c r="K17" s="158"/>
      <c r="L17" s="158"/>
      <c r="M17" s="158"/>
      <c r="N17" s="159"/>
    </row>
    <row r="18" spans="3:14">
      <c r="C18" s="157"/>
      <c r="D18" s="158"/>
      <c r="E18" s="158"/>
      <c r="F18" s="158"/>
      <c r="G18" s="158"/>
      <c r="H18" s="158"/>
      <c r="I18" s="158"/>
      <c r="J18" s="158"/>
      <c r="K18" s="158"/>
      <c r="L18" s="158"/>
      <c r="M18" s="158"/>
      <c r="N18" s="159"/>
    </row>
    <row r="19" spans="3:14">
      <c r="C19" s="157"/>
      <c r="D19" s="158"/>
      <c r="E19" s="158"/>
      <c r="F19" s="158"/>
      <c r="G19" s="158"/>
      <c r="H19" s="158"/>
      <c r="I19" s="158"/>
      <c r="J19" s="158"/>
      <c r="K19" s="158"/>
      <c r="L19" s="158"/>
      <c r="M19" s="158"/>
      <c r="N19" s="159"/>
    </row>
    <row r="20" spans="3:14">
      <c r="C20" s="157"/>
      <c r="D20" s="158"/>
      <c r="E20" s="158"/>
      <c r="F20" s="158"/>
      <c r="G20" s="158"/>
      <c r="H20" s="158"/>
      <c r="I20" s="158"/>
      <c r="J20" s="158"/>
      <c r="K20" s="158"/>
      <c r="L20" s="158"/>
      <c r="M20" s="158"/>
      <c r="N20" s="159"/>
    </row>
    <row r="21" spans="3:14">
      <c r="C21" s="157"/>
      <c r="D21" s="158"/>
      <c r="E21" s="158"/>
      <c r="F21" s="158"/>
      <c r="G21" s="158"/>
      <c r="H21" s="158"/>
      <c r="I21" s="158"/>
      <c r="J21" s="158"/>
      <c r="K21" s="158"/>
      <c r="L21" s="158"/>
      <c r="M21" s="158"/>
      <c r="N21" s="159"/>
    </row>
    <row r="22" spans="3:14">
      <c r="C22" s="157"/>
      <c r="D22" s="158"/>
      <c r="E22" s="158"/>
      <c r="F22" s="158"/>
      <c r="G22" s="158"/>
      <c r="H22" s="158"/>
      <c r="I22" s="158"/>
      <c r="J22" s="158"/>
      <c r="K22" s="158"/>
      <c r="L22" s="158"/>
      <c r="M22" s="158"/>
      <c r="N22" s="159"/>
    </row>
    <row r="23" spans="3:14">
      <c r="C23" s="157"/>
      <c r="D23" s="158"/>
      <c r="E23" s="158"/>
      <c r="F23" s="158"/>
      <c r="G23" s="158"/>
      <c r="H23" s="158"/>
      <c r="I23" s="158"/>
      <c r="J23" s="158"/>
      <c r="K23" s="158"/>
      <c r="L23" s="158"/>
      <c r="M23" s="158"/>
      <c r="N23" s="159"/>
    </row>
    <row r="24" spans="3:14">
      <c r="C24" s="157"/>
      <c r="D24" s="158"/>
      <c r="E24" s="158"/>
      <c r="F24" s="158"/>
      <c r="G24" s="158"/>
      <c r="H24" s="158"/>
      <c r="I24" s="158"/>
      <c r="J24" s="158"/>
      <c r="K24" s="158"/>
      <c r="L24" s="158"/>
      <c r="M24" s="158"/>
      <c r="N24" s="159"/>
    </row>
    <row r="25" spans="3:14">
      <c r="C25" s="157"/>
      <c r="D25" s="158"/>
      <c r="E25" s="158"/>
      <c r="F25" s="158"/>
      <c r="G25" s="158"/>
      <c r="H25" s="158"/>
      <c r="I25" s="158"/>
      <c r="J25" s="158"/>
      <c r="K25" s="158"/>
      <c r="L25" s="158"/>
      <c r="M25" s="158"/>
      <c r="N25" s="159"/>
    </row>
    <row r="26" spans="3:14" ht="16" thickBot="1">
      <c r="C26" s="160"/>
      <c r="D26" s="161"/>
      <c r="E26" s="161"/>
      <c r="F26" s="161"/>
      <c r="G26" s="161"/>
      <c r="H26" s="161"/>
      <c r="I26" s="161"/>
      <c r="J26" s="161"/>
      <c r="K26" s="161"/>
      <c r="L26" s="161"/>
      <c r="M26" s="161"/>
      <c r="N26" s="162"/>
    </row>
    <row r="27" spans="3:14">
      <c r="C27" s="163"/>
      <c r="D27" s="164"/>
      <c r="E27" s="164"/>
      <c r="F27" s="164"/>
      <c r="G27" s="164"/>
      <c r="H27" s="164"/>
      <c r="I27" s="164"/>
      <c r="J27" s="164"/>
      <c r="K27" s="164"/>
      <c r="L27" s="164"/>
      <c r="M27" s="164"/>
      <c r="N27" s="165"/>
    </row>
    <row r="28" spans="3:14">
      <c r="C28" s="166"/>
      <c r="D28" s="167"/>
      <c r="E28" s="167"/>
      <c r="F28" s="167"/>
      <c r="G28" s="167"/>
      <c r="H28" s="167"/>
      <c r="I28" s="167"/>
      <c r="J28" s="167"/>
      <c r="K28" s="167"/>
      <c r="L28" s="167"/>
      <c r="M28" s="167"/>
      <c r="N28" s="168"/>
    </row>
    <row r="29" spans="3:14">
      <c r="C29" s="166"/>
      <c r="D29" s="167"/>
      <c r="E29" s="167"/>
      <c r="F29" s="167"/>
      <c r="G29" s="167"/>
      <c r="H29" s="167"/>
      <c r="I29" s="167"/>
      <c r="J29" s="167"/>
      <c r="K29" s="167"/>
      <c r="L29" s="167"/>
      <c r="M29" s="167"/>
      <c r="N29" s="168"/>
    </row>
    <row r="30" spans="3:14">
      <c r="C30" s="166"/>
      <c r="D30" s="167"/>
      <c r="E30" s="167"/>
      <c r="F30" s="167"/>
      <c r="G30" s="167"/>
      <c r="H30" s="167"/>
      <c r="I30" s="167"/>
      <c r="J30" s="167"/>
      <c r="K30" s="167"/>
      <c r="L30" s="167"/>
      <c r="M30" s="167"/>
      <c r="N30" s="168"/>
    </row>
    <row r="31" spans="3:14">
      <c r="C31" s="166"/>
      <c r="D31" s="167"/>
      <c r="E31" s="167"/>
      <c r="F31" s="167"/>
      <c r="G31" s="167"/>
      <c r="H31" s="167"/>
      <c r="I31" s="167"/>
      <c r="J31" s="167"/>
      <c r="K31" s="167"/>
      <c r="L31" s="167"/>
      <c r="M31" s="167"/>
      <c r="N31" s="168"/>
    </row>
    <row r="32" spans="3:14">
      <c r="C32" s="166"/>
      <c r="D32" s="167"/>
      <c r="E32" s="167"/>
      <c r="F32" s="167"/>
      <c r="G32" s="167"/>
      <c r="H32" s="167"/>
      <c r="I32" s="167"/>
      <c r="J32" s="167"/>
      <c r="K32" s="167"/>
      <c r="L32" s="167"/>
      <c r="M32" s="167"/>
      <c r="N32" s="168"/>
    </row>
    <row r="33" spans="3:14">
      <c r="C33" s="166"/>
      <c r="D33" s="167"/>
      <c r="E33" s="167"/>
      <c r="F33" s="167"/>
      <c r="G33" s="167"/>
      <c r="H33" s="167"/>
      <c r="I33" s="167"/>
      <c r="J33" s="167"/>
      <c r="K33" s="167"/>
      <c r="L33" s="167"/>
      <c r="M33" s="167"/>
      <c r="N33" s="168"/>
    </row>
    <row r="34" spans="3:14" ht="16" customHeight="1">
      <c r="C34" s="166"/>
      <c r="D34" s="167"/>
      <c r="E34" s="167"/>
      <c r="F34" s="167"/>
      <c r="G34" s="167"/>
      <c r="H34" s="167"/>
      <c r="I34" s="167"/>
      <c r="J34" s="167"/>
      <c r="K34" s="167"/>
      <c r="L34" s="167"/>
      <c r="M34" s="167"/>
      <c r="N34" s="168"/>
    </row>
    <row r="35" spans="3:14">
      <c r="C35" s="166"/>
      <c r="D35" s="167"/>
      <c r="E35" s="167"/>
      <c r="F35" s="167"/>
      <c r="G35" s="167"/>
      <c r="H35" s="167"/>
      <c r="I35" s="167"/>
      <c r="J35" s="167"/>
      <c r="K35" s="167"/>
      <c r="L35" s="167"/>
      <c r="M35" s="167"/>
      <c r="N35" s="168"/>
    </row>
    <row r="36" spans="3:14">
      <c r="C36" s="79"/>
      <c r="D36" s="32"/>
      <c r="E36" s="32"/>
      <c r="F36" s="32"/>
      <c r="G36" s="32"/>
      <c r="H36" s="32"/>
      <c r="I36" s="32"/>
      <c r="J36" s="32"/>
      <c r="K36" s="32"/>
      <c r="L36" s="32"/>
      <c r="M36" s="32"/>
      <c r="N36" s="81"/>
    </row>
    <row r="37" spans="3:14">
      <c r="C37" s="79"/>
      <c r="D37" s="32"/>
      <c r="E37" s="32"/>
      <c r="F37" s="32"/>
      <c r="G37" s="32"/>
      <c r="H37" s="32"/>
      <c r="I37" s="32"/>
      <c r="J37" s="32"/>
      <c r="K37" s="32"/>
      <c r="L37" s="32"/>
      <c r="M37" s="32"/>
      <c r="N37" s="81"/>
    </row>
    <row r="38" spans="3:14">
      <c r="C38" s="79"/>
      <c r="D38" s="32"/>
      <c r="E38" s="32"/>
      <c r="F38" s="32"/>
      <c r="G38" s="32"/>
      <c r="H38" s="32"/>
      <c r="I38" s="32"/>
      <c r="J38" s="32"/>
      <c r="K38" s="32"/>
      <c r="L38" s="32"/>
      <c r="M38" s="32"/>
      <c r="N38" s="81"/>
    </row>
    <row r="39" spans="3:14">
      <c r="C39" s="79"/>
      <c r="D39" s="32"/>
      <c r="E39" s="32"/>
      <c r="F39" s="32"/>
      <c r="G39" s="32"/>
      <c r="H39" s="32"/>
      <c r="I39" s="32"/>
      <c r="J39" s="32"/>
      <c r="K39" s="32"/>
      <c r="L39" s="32"/>
      <c r="M39" s="32"/>
      <c r="N39" s="81"/>
    </row>
    <row r="40" spans="3:14">
      <c r="C40" s="79"/>
      <c r="D40" s="32"/>
      <c r="E40" s="32"/>
      <c r="F40" s="32"/>
      <c r="G40" s="32"/>
      <c r="H40" s="32"/>
      <c r="I40" s="32"/>
      <c r="J40" s="32"/>
      <c r="K40" s="32"/>
      <c r="L40" s="32"/>
      <c r="M40" s="32"/>
      <c r="N40" s="81"/>
    </row>
    <row r="41" spans="3:14" ht="16" thickBot="1">
      <c r="C41" s="84"/>
      <c r="D41" s="40"/>
      <c r="E41" s="40"/>
      <c r="F41" s="40"/>
      <c r="G41" s="40"/>
      <c r="H41" s="40"/>
      <c r="I41" s="40"/>
      <c r="J41" s="40"/>
      <c r="K41" s="40"/>
      <c r="L41" s="40"/>
      <c r="M41" s="40"/>
      <c r="N41" s="86"/>
    </row>
    <row r="42" spans="3:14"/>
    <row r="43" spans="3:14">
      <c r="C43" s="136" t="s">
        <v>63</v>
      </c>
      <c r="D43" s="136"/>
      <c r="E43" s="136"/>
      <c r="F43" s="136"/>
      <c r="G43" s="136"/>
      <c r="H43" s="136"/>
      <c r="I43" s="136"/>
      <c r="J43" s="136"/>
      <c r="K43" s="136"/>
      <c r="L43" s="136"/>
      <c r="M43" s="136"/>
      <c r="N43" s="136"/>
    </row>
    <row r="44" spans="3:14"/>
  </sheetData>
  <sheetProtection password="938F" sheet="1" objects="1" scenarios="1" selectLockedCells="1"/>
  <mergeCells count="7">
    <mergeCell ref="F3:I3"/>
    <mergeCell ref="M5:N5"/>
    <mergeCell ref="C43:N43"/>
    <mergeCell ref="C7:H15"/>
    <mergeCell ref="I7:N15"/>
    <mergeCell ref="C16:N26"/>
    <mergeCell ref="C27:N35"/>
  </mergeCells>
  <phoneticPr fontId="4" type="noConversion"/>
  <hyperlinks>
    <hyperlink ref="A9" location="'Data Entry and Results'!A1" tooltip="Select to Jump to" display="Data Entry and Results"/>
    <hyperlink ref="A12" location="'Quick GMROI'!A1" display="Quick GMROI"/>
    <hyperlink ref="F3" r:id="rId1"/>
  </hyperlinks>
  <pageMargins left="0.75" right="0.75" top="1" bottom="1" header="0.5" footer="0.5"/>
  <pageSetup scale="64" orientation="landscape"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howOutlineSymbols="0"/>
    <pageSetUpPr fitToPage="1"/>
  </sheetPr>
  <dimension ref="A1:U35"/>
  <sheetViews>
    <sheetView windowProtection="1" showGridLines="0" showRowColHeaders="0" showRuler="0" showOutlineSymbols="0" topLeftCell="A4" zoomScale="125" zoomScaleNormal="125" zoomScalePageLayoutView="125" workbookViewId="0">
      <selection activeCell="A9" sqref="A9"/>
    </sheetView>
  </sheetViews>
  <sheetFormatPr baseColWidth="10" defaultColWidth="0" defaultRowHeight="15" zeroHeight="1" x14ac:dyDescent="0"/>
  <cols>
    <col min="1" max="1" width="10" customWidth="1"/>
    <col min="2" max="2" width="6.5" customWidth="1"/>
    <col min="3" max="4" width="10.83203125" customWidth="1"/>
    <col min="5" max="5" width="9.33203125" customWidth="1"/>
    <col min="6" max="6" width="11" customWidth="1"/>
    <col min="7" max="7" width="8.5" bestFit="1" customWidth="1"/>
    <col min="8" max="8" width="8.83203125" customWidth="1"/>
    <col min="9" max="10" width="7.6640625" customWidth="1"/>
    <col min="11" max="11" width="8.5" bestFit="1" customWidth="1"/>
    <col min="12" max="12" width="10.1640625" bestFit="1" customWidth="1"/>
    <col min="13" max="13" width="10.83203125" customWidth="1"/>
    <col min="14" max="14" width="9.5" customWidth="1"/>
    <col min="15" max="15" width="9.5" bestFit="1" customWidth="1"/>
    <col min="16" max="16" width="8.5" bestFit="1" customWidth="1"/>
    <col min="17" max="17" width="10" bestFit="1" customWidth="1"/>
    <col min="18" max="18" width="5" bestFit="1" customWidth="1"/>
    <col min="19" max="19" width="6" bestFit="1" customWidth="1"/>
    <col min="20" max="20" width="10.83203125" customWidth="1"/>
    <col min="21" max="21" width="2.6640625" customWidth="1"/>
    <col min="22" max="16384" width="10.83203125" hidden="1"/>
  </cols>
  <sheetData>
    <row r="1" spans="1:20" ht="15" customHeight="1">
      <c r="B1" s="32"/>
      <c r="T1" s="96" t="s">
        <v>11</v>
      </c>
    </row>
    <row r="2" spans="1:20" ht="15" customHeight="1">
      <c r="B2" s="32"/>
      <c r="I2" s="98" t="s">
        <v>77</v>
      </c>
      <c r="J2" s="98"/>
      <c r="K2" s="98"/>
      <c r="L2" s="98"/>
    </row>
    <row r="3" spans="1:20">
      <c r="B3" s="32"/>
    </row>
    <row r="4" spans="1:20">
      <c r="B4" s="32"/>
      <c r="K4" s="2" t="s">
        <v>74</v>
      </c>
      <c r="L4" s="134" t="s">
        <v>75</v>
      </c>
      <c r="M4" s="134"/>
      <c r="N4" s="134"/>
      <c r="O4" s="134"/>
    </row>
    <row r="5" spans="1:20"/>
    <row r="6" spans="1:20" ht="16" thickBot="1">
      <c r="R6" s="97" t="s">
        <v>62</v>
      </c>
      <c r="S6" s="97"/>
    </row>
    <row r="7" spans="1:20" ht="16" thickBot="1">
      <c r="B7" s="179" t="s">
        <v>51</v>
      </c>
      <c r="C7" s="180"/>
      <c r="D7" s="180"/>
      <c r="E7" s="180"/>
      <c r="F7" s="180"/>
      <c r="G7" s="180"/>
      <c r="H7" s="180"/>
      <c r="I7" s="180"/>
      <c r="J7" s="180"/>
      <c r="K7" s="180"/>
      <c r="L7" s="180"/>
      <c r="M7" s="180"/>
      <c r="N7" s="180"/>
      <c r="O7" s="180"/>
      <c r="P7" s="180"/>
      <c r="Q7" s="180"/>
      <c r="R7" s="180"/>
      <c r="S7" s="180"/>
      <c r="T7" s="181"/>
    </row>
    <row r="8" spans="1:20" ht="16" thickBot="1">
      <c r="A8" s="114" t="s">
        <v>45</v>
      </c>
      <c r="B8" s="186" t="s">
        <v>36</v>
      </c>
      <c r="C8" s="187"/>
      <c r="D8" s="187"/>
      <c r="E8" s="187"/>
      <c r="F8" s="172" t="s">
        <v>38</v>
      </c>
      <c r="G8" s="173"/>
      <c r="H8" s="173"/>
      <c r="I8" s="173"/>
      <c r="J8" s="173"/>
      <c r="K8" s="173"/>
      <c r="L8" s="173"/>
      <c r="M8" s="173"/>
      <c r="N8" s="173"/>
      <c r="O8" s="173"/>
      <c r="P8" s="173"/>
      <c r="Q8" s="173"/>
      <c r="R8" s="173"/>
      <c r="S8" s="173"/>
      <c r="T8" s="174"/>
    </row>
    <row r="9" spans="1:20" ht="32" thickTop="1" thickBot="1">
      <c r="A9" s="113" t="s">
        <v>60</v>
      </c>
      <c r="B9" s="184" t="s">
        <v>37</v>
      </c>
      <c r="C9" s="185"/>
      <c r="D9" s="185"/>
      <c r="E9" s="116" t="s">
        <v>11</v>
      </c>
      <c r="F9" s="188" t="s">
        <v>32</v>
      </c>
      <c r="G9" s="189"/>
      <c r="H9" s="177"/>
      <c r="I9" s="177"/>
      <c r="J9" s="178"/>
      <c r="K9" s="87" t="s">
        <v>33</v>
      </c>
      <c r="L9" s="175"/>
      <c r="M9" s="175"/>
      <c r="N9" s="176"/>
      <c r="O9" s="88" t="s">
        <v>34</v>
      </c>
      <c r="P9" s="89"/>
      <c r="Q9" s="177"/>
      <c r="R9" s="177"/>
      <c r="S9" s="177"/>
      <c r="T9" s="178"/>
    </row>
    <row r="10" spans="1:20" ht="21" customHeight="1" thickTop="1" thickBot="1">
      <c r="A10" s="115"/>
      <c r="B10" s="12"/>
      <c r="C10" s="13"/>
      <c r="D10" s="14" t="s">
        <v>42</v>
      </c>
      <c r="E10" s="117" t="s">
        <v>11</v>
      </c>
      <c r="F10" s="79"/>
      <c r="G10" s="32"/>
      <c r="H10" s="32"/>
      <c r="I10" s="32"/>
      <c r="J10" s="32"/>
      <c r="K10" s="32"/>
      <c r="L10" s="32"/>
      <c r="M10" s="32"/>
      <c r="N10" s="32"/>
      <c r="O10" s="32"/>
      <c r="P10" s="32"/>
      <c r="Q10" s="32"/>
      <c r="R10" s="80"/>
      <c r="S10" s="32"/>
      <c r="T10" s="81"/>
    </row>
    <row r="11" spans="1:20" ht="17" hidden="1" customHeight="1" thickTop="1" thickBot="1">
      <c r="A11" s="112"/>
      <c r="B11" s="79" t="s">
        <v>48</v>
      </c>
      <c r="C11" s="32"/>
      <c r="D11" s="32"/>
      <c r="E11" s="32"/>
      <c r="F11" s="79"/>
      <c r="G11" s="82"/>
      <c r="H11" s="83">
        <v>1.0000000000000001E-5</v>
      </c>
      <c r="I11" s="32"/>
      <c r="J11" s="32"/>
      <c r="K11" s="32"/>
      <c r="L11" s="32"/>
      <c r="M11" s="32"/>
      <c r="N11" s="32"/>
      <c r="O11" s="32"/>
      <c r="P11" s="32"/>
      <c r="Q11" s="32"/>
      <c r="R11" s="80"/>
      <c r="S11" s="32"/>
      <c r="T11" s="81"/>
    </row>
    <row r="12" spans="1:20" ht="34" customHeight="1" thickTop="1" thickBot="1">
      <c r="A12" s="113" t="s">
        <v>46</v>
      </c>
      <c r="B12" s="84"/>
      <c r="C12" s="40"/>
      <c r="D12" s="40"/>
      <c r="E12" s="40"/>
      <c r="F12" s="90"/>
      <c r="G12" s="91" t="s">
        <v>52</v>
      </c>
      <c r="H12" s="118"/>
      <c r="I12" s="40"/>
      <c r="J12" s="40"/>
      <c r="K12" s="40"/>
      <c r="L12" s="40"/>
      <c r="M12" s="40"/>
      <c r="N12" s="40"/>
      <c r="O12" s="40"/>
      <c r="P12" s="40"/>
      <c r="Q12" s="40"/>
      <c r="R12" s="85"/>
      <c r="S12" s="40"/>
      <c r="T12" s="86"/>
    </row>
    <row r="13" spans="1:20" ht="19" hidden="1" customHeight="1">
      <c r="A13" s="112"/>
      <c r="B13" t="s">
        <v>48</v>
      </c>
      <c r="G13" s="2" t="s">
        <v>47</v>
      </c>
      <c r="H13" s="1">
        <f>SUM(H11:H12)</f>
        <v>1.0000000000000001E-5</v>
      </c>
      <c r="R13" s="5"/>
    </row>
    <row r="14" spans="1:20" ht="19" customHeight="1" thickTop="1" thickBot="1">
      <c r="A14" s="115"/>
      <c r="H14" s="2"/>
      <c r="I14" s="1"/>
      <c r="R14" s="5"/>
    </row>
    <row r="15" spans="1:20" ht="19" customHeight="1" thickBot="1">
      <c r="C15" s="186" t="s">
        <v>56</v>
      </c>
      <c r="D15" s="187"/>
      <c r="E15" s="190"/>
      <c r="H15" s="2"/>
      <c r="I15" s="1"/>
      <c r="R15" s="5"/>
    </row>
    <row r="16" spans="1:20" ht="32" customHeight="1" thickBot="1">
      <c r="A16" t="s">
        <v>59</v>
      </c>
      <c r="C16" s="182" t="s">
        <v>54</v>
      </c>
      <c r="D16" s="183"/>
      <c r="E16" s="65" t="s">
        <v>53</v>
      </c>
      <c r="F16" s="170" t="s">
        <v>55</v>
      </c>
      <c r="G16" s="170"/>
      <c r="H16" s="170"/>
      <c r="I16" s="170"/>
      <c r="J16" s="170"/>
      <c r="K16" s="171"/>
      <c r="L16" s="169" t="s">
        <v>57</v>
      </c>
      <c r="M16" s="170"/>
      <c r="N16" s="170"/>
      <c r="O16" s="170"/>
      <c r="P16" s="170"/>
      <c r="Q16" s="170"/>
      <c r="R16" s="170"/>
      <c r="S16" s="170"/>
      <c r="T16" s="171"/>
    </row>
    <row r="17" spans="2:21" ht="61" thickBot="1">
      <c r="C17" s="61" t="s">
        <v>4</v>
      </c>
      <c r="D17" s="62" t="s">
        <v>5</v>
      </c>
      <c r="E17" s="62" t="s">
        <v>23</v>
      </c>
      <c r="F17" s="63" t="s">
        <v>6</v>
      </c>
      <c r="G17" s="63" t="s">
        <v>40</v>
      </c>
      <c r="H17" s="63" t="s">
        <v>7</v>
      </c>
      <c r="I17" s="63" t="s">
        <v>8</v>
      </c>
      <c r="J17" s="63" t="s">
        <v>9</v>
      </c>
      <c r="K17" s="64" t="s">
        <v>10</v>
      </c>
      <c r="L17" s="74" t="s">
        <v>19</v>
      </c>
      <c r="M17" s="75" t="s">
        <v>41</v>
      </c>
      <c r="N17" s="75" t="s">
        <v>58</v>
      </c>
      <c r="O17" s="76" t="s">
        <v>6</v>
      </c>
      <c r="P17" s="76" t="s">
        <v>40</v>
      </c>
      <c r="Q17" s="77" t="s">
        <v>20</v>
      </c>
      <c r="R17" s="76" t="s">
        <v>8</v>
      </c>
      <c r="S17" s="76" t="s">
        <v>9</v>
      </c>
      <c r="T17" s="78" t="s">
        <v>10</v>
      </c>
    </row>
    <row r="18" spans="2:21">
      <c r="B18" s="58" t="s">
        <v>0</v>
      </c>
      <c r="C18" s="131"/>
      <c r="D18" s="119"/>
      <c r="E18" s="120"/>
      <c r="F18" s="46">
        <f>Formulas!F14</f>
        <v>0</v>
      </c>
      <c r="G18" s="46" t="str">
        <f>Formulas!G14</f>
        <v>-</v>
      </c>
      <c r="H18" s="47" t="str">
        <f>Formulas!H14</f>
        <v>-</v>
      </c>
      <c r="I18" s="48" t="str">
        <f>Formulas!I14</f>
        <v>-</v>
      </c>
      <c r="J18" s="49" t="str">
        <f>Formulas!J14</f>
        <v>-</v>
      </c>
      <c r="K18" s="50" t="str">
        <f>Formulas!K14</f>
        <v>-</v>
      </c>
      <c r="L18" s="66" t="str">
        <f>Formulas!L14</f>
        <v>-</v>
      </c>
      <c r="M18" s="67" t="str">
        <f>Formulas!M14</f>
        <v>-</v>
      </c>
      <c r="N18" s="67" t="str">
        <f>Formulas!N14</f>
        <v>-</v>
      </c>
      <c r="O18" s="47">
        <f>Formulas!O14</f>
        <v>0</v>
      </c>
      <c r="P18" s="46" t="str">
        <f>Formulas!P14</f>
        <v>-</v>
      </c>
      <c r="Q18" s="68" t="str">
        <f>Formulas!Q14</f>
        <v>-</v>
      </c>
      <c r="R18" s="69" t="str">
        <f>Formulas!R14</f>
        <v>-</v>
      </c>
      <c r="S18" s="69" t="str">
        <f>Formulas!S14</f>
        <v>-</v>
      </c>
      <c r="T18" s="50" t="str">
        <f>Formulas!T14</f>
        <v>-</v>
      </c>
    </row>
    <row r="19" spans="2:21">
      <c r="B19" s="59" t="s">
        <v>1</v>
      </c>
      <c r="C19" s="132"/>
      <c r="D19" s="119"/>
      <c r="E19" s="120"/>
      <c r="F19" s="46">
        <f>Formulas!F15</f>
        <v>0</v>
      </c>
      <c r="G19" s="46" t="str">
        <f>Formulas!G15</f>
        <v>-</v>
      </c>
      <c r="H19" s="47" t="str">
        <f>Formulas!H15</f>
        <v>-</v>
      </c>
      <c r="I19" s="48" t="str">
        <f>Formulas!I15</f>
        <v>-</v>
      </c>
      <c r="J19" s="49" t="str">
        <f>Formulas!J15</f>
        <v>-</v>
      </c>
      <c r="K19" s="51" t="str">
        <f>Formulas!K15</f>
        <v>-</v>
      </c>
      <c r="L19" s="66" t="str">
        <f>Formulas!L15</f>
        <v>-</v>
      </c>
      <c r="M19" s="67" t="str">
        <f>Formulas!M15</f>
        <v>-</v>
      </c>
      <c r="N19" s="67" t="str">
        <f>Formulas!N15</f>
        <v>-</v>
      </c>
      <c r="O19" s="47">
        <f>Formulas!O15</f>
        <v>0</v>
      </c>
      <c r="P19" s="46" t="str">
        <f>Formulas!P15</f>
        <v>-</v>
      </c>
      <c r="Q19" s="68" t="str">
        <f>Formulas!Q15</f>
        <v>-</v>
      </c>
      <c r="R19" s="69" t="str">
        <f>Formulas!R15</f>
        <v>-</v>
      </c>
      <c r="S19" s="69" t="str">
        <f>Formulas!S15</f>
        <v>-</v>
      </c>
      <c r="T19" s="51" t="str">
        <f>Formulas!T15</f>
        <v>-</v>
      </c>
    </row>
    <row r="20" spans="2:21">
      <c r="B20" s="59" t="s">
        <v>2</v>
      </c>
      <c r="C20" s="132"/>
      <c r="D20" s="119"/>
      <c r="E20" s="120"/>
      <c r="F20" s="46">
        <f>Formulas!F16</f>
        <v>0</v>
      </c>
      <c r="G20" s="46" t="str">
        <f>Formulas!G16</f>
        <v>-</v>
      </c>
      <c r="H20" s="47" t="str">
        <f>Formulas!H16</f>
        <v>-</v>
      </c>
      <c r="I20" s="48" t="str">
        <f>Formulas!I16</f>
        <v>-</v>
      </c>
      <c r="J20" s="49" t="str">
        <f>Formulas!J16</f>
        <v>-</v>
      </c>
      <c r="K20" s="50" t="str">
        <f>Formulas!K16</f>
        <v>-</v>
      </c>
      <c r="L20" s="66" t="str">
        <f>Formulas!L16</f>
        <v>-</v>
      </c>
      <c r="M20" s="67" t="str">
        <f>Formulas!M16</f>
        <v>-</v>
      </c>
      <c r="N20" s="67" t="str">
        <f>Formulas!N16</f>
        <v>-</v>
      </c>
      <c r="O20" s="47">
        <f>Formulas!O16</f>
        <v>0</v>
      </c>
      <c r="P20" s="46" t="str">
        <f>Formulas!P16</f>
        <v>-</v>
      </c>
      <c r="Q20" s="68" t="str">
        <f>Formulas!Q16</f>
        <v>-</v>
      </c>
      <c r="R20" s="69" t="str">
        <f>Formulas!R16</f>
        <v>-</v>
      </c>
      <c r="S20" s="69" t="str">
        <f>Formulas!S16</f>
        <v>-</v>
      </c>
      <c r="T20" s="50" t="str">
        <f>Formulas!T16</f>
        <v>-</v>
      </c>
    </row>
    <row r="21" spans="2:21">
      <c r="B21" s="59" t="s">
        <v>3</v>
      </c>
      <c r="C21" s="132"/>
      <c r="D21" s="119"/>
      <c r="E21" s="120"/>
      <c r="F21" s="46">
        <f>Formulas!F17</f>
        <v>0</v>
      </c>
      <c r="G21" s="46" t="str">
        <f>Formulas!G17</f>
        <v>-</v>
      </c>
      <c r="H21" s="47" t="str">
        <f>Formulas!H17</f>
        <v>-</v>
      </c>
      <c r="I21" s="48" t="str">
        <f>Formulas!I17</f>
        <v>-</v>
      </c>
      <c r="J21" s="49" t="str">
        <f>Formulas!J17</f>
        <v>-</v>
      </c>
      <c r="K21" s="52" t="str">
        <f>Formulas!K17</f>
        <v>-</v>
      </c>
      <c r="L21" s="66" t="str">
        <f>Formulas!L17</f>
        <v>-</v>
      </c>
      <c r="M21" s="67" t="str">
        <f>Formulas!M17</f>
        <v>-</v>
      </c>
      <c r="N21" s="67" t="str">
        <f>Formulas!N17</f>
        <v>-</v>
      </c>
      <c r="O21" s="47">
        <f>Formulas!O17</f>
        <v>0</v>
      </c>
      <c r="P21" s="46" t="str">
        <f>Formulas!P17</f>
        <v>-</v>
      </c>
      <c r="Q21" s="68" t="str">
        <f>Formulas!Q17</f>
        <v>-</v>
      </c>
      <c r="R21" s="69" t="str">
        <f>Formulas!R17</f>
        <v>-</v>
      </c>
      <c r="S21" s="69" t="str">
        <f>Formulas!S17</f>
        <v>-</v>
      </c>
      <c r="T21" s="52" t="str">
        <f>Formulas!T17</f>
        <v>-</v>
      </c>
    </row>
    <row r="22" spans="2:21">
      <c r="B22" s="59" t="s">
        <v>21</v>
      </c>
      <c r="C22" s="132"/>
      <c r="D22" s="119"/>
      <c r="E22" s="120"/>
      <c r="F22" s="46">
        <f>Formulas!F18</f>
        <v>0</v>
      </c>
      <c r="G22" s="46" t="str">
        <f>Formulas!G18</f>
        <v>-</v>
      </c>
      <c r="H22" s="47" t="str">
        <f>Formulas!H18</f>
        <v>-</v>
      </c>
      <c r="I22" s="48" t="str">
        <f>Formulas!I18</f>
        <v>-</v>
      </c>
      <c r="J22" s="49" t="str">
        <f>Formulas!J18</f>
        <v>-</v>
      </c>
      <c r="K22" s="50" t="str">
        <f>Formulas!K18</f>
        <v>-</v>
      </c>
      <c r="L22" s="66" t="str">
        <f>Formulas!L18</f>
        <v>-</v>
      </c>
      <c r="M22" s="67" t="str">
        <f>Formulas!M18</f>
        <v>-</v>
      </c>
      <c r="N22" s="67" t="str">
        <f>Formulas!N18</f>
        <v>-</v>
      </c>
      <c r="O22" s="47">
        <f>Formulas!O18</f>
        <v>0</v>
      </c>
      <c r="P22" s="46" t="str">
        <f>Formulas!P18</f>
        <v>-</v>
      </c>
      <c r="Q22" s="68" t="str">
        <f>Formulas!Q18</f>
        <v>-</v>
      </c>
      <c r="R22" s="69" t="str">
        <f>Formulas!R18</f>
        <v>-</v>
      </c>
      <c r="S22" s="69" t="str">
        <f>Formulas!S18</f>
        <v>-</v>
      </c>
      <c r="T22" s="50" t="str">
        <f>Formulas!T18</f>
        <v>-</v>
      </c>
    </row>
    <row r="23" spans="2:21">
      <c r="B23" s="59" t="s">
        <v>22</v>
      </c>
      <c r="C23" s="132"/>
      <c r="D23" s="119"/>
      <c r="E23" s="120"/>
      <c r="F23" s="46">
        <f>Formulas!F19</f>
        <v>0</v>
      </c>
      <c r="G23" s="46" t="str">
        <f>Formulas!G19</f>
        <v>-</v>
      </c>
      <c r="H23" s="47" t="str">
        <f>Formulas!H19</f>
        <v>-</v>
      </c>
      <c r="I23" s="48" t="str">
        <f>Formulas!I19</f>
        <v>-</v>
      </c>
      <c r="J23" s="49" t="str">
        <f>Formulas!J19</f>
        <v>-</v>
      </c>
      <c r="K23" s="52" t="str">
        <f>Formulas!K19</f>
        <v>-</v>
      </c>
      <c r="L23" s="66" t="str">
        <f>Formulas!L19</f>
        <v>-</v>
      </c>
      <c r="M23" s="67" t="str">
        <f>Formulas!M19</f>
        <v>-</v>
      </c>
      <c r="N23" s="67" t="str">
        <f>Formulas!N19</f>
        <v>-</v>
      </c>
      <c r="O23" s="47">
        <f>Formulas!O19</f>
        <v>0</v>
      </c>
      <c r="P23" s="46" t="str">
        <f>Formulas!P19</f>
        <v>-</v>
      </c>
      <c r="Q23" s="68" t="str">
        <f>Formulas!Q19</f>
        <v>-</v>
      </c>
      <c r="R23" s="69" t="str">
        <f>Formulas!R19</f>
        <v>-</v>
      </c>
      <c r="S23" s="69" t="str">
        <f>Formulas!S19</f>
        <v>-</v>
      </c>
      <c r="T23" s="52" t="str">
        <f>Formulas!T19</f>
        <v>-</v>
      </c>
    </row>
    <row r="24" spans="2:21" ht="16" thickBot="1">
      <c r="B24" s="60" t="s">
        <v>35</v>
      </c>
      <c r="C24" s="133"/>
      <c r="D24" s="121"/>
      <c r="E24" s="122"/>
      <c r="F24" s="53">
        <f>Formulas!F20</f>
        <v>0</v>
      </c>
      <c r="G24" s="53" t="str">
        <f>Formulas!G20</f>
        <v>-</v>
      </c>
      <c r="H24" s="54" t="str">
        <f>Formulas!H20</f>
        <v>-</v>
      </c>
      <c r="I24" s="55" t="str">
        <f>Formulas!I20</f>
        <v>-</v>
      </c>
      <c r="J24" s="56" t="str">
        <f>Formulas!J20</f>
        <v>-</v>
      </c>
      <c r="K24" s="57" t="str">
        <f>Formulas!K20</f>
        <v>-</v>
      </c>
      <c r="L24" s="70" t="str">
        <f>Formulas!L20</f>
        <v>-</v>
      </c>
      <c r="M24" s="71" t="str">
        <f>Formulas!M20</f>
        <v>-</v>
      </c>
      <c r="N24" s="71" t="str">
        <f>Formulas!N20</f>
        <v>-</v>
      </c>
      <c r="O24" s="54">
        <f>Formulas!O20</f>
        <v>0</v>
      </c>
      <c r="P24" s="53" t="str">
        <f>Formulas!P20</f>
        <v>-</v>
      </c>
      <c r="Q24" s="72" t="str">
        <f>Formulas!Q20</f>
        <v>-</v>
      </c>
      <c r="R24" s="73" t="str">
        <f>Formulas!R20</f>
        <v>-</v>
      </c>
      <c r="S24" s="73" t="str">
        <f>Formulas!S20</f>
        <v>-</v>
      </c>
      <c r="T24" s="57" t="str">
        <f>Formulas!T20</f>
        <v>-</v>
      </c>
    </row>
    <row r="25" spans="2:21">
      <c r="E25" s="3"/>
    </row>
    <row r="26" spans="2:21">
      <c r="B26" s="136" t="s">
        <v>63</v>
      </c>
      <c r="C26" s="136"/>
      <c r="D26" s="136"/>
      <c r="E26" s="136"/>
      <c r="F26" s="136"/>
      <c r="G26" s="136"/>
      <c r="H26" s="136"/>
      <c r="I26" s="136"/>
      <c r="J26" s="136"/>
      <c r="K26" s="136"/>
      <c r="L26" s="136"/>
      <c r="M26" s="136"/>
      <c r="N26" s="136"/>
      <c r="O26" s="136"/>
      <c r="P26" s="136"/>
      <c r="Q26" s="136"/>
      <c r="R26" s="136"/>
      <c r="S26" s="136"/>
      <c r="T26" s="136"/>
      <c r="U26" s="94"/>
    </row>
    <row r="27" spans="2:21">
      <c r="H27" s="7"/>
    </row>
    <row r="28" spans="2:21" hidden="1"/>
    <row r="29" spans="2:21" hidden="1">
      <c r="D29" s="6"/>
    </row>
    <row r="30" spans="2:21" hidden="1">
      <c r="D30" s="6"/>
    </row>
    <row r="31" spans="2:21" hidden="1">
      <c r="D31" s="6"/>
    </row>
    <row r="32" spans="2:21" hidden="1">
      <c r="D32" s="6"/>
    </row>
    <row r="33" spans="4:4" hidden="1">
      <c r="D33" s="6"/>
    </row>
    <row r="34" spans="4:4" hidden="1">
      <c r="D34" s="6"/>
    </row>
    <row r="35" spans="4:4" hidden="1">
      <c r="D35" s="6"/>
    </row>
  </sheetData>
  <sheetProtection password="9B8F" sheet="1" objects="1" scenarios="1" selectLockedCells="1"/>
  <mergeCells count="14">
    <mergeCell ref="L4:O4"/>
    <mergeCell ref="B26:T26"/>
    <mergeCell ref="L16:T16"/>
    <mergeCell ref="F8:T8"/>
    <mergeCell ref="L9:N9"/>
    <mergeCell ref="Q9:T9"/>
    <mergeCell ref="B7:T7"/>
    <mergeCell ref="C16:D16"/>
    <mergeCell ref="B9:D9"/>
    <mergeCell ref="B8:E8"/>
    <mergeCell ref="F9:G9"/>
    <mergeCell ref="H9:J9"/>
    <mergeCell ref="F16:K16"/>
    <mergeCell ref="C15:E15"/>
  </mergeCells>
  <phoneticPr fontId="4" type="noConversion"/>
  <conditionalFormatting sqref="K18:K24">
    <cfRule type="colorScale" priority="2">
      <colorScale>
        <cfvo type="min"/>
        <cfvo type="num" val="0"/>
        <cfvo type="max"/>
        <color theme="0"/>
        <color theme="0"/>
        <color rgb="FF63BE7B"/>
      </colorScale>
    </cfRule>
  </conditionalFormatting>
  <conditionalFormatting sqref="T18:T24">
    <cfRule type="colorScale" priority="1">
      <colorScale>
        <cfvo type="min"/>
        <cfvo type="num" val="0"/>
        <cfvo type="max"/>
        <color theme="0"/>
        <color theme="0"/>
        <color rgb="FF63BE7B"/>
      </colorScale>
    </cfRule>
  </conditionalFormatting>
  <hyperlinks>
    <hyperlink ref="A9" location="'Briefing Book'!A1" display="'Briefing Book'!A1"/>
    <hyperlink ref="A12" location="'Quick GMROI'!A1" display="'Quick GMROI'!A1"/>
    <hyperlink ref="L4" r:id="rId1"/>
  </hyperlinks>
  <pageMargins left="0.75" right="0.75" top="1" bottom="1" header="0.5" footer="0.5"/>
  <pageSetup scale="63" orientation="landscape" horizontalDpi="4294967292" verticalDpi="4294967292"/>
  <drawing r:id="rId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howOutlineSymbols="0"/>
    <pageSetUpPr fitToPage="1"/>
  </sheetPr>
  <dimension ref="A1:Q36"/>
  <sheetViews>
    <sheetView windowProtection="1" showGridLines="0" showRowColHeaders="0" showRuler="0" showOutlineSymbols="0" zoomScale="125" zoomScaleNormal="125" zoomScalePageLayoutView="125" workbookViewId="0">
      <selection activeCell="A10" sqref="A10"/>
    </sheetView>
  </sheetViews>
  <sheetFormatPr baseColWidth="10" defaultColWidth="0" defaultRowHeight="15" zeroHeight="1" x14ac:dyDescent="0"/>
  <cols>
    <col min="1" max="1" width="10" customWidth="1"/>
    <col min="2" max="2" width="6.5" customWidth="1"/>
    <col min="3" max="4" width="10.83203125" customWidth="1"/>
    <col min="5" max="5" width="9.33203125" customWidth="1"/>
    <col min="6" max="6" width="11" customWidth="1"/>
    <col min="7" max="7" width="8.5" bestFit="1" customWidth="1"/>
    <col min="8" max="8" width="8.83203125" customWidth="1"/>
    <col min="9" max="10" width="7.6640625" customWidth="1"/>
    <col min="11" max="11" width="8.5" bestFit="1" customWidth="1"/>
    <col min="12" max="12" width="3.5" customWidth="1"/>
    <col min="13" max="13" width="10" hidden="1" customWidth="1"/>
    <col min="14" max="14" width="5" hidden="1" customWidth="1"/>
    <col min="15" max="15" width="6" hidden="1" customWidth="1"/>
    <col min="16" max="17" width="0" hidden="1" customWidth="1"/>
    <col min="18" max="16384" width="10.83203125" hidden="1"/>
  </cols>
  <sheetData>
    <row r="1" spans="1:16" ht="28">
      <c r="B1" s="32"/>
      <c r="P1" s="96" t="s">
        <v>11</v>
      </c>
    </row>
    <row r="2" spans="1:16" ht="28">
      <c r="B2" s="32"/>
      <c r="D2" s="192" t="s">
        <v>67</v>
      </c>
      <c r="E2" s="192"/>
      <c r="F2" s="192"/>
      <c r="G2" s="192"/>
      <c r="H2" s="192"/>
      <c r="P2" s="96"/>
    </row>
    <row r="3" spans="1:16" ht="28">
      <c r="B3" s="32"/>
      <c r="P3" s="96"/>
    </row>
    <row r="4" spans="1:16" ht="28">
      <c r="B4" s="32"/>
      <c r="I4" s="99" t="s">
        <v>62</v>
      </c>
      <c r="P4" s="96"/>
    </row>
    <row r="5" spans="1:16" ht="16" thickBot="1">
      <c r="B5" s="32"/>
    </row>
    <row r="6" spans="1:16" ht="16" thickBot="1">
      <c r="A6" s="114" t="s">
        <v>45</v>
      </c>
      <c r="B6" s="32"/>
      <c r="C6" s="191" t="s">
        <v>68</v>
      </c>
      <c r="D6" s="138"/>
      <c r="E6" s="138"/>
      <c r="F6" s="138"/>
      <c r="G6" s="138"/>
      <c r="H6" s="138"/>
      <c r="I6" s="138"/>
      <c r="J6" s="138"/>
      <c r="K6" s="139"/>
    </row>
    <row r="7" spans="1:16" ht="32" thickTop="1" thickBot="1">
      <c r="A7" s="113" t="s">
        <v>60</v>
      </c>
      <c r="C7" s="140"/>
      <c r="D7" s="141"/>
      <c r="E7" s="141"/>
      <c r="F7" s="141"/>
      <c r="G7" s="141"/>
      <c r="H7" s="141"/>
      <c r="I7" s="141"/>
      <c r="J7" s="141"/>
      <c r="K7" s="142"/>
    </row>
    <row r="8" spans="1:16" ht="16" thickTop="1">
      <c r="A8" s="115"/>
      <c r="C8" s="140"/>
      <c r="D8" s="141"/>
      <c r="E8" s="141"/>
      <c r="F8" s="141"/>
      <c r="G8" s="141"/>
      <c r="H8" s="141"/>
      <c r="I8" s="141"/>
      <c r="J8" s="141"/>
      <c r="K8" s="142"/>
    </row>
    <row r="9" spans="1:16" ht="16" thickBot="1">
      <c r="A9" s="115"/>
      <c r="C9" s="140"/>
      <c r="D9" s="141"/>
      <c r="E9" s="141"/>
      <c r="F9" s="141"/>
      <c r="G9" s="141"/>
      <c r="H9" s="141"/>
      <c r="I9" s="141"/>
      <c r="J9" s="141"/>
      <c r="K9" s="142"/>
    </row>
    <row r="10" spans="1:16" ht="47" thickTop="1" thickBot="1">
      <c r="A10" s="113" t="s">
        <v>43</v>
      </c>
      <c r="C10" s="140"/>
      <c r="D10" s="141"/>
      <c r="E10" s="141"/>
      <c r="F10" s="141"/>
      <c r="G10" s="141"/>
      <c r="H10" s="141"/>
      <c r="I10" s="141"/>
      <c r="J10" s="141"/>
      <c r="K10" s="142"/>
    </row>
    <row r="11" spans="1:16" ht="16" thickTop="1">
      <c r="A11" s="115"/>
      <c r="C11" s="140"/>
      <c r="D11" s="141"/>
      <c r="E11" s="141"/>
      <c r="F11" s="141"/>
      <c r="G11" s="141"/>
      <c r="H11" s="141"/>
      <c r="I11" s="141"/>
      <c r="J11" s="141"/>
      <c r="K11" s="142"/>
    </row>
    <row r="12" spans="1:16">
      <c r="C12" s="140"/>
      <c r="D12" s="141"/>
      <c r="E12" s="141"/>
      <c r="F12" s="141"/>
      <c r="G12" s="141"/>
      <c r="H12" s="141"/>
      <c r="I12" s="141"/>
      <c r="J12" s="141"/>
      <c r="K12" s="142"/>
    </row>
    <row r="13" spans="1:16">
      <c r="C13" s="140"/>
      <c r="D13" s="141"/>
      <c r="E13" s="141"/>
      <c r="F13" s="141"/>
      <c r="G13" s="141"/>
      <c r="H13" s="141"/>
      <c r="I13" s="141"/>
      <c r="J13" s="141"/>
      <c r="K13" s="142"/>
    </row>
    <row r="14" spans="1:16">
      <c r="C14" s="140"/>
      <c r="D14" s="141"/>
      <c r="E14" s="141"/>
      <c r="F14" s="141"/>
      <c r="G14" s="141"/>
      <c r="H14" s="141"/>
      <c r="I14" s="141"/>
      <c r="J14" s="141"/>
      <c r="K14" s="142"/>
    </row>
    <row r="15" spans="1:16">
      <c r="C15" s="140"/>
      <c r="D15" s="141"/>
      <c r="E15" s="141"/>
      <c r="F15" s="141"/>
      <c r="G15" s="141"/>
      <c r="H15" s="141"/>
      <c r="I15" s="141"/>
      <c r="J15" s="141"/>
      <c r="K15" s="142"/>
    </row>
    <row r="16" spans="1:16" ht="16" thickBot="1">
      <c r="C16" s="143"/>
      <c r="D16" s="144"/>
      <c r="E16" s="144"/>
      <c r="F16" s="144"/>
      <c r="G16" s="144"/>
      <c r="H16" s="144"/>
      <c r="I16" s="144"/>
      <c r="J16" s="144"/>
      <c r="K16" s="145"/>
    </row>
    <row r="17" spans="3:17">
      <c r="C17" s="11"/>
      <c r="D17" s="11"/>
      <c r="E17" s="11"/>
      <c r="F17" s="11"/>
      <c r="G17" s="11"/>
      <c r="H17" s="11"/>
      <c r="I17" s="11"/>
      <c r="J17" s="11"/>
      <c r="K17" s="11"/>
    </row>
    <row r="18" spans="3:17">
      <c r="C18" t="s">
        <v>74</v>
      </c>
      <c r="F18" s="134" t="s">
        <v>75</v>
      </c>
      <c r="G18" s="134"/>
      <c r="H18" s="134"/>
      <c r="I18" s="134"/>
      <c r="J18" s="134"/>
      <c r="K18" s="11"/>
    </row>
    <row r="19" spans="3:17">
      <c r="F19" s="129"/>
      <c r="G19" s="95"/>
      <c r="H19" s="95"/>
      <c r="I19" s="95"/>
      <c r="J19" s="95"/>
      <c r="K19" s="95"/>
    </row>
    <row r="20" spans="3:17" ht="16" thickBot="1">
      <c r="J20" s="103" t="s">
        <v>73</v>
      </c>
    </row>
    <row r="21" spans="3:17" ht="16" thickBot="1">
      <c r="C21" s="197" t="s">
        <v>69</v>
      </c>
      <c r="D21" s="198"/>
      <c r="E21" s="199"/>
      <c r="I21" s="197" t="s">
        <v>69</v>
      </c>
      <c r="J21" s="198"/>
      <c r="K21" s="199"/>
    </row>
    <row r="22" spans="3:17">
      <c r="C22" s="193" t="s">
        <v>70</v>
      </c>
      <c r="D22" s="194"/>
      <c r="E22" s="123" t="s">
        <v>11</v>
      </c>
      <c r="I22" s="193" t="s">
        <v>70</v>
      </c>
      <c r="J22" s="194"/>
      <c r="K22" s="126">
        <v>35</v>
      </c>
    </row>
    <row r="23" spans="3:17">
      <c r="C23" s="195" t="s">
        <v>71</v>
      </c>
      <c r="D23" s="196"/>
      <c r="E23" s="124" t="s">
        <v>11</v>
      </c>
      <c r="I23" s="195" t="s">
        <v>71</v>
      </c>
      <c r="J23" s="196"/>
      <c r="K23" s="127">
        <v>6</v>
      </c>
    </row>
    <row r="24" spans="3:17" ht="16" thickBot="1">
      <c r="C24" s="101"/>
      <c r="D24" s="102" t="s">
        <v>72</v>
      </c>
      <c r="E24" s="125" t="str">
        <f>Formulas!$M$22</f>
        <v>-</v>
      </c>
      <c r="I24" s="101"/>
      <c r="J24" s="102" t="s">
        <v>72</v>
      </c>
      <c r="K24" s="128">
        <v>3.2307692307692308</v>
      </c>
    </row>
    <row r="25" spans="3:17"/>
    <row r="26" spans="3:17">
      <c r="C26" s="136" t="s">
        <v>63</v>
      </c>
      <c r="D26" s="136"/>
      <c r="E26" s="136"/>
      <c r="F26" s="136"/>
      <c r="G26" s="136"/>
      <c r="H26" s="136"/>
      <c r="I26" s="136"/>
      <c r="J26" s="136"/>
      <c r="K26" s="136"/>
    </row>
    <row r="27" spans="3:17">
      <c r="C27" s="93"/>
      <c r="D27" s="93"/>
      <c r="E27" s="93"/>
      <c r="F27" s="93"/>
      <c r="G27" s="93"/>
      <c r="H27" s="93"/>
      <c r="I27" s="93"/>
      <c r="J27" s="93"/>
      <c r="K27" s="93"/>
      <c r="L27" s="93"/>
      <c r="M27" s="93"/>
      <c r="N27" s="93"/>
      <c r="O27" s="93"/>
      <c r="P27" s="93"/>
      <c r="Q27" s="94"/>
    </row>
    <row r="28" spans="3:17" hidden="1">
      <c r="H28" s="7"/>
    </row>
    <row r="29" spans="3:17" hidden="1">
      <c r="C29" t="s">
        <v>11</v>
      </c>
    </row>
    <row r="30" spans="3:17" hidden="1">
      <c r="C30" t="s">
        <v>11</v>
      </c>
      <c r="D30" s="6"/>
    </row>
    <row r="31" spans="3:17" hidden="1">
      <c r="D31" s="6"/>
    </row>
    <row r="32" spans="3:17" hidden="1">
      <c r="D32" s="6"/>
    </row>
    <row r="33" spans="4:4" hidden="1">
      <c r="D33" s="6"/>
    </row>
    <row r="34" spans="4:4" hidden="1">
      <c r="D34" s="6"/>
    </row>
    <row r="35" spans="4:4" hidden="1">
      <c r="D35" s="6"/>
    </row>
    <row r="36" spans="4:4" hidden="1">
      <c r="D36" s="6"/>
    </row>
  </sheetData>
  <sheetProtection password="A105" sheet="1" objects="1" scenarios="1" selectLockedCells="1"/>
  <mergeCells count="10">
    <mergeCell ref="C26:K26"/>
    <mergeCell ref="C6:K16"/>
    <mergeCell ref="F18:J18"/>
    <mergeCell ref="D2:H2"/>
    <mergeCell ref="C22:D22"/>
    <mergeCell ref="C23:D23"/>
    <mergeCell ref="C21:E21"/>
    <mergeCell ref="I21:K21"/>
    <mergeCell ref="I22:J22"/>
    <mergeCell ref="I23:J23"/>
  </mergeCells>
  <phoneticPr fontId="4" type="noConversion"/>
  <hyperlinks>
    <hyperlink ref="A7" location="'Briefing Book'!A1" display="'Briefing Book'!A1"/>
    <hyperlink ref="A10" location="'Data Entry and Results'!A1" display="Data Entry and Results"/>
    <hyperlink ref="F18" r:id="rId1"/>
  </hyperlinks>
  <pageMargins left="0.75" right="0.75" top="1" bottom="1" header="0.5" footer="0.5"/>
  <pageSetup scale="81" orientation="landscape" horizontalDpi="4294967292" verticalDpi="4294967292"/>
  <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T27"/>
  <sheetViews>
    <sheetView windowProtection="1" showRuler="0" zoomScale="125" zoomScaleNormal="125" zoomScalePageLayoutView="125" workbookViewId="0">
      <selection activeCell="H9" sqref="H9"/>
    </sheetView>
  </sheetViews>
  <sheetFormatPr baseColWidth="10" defaultRowHeight="15" x14ac:dyDescent="0"/>
  <cols>
    <col min="1" max="1" width="1.83203125" customWidth="1"/>
    <col min="2" max="2" width="9.33203125" customWidth="1"/>
    <col min="4" max="4" width="10.5" bestFit="1" customWidth="1"/>
    <col min="6" max="6" width="7.1640625" bestFit="1" customWidth="1"/>
    <col min="8" max="8" width="9" bestFit="1" customWidth="1"/>
    <col min="9" max="9" width="5.6640625" bestFit="1" customWidth="1"/>
    <col min="10" max="10" width="6" bestFit="1" customWidth="1"/>
    <col min="11" max="11" width="8.5" bestFit="1" customWidth="1"/>
    <col min="13" max="13" width="11" customWidth="1"/>
    <col min="15" max="15" width="7.1640625" bestFit="1" customWidth="1"/>
    <col min="16" max="16" width="8.5" bestFit="1" customWidth="1"/>
    <col min="17" max="17" width="9.83203125" bestFit="1" customWidth="1"/>
    <col min="18" max="18" width="5.6640625" bestFit="1" customWidth="1"/>
    <col min="19" max="19" width="6" bestFit="1" customWidth="1"/>
    <col min="20" max="20" width="8.5" bestFit="1" customWidth="1"/>
  </cols>
  <sheetData>
    <row r="5" spans="2:20">
      <c r="D5" s="2" t="str">
        <f>'Data Entry and Results'!B9</f>
        <v xml:space="preserve">Target Selling Price </v>
      </c>
      <c r="E5" s="105" t="str">
        <f>'Data Entry and Results'!E9</f>
        <v xml:space="preserve"> </v>
      </c>
    </row>
    <row r="6" spans="2:20">
      <c r="D6" s="2" t="str">
        <f>'Data Entry and Results'!D10</f>
        <v>Estimated AnnualDemand/Usage</v>
      </c>
      <c r="E6" s="105" t="str">
        <f>'Data Entry and Results'!E10</f>
        <v xml:space="preserve"> </v>
      </c>
    </row>
    <row r="7" spans="2:20">
      <c r="H7" s="4"/>
    </row>
    <row r="8" spans="2:20">
      <c r="H8" s="4"/>
    </row>
    <row r="9" spans="2:20">
      <c r="G9" t="s">
        <v>18</v>
      </c>
      <c r="H9" s="105">
        <f>'Data Entry and Results'!$H$13</f>
        <v>1.0000000000000001E-5</v>
      </c>
    </row>
    <row r="10" spans="2:20">
      <c r="H10" s="1"/>
    </row>
    <row r="11" spans="2:20">
      <c r="H11" s="1"/>
    </row>
    <row r="12" spans="2:20" ht="16" thickBot="1"/>
    <row r="13" spans="2:20" ht="45">
      <c r="B13" s="15"/>
      <c r="C13" s="16" t="str">
        <f>'Data Entry and Results'!C17</f>
        <v>Qty</v>
      </c>
      <c r="D13" s="17" t="str">
        <f>'Data Entry and Results'!D17</f>
        <v>Unit cost</v>
      </c>
      <c r="E13" s="19" t="str">
        <f>'Data Entry and Results'!E17</f>
        <v>Estimated Unit Freight cost</v>
      </c>
      <c r="F13" s="20" t="str">
        <f>'Data Entry and Results'!F17</f>
        <v>Avg Inv</v>
      </c>
      <c r="G13" s="21" t="str">
        <f>'Data Entry and Results'!G17</f>
        <v>ITO</v>
      </c>
      <c r="H13" s="21" t="str">
        <f>'Data Entry and Results'!H17</f>
        <v>GP</v>
      </c>
      <c r="I13" s="21" t="str">
        <f>'Data Entry and Results'!I17</f>
        <v>GP%</v>
      </c>
      <c r="J13" s="21" t="str">
        <f>'Data Entry and Results'!J17</f>
        <v>CGS%</v>
      </c>
      <c r="K13" s="21" t="str">
        <f>'Data Entry and Results'!K17</f>
        <v>GMROI</v>
      </c>
      <c r="L13" s="28" t="str">
        <f>'Data Entry and Results'!L17</f>
        <v>Number of orders</v>
      </c>
      <c r="M13" s="29" t="str">
        <f>'Data Entry and Results'!M17</f>
        <v>Total Order Costs</v>
      </c>
      <c r="N13" s="29" t="str">
        <f>'Data Entry and Results'!N17</f>
        <v>Order cost /unit /order</v>
      </c>
      <c r="O13" s="29" t="str">
        <f>'Data Entry and Results'!O17</f>
        <v>Avg Inv</v>
      </c>
      <c r="P13" s="29" t="str">
        <f>'Data Entry and Results'!P17</f>
        <v>ITO</v>
      </c>
      <c r="Q13" s="29" t="str">
        <f>'Data Entry and Results'!Q17</f>
        <v>GP after Order cost</v>
      </c>
      <c r="R13" s="29" t="str">
        <f>'Data Entry and Results'!R17</f>
        <v>GP%</v>
      </c>
      <c r="S13" s="29" t="str">
        <f>'Data Entry and Results'!S17</f>
        <v>CGS%</v>
      </c>
      <c r="T13" s="30" t="str">
        <f>'Data Entry and Results'!T17</f>
        <v>GMROI</v>
      </c>
    </row>
    <row r="14" spans="2:20">
      <c r="B14" s="18" t="str">
        <f>'Data Entry and Results'!B18</f>
        <v>Brk 1</v>
      </c>
      <c r="C14" s="106">
        <f>'Data Entry and Results'!C18</f>
        <v>0</v>
      </c>
      <c r="D14" s="107">
        <f>'Data Entry and Results'!D18</f>
        <v>0</v>
      </c>
      <c r="E14" s="108">
        <f>'Data Entry and Results'!E18</f>
        <v>0</v>
      </c>
      <c r="F14" s="22">
        <f t="shared" ref="F14:F18" si="0">IF(ISERROR(C14/2), "-",C14/2)</f>
        <v>0</v>
      </c>
      <c r="G14" s="23" t="str">
        <f t="shared" ref="G14:G20" si="1">IF(ISERROR($E$6/F14),"-",$E$6/F14)</f>
        <v>-</v>
      </c>
      <c r="H14" s="24" t="str">
        <f t="shared" ref="H14:H20" si="2">IF(ISERROR($E$5-D14),"-",$E$5-D14)</f>
        <v>-</v>
      </c>
      <c r="I14" s="25" t="str">
        <f t="shared" ref="I14:I20" si="3">IF(ISERROR(H14/$E$5),"-",H14/$E$5)</f>
        <v>-</v>
      </c>
      <c r="J14" s="26" t="str">
        <f t="shared" ref="J14:J18" si="4">IF(ISERROR(1 - I14),"-",1 - I14)</f>
        <v>-</v>
      </c>
      <c r="K14" s="27" t="str">
        <f t="shared" ref="K14:K18" si="5">(IF(ISERROR((I14/J14)*G14),"-",(I14/J14)*G14))</f>
        <v>-</v>
      </c>
      <c r="L14" s="31" t="str">
        <f t="shared" ref="L14:L20" si="6">IF(ISERROR($E$6/C14),"-",$E$6/C14)</f>
        <v>-</v>
      </c>
      <c r="M14" s="8" t="str">
        <f t="shared" ref="M14:M18" si="7">IF(ISERROR(L14*$H$9),"-",L14*$H$9)</f>
        <v>-</v>
      </c>
      <c r="N14" s="8" t="str">
        <f t="shared" ref="N14:N20" si="8">IF(ISERROR($H$9/C14),"-",$H$9/C14)</f>
        <v>-</v>
      </c>
      <c r="O14" s="32">
        <f t="shared" ref="O14:O20" si="9">IF(ISERROR(C14/2),"-",C14/2)</f>
        <v>0</v>
      </c>
      <c r="P14" s="33" t="str">
        <f t="shared" ref="P14:P20" si="10">IF(ISERROR($E$6/F14),"-",$E$6/F14)</f>
        <v>-</v>
      </c>
      <c r="Q14" s="34" t="str">
        <f t="shared" ref="Q14:Q20" si="11">IF(ISERROR($E$5-(D14+E14+N14)),"-",$E$5-(D14+E14+N14))</f>
        <v>-</v>
      </c>
      <c r="R14" s="35" t="str">
        <f t="shared" ref="R14:R20" si="12">IF(ISERROR(Q14/$E$5),"-",Q14/$E$5)</f>
        <v>-</v>
      </c>
      <c r="S14" s="36" t="str">
        <f t="shared" ref="S14:S18" si="13">IF(ISERROR(1-R14),"-",(1-R14))</f>
        <v>-</v>
      </c>
      <c r="T14" s="37" t="str">
        <f t="shared" ref="T14:T18" si="14">IF(ISERROR((R14/S14)*P14),"-",(R14/S14)*P14)</f>
        <v>-</v>
      </c>
    </row>
    <row r="15" spans="2:20">
      <c r="B15" s="18" t="str">
        <f>'Data Entry and Results'!B19</f>
        <v>Brk 2</v>
      </c>
      <c r="C15" s="106">
        <f>'Data Entry and Results'!C19</f>
        <v>0</v>
      </c>
      <c r="D15" s="107">
        <f>'Data Entry and Results'!D19</f>
        <v>0</v>
      </c>
      <c r="E15" s="108">
        <f>'Data Entry and Results'!E19</f>
        <v>0</v>
      </c>
      <c r="F15" s="22">
        <f t="shared" si="0"/>
        <v>0</v>
      </c>
      <c r="G15" s="23" t="str">
        <f t="shared" si="1"/>
        <v>-</v>
      </c>
      <c r="H15" s="24" t="str">
        <f t="shared" si="2"/>
        <v>-</v>
      </c>
      <c r="I15" s="25" t="str">
        <f t="shared" si="3"/>
        <v>-</v>
      </c>
      <c r="J15" s="26" t="str">
        <f t="shared" si="4"/>
        <v>-</v>
      </c>
      <c r="K15" s="27" t="str">
        <f t="shared" si="5"/>
        <v>-</v>
      </c>
      <c r="L15" s="31" t="str">
        <f t="shared" si="6"/>
        <v>-</v>
      </c>
      <c r="M15" s="8" t="str">
        <f t="shared" si="7"/>
        <v>-</v>
      </c>
      <c r="N15" s="8" t="str">
        <f t="shared" si="8"/>
        <v>-</v>
      </c>
      <c r="O15" s="32">
        <f t="shared" si="9"/>
        <v>0</v>
      </c>
      <c r="P15" s="33" t="str">
        <f t="shared" si="10"/>
        <v>-</v>
      </c>
      <c r="Q15" s="34" t="str">
        <f t="shared" si="11"/>
        <v>-</v>
      </c>
      <c r="R15" s="35" t="str">
        <f t="shared" si="12"/>
        <v>-</v>
      </c>
      <c r="S15" s="36" t="str">
        <f t="shared" si="13"/>
        <v>-</v>
      </c>
      <c r="T15" s="37" t="str">
        <f t="shared" si="14"/>
        <v>-</v>
      </c>
    </row>
    <row r="16" spans="2:20">
      <c r="B16" s="18" t="str">
        <f>'Data Entry and Results'!B20</f>
        <v>Brk 3</v>
      </c>
      <c r="C16" s="106">
        <f>'Data Entry and Results'!C20</f>
        <v>0</v>
      </c>
      <c r="D16" s="107">
        <f>'Data Entry and Results'!D20</f>
        <v>0</v>
      </c>
      <c r="E16" s="108">
        <f>'Data Entry and Results'!E20</f>
        <v>0</v>
      </c>
      <c r="F16" s="22">
        <f t="shared" si="0"/>
        <v>0</v>
      </c>
      <c r="G16" s="23" t="str">
        <f t="shared" si="1"/>
        <v>-</v>
      </c>
      <c r="H16" s="24" t="str">
        <f t="shared" si="2"/>
        <v>-</v>
      </c>
      <c r="I16" s="25" t="str">
        <f t="shared" si="3"/>
        <v>-</v>
      </c>
      <c r="J16" s="26" t="str">
        <f t="shared" si="4"/>
        <v>-</v>
      </c>
      <c r="K16" s="27" t="str">
        <f t="shared" si="5"/>
        <v>-</v>
      </c>
      <c r="L16" s="31" t="str">
        <f t="shared" si="6"/>
        <v>-</v>
      </c>
      <c r="M16" s="8" t="str">
        <f t="shared" si="7"/>
        <v>-</v>
      </c>
      <c r="N16" s="8" t="str">
        <f t="shared" si="8"/>
        <v>-</v>
      </c>
      <c r="O16" s="32">
        <f t="shared" si="9"/>
        <v>0</v>
      </c>
      <c r="P16" s="33" t="str">
        <f t="shared" si="10"/>
        <v>-</v>
      </c>
      <c r="Q16" s="34" t="str">
        <f t="shared" si="11"/>
        <v>-</v>
      </c>
      <c r="R16" s="35" t="str">
        <f t="shared" si="12"/>
        <v>-</v>
      </c>
      <c r="S16" s="36" t="str">
        <f t="shared" si="13"/>
        <v>-</v>
      </c>
      <c r="T16" s="37" t="str">
        <f t="shared" si="14"/>
        <v>-</v>
      </c>
    </row>
    <row r="17" spans="2:20">
      <c r="B17" s="18" t="str">
        <f>'Data Entry and Results'!B21</f>
        <v>Brk 4</v>
      </c>
      <c r="C17" s="106">
        <f>'Data Entry and Results'!C21</f>
        <v>0</v>
      </c>
      <c r="D17" s="107">
        <f>'Data Entry and Results'!D21</f>
        <v>0</v>
      </c>
      <c r="E17" s="108">
        <f>'Data Entry and Results'!E21</f>
        <v>0</v>
      </c>
      <c r="F17" s="22">
        <f t="shared" si="0"/>
        <v>0</v>
      </c>
      <c r="G17" s="23" t="str">
        <f t="shared" si="1"/>
        <v>-</v>
      </c>
      <c r="H17" s="24" t="str">
        <f t="shared" si="2"/>
        <v>-</v>
      </c>
      <c r="I17" s="25" t="str">
        <f t="shared" si="3"/>
        <v>-</v>
      </c>
      <c r="J17" s="26" t="str">
        <f t="shared" si="4"/>
        <v>-</v>
      </c>
      <c r="K17" s="27" t="str">
        <f t="shared" si="5"/>
        <v>-</v>
      </c>
      <c r="L17" s="31" t="str">
        <f t="shared" si="6"/>
        <v>-</v>
      </c>
      <c r="M17" s="8" t="str">
        <f t="shared" si="7"/>
        <v>-</v>
      </c>
      <c r="N17" s="8" t="str">
        <f t="shared" si="8"/>
        <v>-</v>
      </c>
      <c r="O17" s="32">
        <f t="shared" si="9"/>
        <v>0</v>
      </c>
      <c r="P17" s="33" t="str">
        <f t="shared" si="10"/>
        <v>-</v>
      </c>
      <c r="Q17" s="34" t="str">
        <f t="shared" si="11"/>
        <v>-</v>
      </c>
      <c r="R17" s="35" t="str">
        <f t="shared" si="12"/>
        <v>-</v>
      </c>
      <c r="S17" s="36" t="str">
        <f t="shared" si="13"/>
        <v>-</v>
      </c>
      <c r="T17" s="37" t="str">
        <f t="shared" si="14"/>
        <v>-</v>
      </c>
    </row>
    <row r="18" spans="2:20">
      <c r="B18" s="18" t="str">
        <f>'Data Entry and Results'!B22</f>
        <v>Brk 5</v>
      </c>
      <c r="C18" s="106">
        <f>'Data Entry and Results'!C22</f>
        <v>0</v>
      </c>
      <c r="D18" s="107">
        <f>'Data Entry and Results'!D22</f>
        <v>0</v>
      </c>
      <c r="E18" s="108">
        <f>'Data Entry and Results'!E22</f>
        <v>0</v>
      </c>
      <c r="F18" s="22">
        <f t="shared" si="0"/>
        <v>0</v>
      </c>
      <c r="G18" s="23" t="str">
        <f t="shared" si="1"/>
        <v>-</v>
      </c>
      <c r="H18" s="24" t="str">
        <f t="shared" si="2"/>
        <v>-</v>
      </c>
      <c r="I18" s="25" t="str">
        <f t="shared" si="3"/>
        <v>-</v>
      </c>
      <c r="J18" s="26" t="str">
        <f t="shared" si="4"/>
        <v>-</v>
      </c>
      <c r="K18" s="27" t="str">
        <f t="shared" si="5"/>
        <v>-</v>
      </c>
      <c r="L18" s="31" t="str">
        <f t="shared" si="6"/>
        <v>-</v>
      </c>
      <c r="M18" s="8" t="str">
        <f t="shared" si="7"/>
        <v>-</v>
      </c>
      <c r="N18" s="8" t="str">
        <f t="shared" si="8"/>
        <v>-</v>
      </c>
      <c r="O18" s="32">
        <f t="shared" si="9"/>
        <v>0</v>
      </c>
      <c r="P18" s="33" t="str">
        <f t="shared" si="10"/>
        <v>-</v>
      </c>
      <c r="Q18" s="34" t="str">
        <f t="shared" si="11"/>
        <v>-</v>
      </c>
      <c r="R18" s="35" t="str">
        <f t="shared" si="12"/>
        <v>-</v>
      </c>
      <c r="S18" s="36" t="str">
        <f t="shared" si="13"/>
        <v>-</v>
      </c>
      <c r="T18" s="37" t="str">
        <f t="shared" si="14"/>
        <v>-</v>
      </c>
    </row>
    <row r="19" spans="2:20">
      <c r="B19" s="18" t="str">
        <f>'Data Entry and Results'!B23</f>
        <v>Brk 6</v>
      </c>
      <c r="C19" s="106">
        <f>'Data Entry and Results'!C23</f>
        <v>0</v>
      </c>
      <c r="D19" s="107">
        <f>'Data Entry and Results'!D23</f>
        <v>0</v>
      </c>
      <c r="E19" s="108">
        <f>'Data Entry and Results'!E23</f>
        <v>0</v>
      </c>
      <c r="F19" s="22">
        <f>IF(ISERROR(C19/2), "-",C19/2)</f>
        <v>0</v>
      </c>
      <c r="G19" s="23" t="str">
        <f t="shared" si="1"/>
        <v>-</v>
      </c>
      <c r="H19" s="24" t="str">
        <f t="shared" si="2"/>
        <v>-</v>
      </c>
      <c r="I19" s="25" t="str">
        <f t="shared" si="3"/>
        <v>-</v>
      </c>
      <c r="J19" s="26" t="str">
        <f>IF(ISERROR(1 - I19),"-",1 - I19)</f>
        <v>-</v>
      </c>
      <c r="K19" s="27" t="str">
        <f>(IF(ISERROR((I19/J19)*G19),"-",(I19/J19)*G19))</f>
        <v>-</v>
      </c>
      <c r="L19" s="31" t="str">
        <f t="shared" si="6"/>
        <v>-</v>
      </c>
      <c r="M19" s="8" t="str">
        <f>IF(ISERROR(L19*$H$9),"-",L19*$H$9)</f>
        <v>-</v>
      </c>
      <c r="N19" s="8" t="str">
        <f t="shared" si="8"/>
        <v>-</v>
      </c>
      <c r="O19" s="32">
        <f t="shared" si="9"/>
        <v>0</v>
      </c>
      <c r="P19" s="33" t="str">
        <f t="shared" si="10"/>
        <v>-</v>
      </c>
      <c r="Q19" s="34" t="str">
        <f t="shared" si="11"/>
        <v>-</v>
      </c>
      <c r="R19" s="35" t="str">
        <f t="shared" si="12"/>
        <v>-</v>
      </c>
      <c r="S19" s="36" t="str">
        <f>IF(ISERROR(1-R19),"-",(1-R19))</f>
        <v>-</v>
      </c>
      <c r="T19" s="37" t="str">
        <f>IF(ISERROR((R19/S19)*P19),"-",(R19/S19)*P19)</f>
        <v>-</v>
      </c>
    </row>
    <row r="20" spans="2:20" ht="16" thickBot="1">
      <c r="B20" s="12" t="str">
        <f>'Data Entry and Results'!B24</f>
        <v>Brk 7</v>
      </c>
      <c r="C20" s="109">
        <f>'Data Entry and Results'!C24</f>
        <v>0</v>
      </c>
      <c r="D20" s="110">
        <f>'Data Entry and Results'!D24</f>
        <v>0</v>
      </c>
      <c r="E20" s="111">
        <f>'Data Entry and Results'!E24</f>
        <v>0</v>
      </c>
      <c r="F20" s="22">
        <f>IF(ISERROR(C20/2), "-",C20/2)</f>
        <v>0</v>
      </c>
      <c r="G20" s="23" t="str">
        <f t="shared" si="1"/>
        <v>-</v>
      </c>
      <c r="H20" s="24" t="str">
        <f t="shared" si="2"/>
        <v>-</v>
      </c>
      <c r="I20" s="25" t="str">
        <f t="shared" si="3"/>
        <v>-</v>
      </c>
      <c r="J20" s="26" t="str">
        <f>IF(ISERROR(1 - I20),"-",1 - I20)</f>
        <v>-</v>
      </c>
      <c r="K20" s="27" t="str">
        <f>(IF(ISERROR((I20/J20)*G20),"-",(I20/J20)*G20))</f>
        <v>-</v>
      </c>
      <c r="L20" s="38" t="str">
        <f t="shared" si="6"/>
        <v>-</v>
      </c>
      <c r="M20" s="39" t="str">
        <f>IF(ISERROR(L20*$H$9),"-",L20*$H$9)</f>
        <v>-</v>
      </c>
      <c r="N20" s="39" t="str">
        <f t="shared" si="8"/>
        <v>-</v>
      </c>
      <c r="O20" s="40">
        <f t="shared" si="9"/>
        <v>0</v>
      </c>
      <c r="P20" s="41" t="str">
        <f t="shared" si="10"/>
        <v>-</v>
      </c>
      <c r="Q20" s="42" t="str">
        <f t="shared" si="11"/>
        <v>-</v>
      </c>
      <c r="R20" s="43" t="str">
        <f t="shared" si="12"/>
        <v>-</v>
      </c>
      <c r="S20" s="44" t="str">
        <f>IF(ISERROR(1-R20),"-",(1-R20))</f>
        <v>-</v>
      </c>
      <c r="T20" s="45" t="str">
        <f>IF(ISERROR((R20/S20)*P20),"-",(R20/S20)*P20)</f>
        <v>-</v>
      </c>
    </row>
    <row r="22" spans="2:20">
      <c r="B22" t="s">
        <v>46</v>
      </c>
      <c r="E22" t="s">
        <v>8</v>
      </c>
      <c r="F22" s="112" t="str">
        <f>'Quick GMROI'!$E$22</f>
        <v xml:space="preserve"> </v>
      </c>
      <c r="G22" t="s">
        <v>40</v>
      </c>
      <c r="H22" s="112" t="str">
        <f>'Quick GMROI'!$E$23</f>
        <v xml:space="preserve"> </v>
      </c>
      <c r="J22" t="s">
        <v>9</v>
      </c>
      <c r="K22" s="100" t="e">
        <f xml:space="preserve"> 100 - F22</f>
        <v>#VALUE!</v>
      </c>
      <c r="L22" t="s">
        <v>10</v>
      </c>
      <c r="M22" s="104" t="str">
        <f>IF(ISERROR((F22/K22)*H22),"-",(F22/K22)*H22)</f>
        <v>-</v>
      </c>
    </row>
    <row r="27" spans="2:20">
      <c r="B27" s="200" t="s">
        <v>64</v>
      </c>
      <c r="C27" s="200"/>
      <c r="D27" s="200"/>
      <c r="E27" s="200"/>
      <c r="F27" s="200"/>
      <c r="G27" s="200"/>
      <c r="H27" s="200"/>
      <c r="I27" s="200"/>
      <c r="J27" s="200"/>
      <c r="K27" s="200"/>
      <c r="L27" s="200"/>
      <c r="M27" s="200"/>
      <c r="N27" s="200"/>
      <c r="O27" s="200"/>
      <c r="P27" s="200"/>
      <c r="Q27" s="200"/>
      <c r="R27" s="200"/>
      <c r="S27" s="200"/>
      <c r="T27" s="200"/>
    </row>
  </sheetData>
  <sheetProtection password="FDA8" sheet="1" objects="1" scenarios="1" selectLockedCells="1"/>
  <mergeCells count="1">
    <mergeCell ref="B27:T27"/>
  </mergeCells>
  <conditionalFormatting sqref="T14:T20">
    <cfRule type="colorScale" priority="1">
      <colorScale>
        <cfvo type="min"/>
        <cfvo type="num" val="0"/>
        <cfvo type="max"/>
        <color theme="0"/>
        <color theme="0"/>
        <color rgb="FF63BE7B"/>
      </colorScale>
    </cfRule>
  </conditionalFormatting>
  <conditionalFormatting sqref="K14:K20 K22">
    <cfRule type="colorScale" priority="2">
      <colorScale>
        <cfvo type="min"/>
        <cfvo type="num" val="0"/>
        <cfvo type="max"/>
        <color theme="0"/>
        <color theme="0"/>
        <color rgb="FF63BE7B"/>
      </colorScale>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indowProtection="1" showRuler="0" workbookViewId="0">
      <selection activeCell="B9" sqref="B9"/>
    </sheetView>
  </sheetViews>
  <sheetFormatPr baseColWidth="10" defaultRowHeight="15" x14ac:dyDescent="0"/>
  <sheetData>
    <row r="2" spans="1:4">
      <c r="B2" t="s">
        <v>24</v>
      </c>
    </row>
    <row r="3" spans="1:4">
      <c r="B3" t="s">
        <v>25</v>
      </c>
      <c r="D3" t="s">
        <v>26</v>
      </c>
    </row>
    <row r="4" spans="1:4">
      <c r="D4" t="s">
        <v>27</v>
      </c>
    </row>
    <row r="5" spans="1:4">
      <c r="B5" t="s">
        <v>28</v>
      </c>
      <c r="D5" t="s">
        <v>29</v>
      </c>
    </row>
    <row r="6" spans="1:4">
      <c r="B6" t="s">
        <v>39</v>
      </c>
      <c r="D6" t="s">
        <v>49</v>
      </c>
    </row>
    <row r="7" spans="1:4">
      <c r="B7" t="s">
        <v>50</v>
      </c>
      <c r="D7" t="s">
        <v>66</v>
      </c>
    </row>
    <row r="8" spans="1:4">
      <c r="B8" t="s">
        <v>65</v>
      </c>
      <c r="D8" t="s">
        <v>78</v>
      </c>
    </row>
    <row r="9" spans="1:4">
      <c r="B9" s="130">
        <v>41584</v>
      </c>
      <c r="D9" t="s">
        <v>79</v>
      </c>
    </row>
    <row r="12" spans="1:4">
      <c r="A12" t="s">
        <v>12</v>
      </c>
    </row>
    <row r="13" spans="1:4">
      <c r="A13" t="s">
        <v>13</v>
      </c>
    </row>
    <row r="14" spans="1:4">
      <c r="A14" t="s">
        <v>14</v>
      </c>
    </row>
    <row r="15" spans="1:4">
      <c r="A15" t="s">
        <v>15</v>
      </c>
    </row>
    <row r="16" spans="1:4">
      <c r="A16" t="s">
        <v>16</v>
      </c>
    </row>
    <row r="17" spans="1:1">
      <c r="A17" t="s">
        <v>17</v>
      </c>
    </row>
  </sheetData>
  <sheetProtection password="D3A1" sheet="1" objects="1" scenarios="1" selectLockedCells="1"/>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Briefing Book</vt:lpstr>
      <vt:lpstr>Data Entry and Results</vt:lpstr>
      <vt:lpstr>Quick GMROI</vt:lpstr>
      <vt:lpstr>Formulas</vt:lpstr>
      <vt:lpstr>Version History</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2013-11-06T16:52:34Z</cp:lastPrinted>
  <dcterms:created xsi:type="dcterms:W3CDTF">2013-08-13T19:42:18Z</dcterms:created>
  <dcterms:modified xsi:type="dcterms:W3CDTF">2014-03-17T04:30:09Z</dcterms:modified>
  <cp:category/>
</cp:coreProperties>
</file>