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8447cf19b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missas" sheetId="1" r:id="Rfaa72d707def4f85"/>
    <x:sheet xmlns:r="http://schemas.openxmlformats.org/officeDocument/2006/relationships" name="Cronograma" sheetId="2" r:id="Rae175697421c4c11"/>
    <x:sheet xmlns:r="http://schemas.openxmlformats.org/officeDocument/2006/relationships" name="Suprimentos" sheetId="3" r:id="R9e14c50fcb82406b"/>
    <x:sheet xmlns:r="http://schemas.openxmlformats.org/officeDocument/2006/relationships" name="Riscos" sheetId="4" r:id="R5e6236bd2f9c4b52"/>
    <x:sheet xmlns:r="http://schemas.openxmlformats.org/officeDocument/2006/relationships" name="Dashboard" sheetId="5" r:id="Rb1e21e27391840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R$ #,##0.00"/>
    <x:numFmt numFmtId="202" formatCode="0.0%"/>
    <x:numFmt numFmtId="203" formatCode="R$ #,##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5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42B30"/>
      </x:patternFill>
    </x:fill>
    <x:fill>
      <x:patternFill patternType="solid">
        <x:fgColor rgb="FFEEF1F2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202" fontId="0" fillId="0" borderId="0" xfId="0" applyNumberFormat="1" applyFont="1" applyFill="1" applyBorder="1"/>
    <x:xf numFmtId="202" fontId="3" fillId="3" borderId="0" xfId="0" applyNumberFormat="1" applyFont="1" applyFill="1" applyBorder="1"/>
    <x:xf numFmtId="202" fontId="0" fillId="0" borderId="1" xfId="0" applyNumberFormat="1" applyFont="1" applyFill="1" applyBorder="1"/>
    <x:xf numFmtId="202" fontId="3" fillId="3" borderId="1" xfId="0" applyNumberFormat="1" applyFont="1" applyFill="1" applyBorder="1"/>
    <x:xf numFmtId="203" fontId="0" fillId="0" borderId="0" xfId="0" applyNumberFormat="1" applyFont="1" applyFill="1" applyBorder="1"/>
    <x:xf numFmtId="203" fontId="3" fillId="3" borderId="0" xfId="0" applyNumberFormat="1" applyFont="1" applyFill="1" applyBorder="1"/>
    <x:xf numFmtId="203" fontId="0" fillId="0" borderId="1" xfId="0" applyNumberFormat="1" applyFont="1" applyFill="1" applyBorder="1"/>
    <x:xf numFmtId="203" fontId="3" fillId="3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2bd02b2f04f7e" /><Relationship Type="http://schemas.openxmlformats.org/officeDocument/2006/relationships/theme" Target="/xl/theme/theme1.xml" Id="R9f4b1506def949ba" /><Relationship Type="http://schemas.openxmlformats.org/officeDocument/2006/relationships/sharedStrings" Target="/xl/sharedStrings.xml" Id="R2e1f4f3c877c43e8" /><Relationship Type="http://schemas.openxmlformats.org/officeDocument/2006/relationships/worksheet" Target="/xl/worksheets/sheet1.xml" Id="Rfaa72d707def4f85" /><Relationship Type="http://schemas.openxmlformats.org/officeDocument/2006/relationships/worksheet" Target="/xl/worksheets/sheet2.xml" Id="Rae175697421c4c11" /><Relationship Type="http://schemas.openxmlformats.org/officeDocument/2006/relationships/worksheet" Target="/xl/worksheets/sheet3.xml" Id="R9e14c50fcb82406b" /><Relationship Type="http://schemas.openxmlformats.org/officeDocument/2006/relationships/worksheet" Target="/xl/worksheets/sheet4.xml" Id="R5e6236bd2f9c4b52" /><Relationship Type="http://schemas.openxmlformats.org/officeDocument/2006/relationships/worksheet" Target="/xl/worksheets/sheet5.xml" Id="Rb1e21e27391840e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0df70b845b6413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Planejado x Realizado por Etapa</a:t>
            </a:r>
          </a:p>
        </c:rich>
      </c:tx>
    </c:title>
    <c:plotArea>
      <c:lineChart>
        <c:grouping val="standard"/>
        <c:ser>
          <c:idx val="0"/>
          <c:order val="0"/>
          <c:tx>
            <c:v>Planejado</c:v>
          </c:tx>
          <c:marker>
            <c:symbol val="none"/>
          </c:marker>
          <c:cat>
            <c:strRef>
              <c:f>'Dashboard'!$D$4:$D$13</c:f>
              <c:strCache>
                <c:ptCount val="0"/>
              </c:strCache>
            </c:strRef>
          </c:cat>
          <c:val>
            <c:numRef>
              <c:f>'Dashboard'!$E$4:$E$13</c:f>
              <c:numCache>
                <c:formatCode>0.0%</c:formatCode>
                <c:ptCount val="0"/>
              </c:numCache>
            </c:numRef>
          </c:val>
        </c:ser>
        <c:ser>
          <c:idx val="1"/>
          <c:order val="1"/>
          <c:tx>
            <c:v>Realizado</c:v>
          </c:tx>
          <c:marker>
            <c:symbol val="none"/>
          </c:marker>
          <c:cat>
            <c:strRef>
              <c:f>'Dashboard'!$D$4:$D$13</c:f>
              <c:strCache>
                <c:ptCount val="0"/>
              </c:strCache>
            </c:strRef>
          </c:cat>
          <c:val>
            <c:numRef>
              <c:f>'Dashboard'!$F$4:$F$13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9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0df70b845b6413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830c85e019fa486f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48" hidden="0" customWidth="1"/>
  </x:cols>
  <x:sheetData>
    <x:row r="1" ht="28" customHeight="1">
      <x:c r="A1" s="3" t="str">
        <x:v>CRONOGRAMA FÍSICO-FINANCEIRO | GUIA 2026</x:v>
      </x:c>
      <x:c r="B1" s="3"/>
      <x:c r="C1" s="3"/>
      <x:c r="D1" s="3"/>
      <x:c r="E1" s="3"/>
      <x:c r="F1" s="3"/>
    </x:row>
    <x:row r="3">
      <x:c r="A3" s="6" t="str">
        <x:v>Campo</x:v>
      </x:c>
      <x:c r="B3" s="6" t="str">
        <x:v>Valor</x:v>
      </x:c>
    </x:row>
    <x:row r="4">
      <x:c r="A4" t="str">
        <x:v>Projeto</x:v>
      </x:c>
      <x:c r="B4" t="str">
        <x:v>Obra Corporativa - Modelo</x:v>
      </x:c>
    </x:row>
    <x:row r="5">
      <x:c r="A5" t="str">
        <x:v>Cliente</x:v>
      </x:c>
      <x:c r="B5" t="str">
        <x:v>Empresa Exemplo</x:v>
      </x:c>
    </x:row>
    <x:row r="6">
      <x:c r="A6" t="str">
        <x:v>Local</x:v>
      </x:c>
      <x:c r="B6" t="str">
        <x:v>Rio de Janeiro - RJ</x:v>
      </x:c>
    </x:row>
    <x:row r="7">
      <x:c r="A7" t="str">
        <x:v>Data-base</x:v>
      </x:c>
      <x:c r="B7" s="8" t="n">
        <x:v>46027</x:v>
      </x:c>
    </x:row>
    <x:row r="8">
      <x:c r="A8" t="str">
        <x:v>Duração planejada (semanas)</x:v>
      </x:c>
      <x:c r="B8" t="n">
        <x:v>12</x:v>
      </x:c>
    </x:row>
    <x:row r="9">
      <x:c r="A9" t="str">
        <x:v>Orçamento-base</x:v>
      </x:c>
      <x:c r="B9" s="10" t="n">
        <x:v>1000000</x:v>
      </x:c>
    </x:row>
    <x:row r="10">
      <x:c r="A10" t="str">
        <x:v>Observação</x:v>
      </x:c>
      <x:c r="B10" t="str">
        <x:v>Modelo editável. Substitua premissas e valores pelo projeto real.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30" hidden="0" customWidth="1"/>
    <x:col min="3" max="3" width="12" hidden="0" customWidth="1"/>
    <x:col min="4" max="4" width="16" hidden="0" customWidth="1"/>
    <x:col min="5" max="5" width="13" hidden="0" customWidth="1"/>
    <x:col min="6" max="6" width="13" hidden="0" customWidth="1"/>
    <x:col min="7" max="7" width="11" hidden="0" customWidth="1"/>
    <x:col min="8" max="8" width="11" hidden="0" customWidth="1"/>
    <x:col min="9" max="9" width="16" hidden="0" customWidth="1"/>
    <x:col min="10" max="10" width="16" hidden="0" customWidth="1"/>
    <x:col min="11" max="11" width="16" hidden="0" customWidth="1"/>
    <x:col min="12" max="12" width="13" hidden="0" customWidth="1"/>
    <x:col min="13" max="13" width="14" hidden="0" customWidth="1"/>
    <x:col min="14" max="14" width="16" hidden="0" customWidth="1"/>
  </x:cols>
  <x:sheetData>
    <x:row r="1" ht="32" customHeight="1">
      <x:c r="A1" s="12" t="str">
        <x:v>ID</x:v>
      </x:c>
      <x:c r="B1" s="12" t="str">
        <x:v>Etapa</x:v>
      </x:c>
      <x:c r="C1" s="12" t="str">
        <x:v>Peso físico</x:v>
      </x:c>
      <x:c r="D1" s="12" t="str">
        <x:v>Orçamento</x:v>
      </x:c>
      <x:c r="E1" s="12" t="str">
        <x:v>Início</x:v>
      </x:c>
      <x:c r="F1" s="12" t="str">
        <x:v>Fim</x:v>
      </x:c>
      <x:c r="G1" s="12" t="str">
        <x:v>% Plan.</x:v>
      </x:c>
      <x:c r="H1" s="12" t="str">
        <x:v>% Real.</x:v>
      </x:c>
      <x:c r="I1" s="12" t="str">
        <x:v>Avanço Plan. Pond.</x:v>
      </x:c>
      <x:c r="J1" s="12" t="str">
        <x:v>Avanço Real Pond.</x:v>
      </x:c>
      <x:c r="K1" s="12" t="str">
        <x:v>Custo Real</x:v>
      </x:c>
      <x:c r="L1" s="12" t="str">
        <x:v>Desvio Físico</x:v>
      </x:c>
      <x:c r="M1" s="12" t="str">
        <x:v>Desvio R$</x:v>
      </x:c>
      <x:c r="N1" s="12" t="str">
        <x:v>Status</x:v>
      </x:c>
    </x:row>
    <x:row r="2">
      <x:c r="A2" t="n">
        <x:v>1</x:v>
      </x:c>
      <x:c r="B2" t="str">
        <x:v>Mobilização e preparações</x:v>
      </x:c>
      <x:c r="C2" s="18" t="n">
        <x:v>0.05</x:v>
      </x:c>
      <x:c r="D2" s="22" t="n">
        <x:v>50000</x:v>
      </x:c>
      <x:c r="E2" s="8" t="n">
        <x:v>46027</x:v>
      </x:c>
      <x:c r="F2" s="8" t="n">
        <x:v>46031</x:v>
      </x:c>
      <x:c r="G2" s="18" t="n">
        <x:v>1</x:v>
      </x:c>
      <x:c r="H2" s="18" t="n">
        <x:v>1</x:v>
      </x:c>
      <x:c r="I2" s="18" t="n">
        <x:f>C2*G2</x:f>
        <x:v>0.05</x:v>
      </x:c>
      <x:c r="J2" s="18" t="n">
        <x:f>C2*H2</x:f>
        <x:v>0.05</x:v>
      </x:c>
      <x:c r="K2" s="22" t="n">
        <x:v>50000</x:v>
      </x:c>
      <x:c r="L2" s="18" t="n">
        <x:f>J2-I2</x:f>
        <x:v>0</x:v>
      </x:c>
      <x:c r="M2" s="22" t="n">
        <x:f>K2-(D2*H2)</x:f>
        <x:v>0</x:v>
      </x:c>
      <x:c r="N2" t="str">
        <x:v>Concluído</x:v>
      </x:c>
    </x:row>
    <x:row r="3">
      <x:c r="A3" t="n">
        <x:v>2</x:v>
      </x:c>
      <x:c r="B3" t="str">
        <x:v>Demolições e adequações</x:v>
      </x:c>
      <x:c r="C3" s="18" t="n">
        <x:v>0.08</x:v>
      </x:c>
      <x:c r="D3" s="22" t="n">
        <x:v>80000</x:v>
      </x:c>
      <x:c r="E3" s="8" t="n">
        <x:v>46030</x:v>
      </x:c>
      <x:c r="F3" s="8" t="n">
        <x:v>46038</x:v>
      </x:c>
      <x:c r="G3" s="18" t="n">
        <x:v>1</x:v>
      </x:c>
      <x:c r="H3" s="18" t="n">
        <x:v>0.9</x:v>
      </x:c>
      <x:c r="I3" s="18" t="n">
        <x:f>C3*G3</x:f>
        <x:v>0.08</x:v>
      </x:c>
      <x:c r="J3" s="18" t="n">
        <x:f>C3*H3</x:f>
        <x:v>0.07200000000000001</x:v>
      </x:c>
      <x:c r="K3" s="22" t="n">
        <x:v>76000</x:v>
      </x:c>
      <x:c r="L3" s="18" t="n">
        <x:f>J3-I3</x:f>
        <x:v>-0.007999999999999993</x:v>
      </x:c>
      <x:c r="M3" s="22" t="n">
        <x:f>K3-(D3*H3)</x:f>
        <x:v>4000</x:v>
      </x:c>
      <x:c r="N3" t="str">
        <x:v>Em andamento</x:v>
      </x:c>
    </x:row>
    <x:row r="4">
      <x:c r="A4" t="n">
        <x:v>3</x:v>
      </x:c>
      <x:c r="B4" t="str">
        <x:v>Infraestrutura elétrica/dados</x:v>
      </x:c>
      <x:c r="C4" s="18" t="n">
        <x:v>0.14</x:v>
      </x:c>
      <x:c r="D4" s="22" t="n">
        <x:v>140000</x:v>
      </x:c>
      <x:c r="E4" s="8" t="n">
        <x:v>46034</x:v>
      </x:c>
      <x:c r="F4" s="8" t="n">
        <x:v>46052</x:v>
      </x:c>
      <x:c r="G4" s="18" t="n">
        <x:v>0.8</x:v>
      </x:c>
      <x:c r="H4" s="18" t="n">
        <x:v>0.65</x:v>
      </x:c>
      <x:c r="I4" s="18" t="n">
        <x:f>C4*G4</x:f>
        <x:v>0.11200000000000002</x:v>
      </x:c>
      <x:c r="J4" s="18" t="n">
        <x:f>C4*H4</x:f>
        <x:v>0.09100000000000001</x:v>
      </x:c>
      <x:c r="K4" s="22" t="n">
        <x:v>92000</x:v>
      </x:c>
      <x:c r="L4" s="18" t="n">
        <x:f>J4-I4</x:f>
        <x:v>-0.021000000000000005</x:v>
      </x:c>
      <x:c r="M4" s="22" t="n">
        <x:f>K4-(D4*H4)</x:f>
        <x:v>1000</x:v>
      </x:c>
      <x:c r="N4" t="str">
        <x:v>Em andamento</x:v>
      </x:c>
    </x:row>
    <x:row r="5">
      <x:c r="A5" t="n">
        <x:v>4</x:v>
      </x:c>
      <x:c r="B5" t="str">
        <x:v>Hidráulica e instalações</x:v>
      </x:c>
      <x:c r="C5" s="18" t="n">
        <x:v>0.08</x:v>
      </x:c>
      <x:c r="D5" s="22" t="n">
        <x:v>80000</x:v>
      </x:c>
      <x:c r="E5" s="8" t="n">
        <x:v>46034</x:v>
      </x:c>
      <x:c r="F5" s="8" t="n">
        <x:v>46052</x:v>
      </x:c>
      <x:c r="G5" s="18" t="n">
        <x:v>0.8</x:v>
      </x:c>
      <x:c r="H5" s="18" t="n">
        <x:v>0.7</x:v>
      </x:c>
      <x:c r="I5" s="18" t="n">
        <x:f>C5*G5</x:f>
        <x:v>0.064</x:v>
      </x:c>
      <x:c r="J5" s="18" t="n">
        <x:f>C5*H5</x:f>
        <x:v>0.055999999999999994</x:v>
      </x:c>
      <x:c r="K5" s="22" t="n">
        <x:v>57000</x:v>
      </x:c>
      <x:c r="L5" s="18" t="n">
        <x:f>J5-I5</x:f>
        <x:v>-0.008000000000000007</x:v>
      </x:c>
      <x:c r="M5" s="22" t="n">
        <x:f>K5-(D5*H5)</x:f>
        <x:v>1000</x:v>
      </x:c>
      <x:c r="N5" t="str">
        <x:v>Em andamento</x:v>
      </x:c>
    </x:row>
    <x:row r="6">
      <x:c r="A6" t="n">
        <x:v>5</x:v>
      </x:c>
      <x:c r="B6" t="str">
        <x:v>Climatização</x:v>
      </x:c>
      <x:c r="C6" s="18" t="n">
        <x:v>0.12</x:v>
      </x:c>
      <x:c r="D6" s="22" t="n">
        <x:v>120000</x:v>
      </x:c>
      <x:c r="E6" s="8" t="n">
        <x:v>46041</x:v>
      </x:c>
      <x:c r="F6" s="8" t="n">
        <x:v>46066</x:v>
      </x:c>
      <x:c r="G6" s="18" t="n">
        <x:v>0.6</x:v>
      </x:c>
      <x:c r="H6" s="18" t="n">
        <x:v>0.45</x:v>
      </x:c>
      <x:c r="I6" s="18" t="n">
        <x:f>C6*G6</x:f>
        <x:v>0.072</x:v>
      </x:c>
      <x:c r="J6" s="18" t="n">
        <x:f>C6*H6</x:f>
        <x:v>0.054</x:v>
      </x:c>
      <x:c r="K6" s="22" t="n">
        <x:v>60000</x:v>
      </x:c>
      <x:c r="L6" s="18" t="n">
        <x:f>J6-I6</x:f>
        <x:v>-0.017999999999999995</x:v>
      </x:c>
      <x:c r="M6" s="22" t="n">
        <x:f>K6-(D6*H6)</x:f>
        <x:v>6000</x:v>
      </x:c>
      <x:c r="N6" t="str">
        <x:v>Em andamento</x:v>
      </x:c>
    </x:row>
    <x:row r="7">
      <x:c r="A7" t="n">
        <x:v>6</x:v>
      </x:c>
      <x:c r="B7" t="str">
        <x:v>Forros, divisórias e gesso</x:v>
      </x:c>
      <x:c r="C7" s="18" t="n">
        <x:v>0.12</x:v>
      </x:c>
      <x:c r="D7" s="22" t="n">
        <x:v>120000</x:v>
      </x:c>
      <x:c r="E7" s="8" t="n">
        <x:v>46048</x:v>
      </x:c>
      <x:c r="F7" s="8" t="n">
        <x:v>46073</x:v>
      </x:c>
      <x:c r="G7" s="18" t="n">
        <x:v>0.45</x:v>
      </x:c>
      <x:c r="H7" s="18" t="n">
        <x:v>0.3</x:v>
      </x:c>
      <x:c r="I7" s="18" t="n">
        <x:f>C7*G7</x:f>
        <x:v>0.054</x:v>
      </x:c>
      <x:c r="J7" s="18" t="n">
        <x:f>C7*H7</x:f>
        <x:v>0.036</x:v>
      </x:c>
      <x:c r="K7" s="22" t="n">
        <x:v>42000</x:v>
      </x:c>
      <x:c r="L7" s="18" t="n">
        <x:f>J7-I7</x:f>
        <x:v>-0.018000000000000002</x:v>
      </x:c>
      <x:c r="M7" s="22" t="n">
        <x:f>K7-(D7*H7)</x:f>
        <x:v>6000</x:v>
      </x:c>
      <x:c r="N7" t="str">
        <x:v>Em andamento</x:v>
      </x:c>
    </x:row>
    <x:row r="8">
      <x:c r="A8" t="n">
        <x:v>7</x:v>
      </x:c>
      <x:c r="B8" t="str">
        <x:v>Pisos e revestimentos</x:v>
      </x:c>
      <x:c r="C8" s="18" t="n">
        <x:v>0.1</x:v>
      </x:c>
      <x:c r="D8" s="22" t="n">
        <x:v>100000</x:v>
      </x:c>
      <x:c r="E8" s="8" t="n">
        <x:v>46062</x:v>
      </x:c>
      <x:c r="F8" s="8" t="n">
        <x:v>46080</x:v>
      </x:c>
      <x:c r="G8" s="18" t="n">
        <x:v>0.2</x:v>
      </x:c>
      <x:c r="H8" s="18" t="n">
        <x:v>0.1</x:v>
      </x:c>
      <x:c r="I8" s="18" t="n">
        <x:f>C8*G8</x:f>
        <x:v>0.020000000000000004</x:v>
      </x:c>
      <x:c r="J8" s="18" t="n">
        <x:f>C8*H8</x:f>
        <x:v>0.010000000000000002</x:v>
      </x:c>
      <x:c r="K8" s="22" t="n">
        <x:v>15000</x:v>
      </x:c>
      <x:c r="L8" s="18" t="n">
        <x:f>J8-I8</x:f>
        <x:v>-0.010000000000000002</x:v>
      </x:c>
      <x:c r="M8" s="22" t="n">
        <x:f>K8-(D8*H8)</x:f>
        <x:v>5000</x:v>
      </x:c>
      <x:c r="N8" t="str">
        <x:v>Não iniciado</x:v>
      </x:c>
    </x:row>
    <x:row r="9">
      <x:c r="A9" t="n">
        <x:v>8</x:v>
      </x:c>
      <x:c r="B9" t="str">
        <x:v>Pintura e acabamentos</x:v>
      </x:c>
      <x:c r="C9" s="18" t="n">
        <x:v>0.08</x:v>
      </x:c>
      <x:c r="D9" s="22" t="n">
        <x:v>80000</x:v>
      </x:c>
      <x:c r="E9" s="8" t="n">
        <x:v>46069</x:v>
      </x:c>
      <x:c r="F9" s="8" t="n">
        <x:v>46087</x:v>
      </x:c>
      <x:c r="G9" s="18" t="n">
        <x:v>0.1</x:v>
      </x:c>
      <x:c r="H9" s="18" t="n">
        <x:v>0</x:v>
      </x:c>
      <x:c r="I9" s="18" t="n">
        <x:f>C9*G9</x:f>
        <x:v>0.008</x:v>
      </x:c>
      <x:c r="J9" s="18" t="n">
        <x:f>C9*H9</x:f>
        <x:v>0</x:v>
      </x:c>
      <x:c r="K9" s="22" t="n">
        <x:v>0</x:v>
      </x:c>
      <x:c r="L9" s="18" t="n">
        <x:f>J9-I9</x:f>
        <x:v>-0.008</x:v>
      </x:c>
      <x:c r="M9" s="22" t="n">
        <x:f>K9-(D9*H9)</x:f>
        <x:v>0</x:v>
      </x:c>
      <x:c r="N9" t="str">
        <x:v>Não iniciado</x:v>
      </x:c>
    </x:row>
    <x:row r="10">
      <x:c r="A10" t="n">
        <x:v>9</x:v>
      </x:c>
      <x:c r="B10" t="str">
        <x:v>Marcenaria e serralheria</x:v>
      </x:c>
      <x:c r="C10" s="18" t="n">
        <x:v>0.1</x:v>
      </x:c>
      <x:c r="D10" s="22" t="n">
        <x:v>100000</x:v>
      </x:c>
      <x:c r="E10" s="8" t="n">
        <x:v>46062</x:v>
      </x:c>
      <x:c r="F10" s="8" t="n">
        <x:v>46094</x:v>
      </x:c>
      <x:c r="G10" s="18" t="n">
        <x:v>0.15</x:v>
      </x:c>
      <x:c r="H10" s="18" t="n">
        <x:v>0.05</x:v>
      </x:c>
      <x:c r="I10" s="18" t="n">
        <x:f>C10*G10</x:f>
        <x:v>0.015</x:v>
      </x:c>
      <x:c r="J10" s="18" t="n">
        <x:f>C10*H10</x:f>
        <x:v>0.005000000000000001</x:v>
      </x:c>
      <x:c r="K10" s="22" t="n">
        <x:v>18000</x:v>
      </x:c>
      <x:c r="L10" s="18" t="n">
        <x:f>J10-I10</x:f>
        <x:v>-0.009999999999999998</x:v>
      </x:c>
      <x:c r="M10" s="22" t="n">
        <x:f>K10-(D10*H10)</x:f>
        <x:v>13000</x:v>
      </x:c>
      <x:c r="N10" t="str">
        <x:v>Em produção</x:v>
      </x:c>
    </x:row>
    <x:row r="11">
      <x:c r="A11" t="n">
        <x:v>10</x:v>
      </x:c>
      <x:c r="B11" t="str">
        <x:v>Luminárias e equipamentos</x:v>
      </x:c>
      <x:c r="C11" s="18" t="n">
        <x:v>0.06</x:v>
      </x:c>
      <x:c r="D11" s="22" t="n">
        <x:v>60000</x:v>
      </x:c>
      <x:c r="E11" s="8" t="n">
        <x:v>46076</x:v>
      </x:c>
      <x:c r="F11" s="8" t="n">
        <x:v>46094</x:v>
      </x:c>
      <x:c r="G11" s="18" t="n">
        <x:v>0</x:v>
      </x:c>
      <x:c r="H11" s="18" t="n">
        <x:v>0</x:v>
      </x:c>
      <x:c r="I11" s="18" t="n">
        <x:f>C11*G11</x:f>
        <x:v>0</x:v>
      </x:c>
      <x:c r="J11" s="18" t="n">
        <x:f>C11*H11</x:f>
        <x:v>0</x:v>
      </x:c>
      <x:c r="K11" s="22" t="n">
        <x:v>0</x:v>
      </x:c>
      <x:c r="L11" s="18" t="n">
        <x:f>J11-I11</x:f>
        <x:v>0</x:v>
      </x:c>
      <x:c r="M11" s="22" t="n">
        <x:f>K11-(D11*H11)</x:f>
        <x:v>0</x:v>
      </x:c>
      <x:c r="N11" t="str">
        <x:v>Não iniciado</x:v>
      </x:c>
    </x:row>
    <x:row r="12">
      <x:c r="A12" t="n">
        <x:v>11</x:v>
      </x:c>
      <x:c r="B12" t="str">
        <x:v>Testes, punch list e entrega</x:v>
      </x:c>
      <x:c r="C12" s="18" t="n">
        <x:v>0.07</x:v>
      </x:c>
      <x:c r="D12" s="22" t="n">
        <x:v>70000</x:v>
      </x:c>
      <x:c r="E12" s="8" t="n">
        <x:v>46090</x:v>
      </x:c>
      <x:c r="F12" s="8" t="n">
        <x:v>46108</x:v>
      </x:c>
      <x:c r="G12" s="18" t="n">
        <x:v>0</x:v>
      </x:c>
      <x:c r="H12" s="18" t="n">
        <x:v>0</x:v>
      </x:c>
      <x:c r="I12" s="18" t="n">
        <x:f>C12*G12</x:f>
        <x:v>0</x:v>
      </x:c>
      <x:c r="J12" s="18" t="n">
        <x:f>C12*H12</x:f>
        <x:v>0</x:v>
      </x:c>
      <x:c r="K12" s="22" t="n">
        <x:v>0</x:v>
      </x:c>
      <x:c r="L12" s="18" t="n">
        <x:f>J12-I12</x:f>
        <x:v>0</x:v>
      </x:c>
      <x:c r="M12" s="22" t="n">
        <x:f>K12-(D12*H12)</x:f>
        <x:v>0</x:v>
      </x:c>
      <x:c r="N12" t="str">
        <x:v>Não iniciado</x:v>
      </x:c>
    </x:row>
    <x:row r="13">
      <x:c r="A13" s="15" t="str">
        <x:v>TOTAL</x:v>
      </x:c>
      <x:c r="B13" s="15" t="str"/>
      <x:c r="C13" s="19" t="n">
        <x:f>SUM(C2:C12)</x:f>
        <x:v>1</x:v>
      </x:c>
      <x:c r="D13" s="23" t="n">
        <x:f>SUM(D2:D12)</x:f>
        <x:v>1000000</x:v>
      </x:c>
      <x:c r="E13" s="15" t="str"/>
      <x:c r="F13" s="15" t="str"/>
      <x:c r="G13" s="19"/>
      <x:c r="H13" s="19"/>
      <x:c r="I13" s="19" t="n">
        <x:f>SUM(I2:I12)</x:f>
        <x:v>0.4750000000000001</x:v>
      </x:c>
      <x:c r="J13" s="19" t="n">
        <x:f>SUM(J2:J12)</x:f>
        <x:v>0.374</x:v>
      </x:c>
      <x:c r="K13" s="23" t="n">
        <x:f>SUM(K2:K12)</x:f>
        <x:v>410000</x:v>
      </x:c>
      <x:c r="L13" s="15"/>
      <x:c r="M13" s="23"/>
      <x:c r="N13" s="15" t="str"/>
    </x:row>
  </x:sheetData>
  <x:dataValidations count="1">
    <x:dataValidation type="list" sqref="N2:N12">
      <x:formula1>"Não iniciado,Em andamento,Em produção,Concluído,Bloqueado"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9" hidden="0" customWidth="1"/>
    <x:col min="4" max="4" width="16" hidden="0" customWidth="1"/>
    <x:col min="5" max="5" width="18" hidden="0" customWidth="1"/>
    <x:col min="6" max="6" width="16" hidden="0" customWidth="1"/>
    <x:col min="7" max="7" width="12" hidden="0" customWidth="1"/>
    <x:col min="8" max="8" width="34" hidden="0" customWidth="1"/>
  </x:cols>
  <x:sheetData>
    <x:row r="1" ht="30" customHeight="1">
      <x:c r="A1" s="12" t="str">
        <x:v>Item crítico</x:v>
      </x:c>
      <x:c r="B1" s="12" t="str">
        <x:v>Responsável</x:v>
      </x:c>
      <x:c r="C1" s="12" t="str">
        <x:v>Data limite decisão</x:v>
      </x:c>
      <x:c r="D1" s="12" t="str">
        <x:v>Data compra</x:v>
      </x:c>
      <x:c r="E1" s="12" t="str">
        <x:v>Entrega prevista</x:v>
      </x:c>
      <x:c r="F1" s="12" t="str">
        <x:v>Status</x:v>
      </x:c>
      <x:c r="G1" s="12" t="str">
        <x:v>Impacto</x:v>
      </x:c>
      <x:c r="H1" s="12" t="str">
        <x:v>Observação</x:v>
      </x:c>
    </x:row>
    <x:row r="2">
      <x:c r="A2" t="str">
        <x:v>Climatização</x:v>
      </x:c>
      <x:c r="B2" t="str">
        <x:v>Engenharia</x:v>
      </x:c>
      <x:c r="C2" s="8" t="n">
        <x:v>46031</x:v>
      </x:c>
      <x:c r="D2" s="8" t="n">
        <x:v>46034</x:v>
      </x:c>
      <x:c r="E2" s="8" t="n">
        <x:v>46055</x:v>
      </x:c>
      <x:c r="F2" t="str">
        <x:v>Contratado</x:v>
      </x:c>
      <x:c r="G2" t="str">
        <x:v>Alto</x:v>
      </x:c>
      <x:c r="H2" t="str">
        <x:v>Compatibilizar pontos</x:v>
      </x:c>
    </x:row>
    <x:row r="3">
      <x:c r="A3" t="str">
        <x:v>Marcenaria</x:v>
      </x:c>
      <x:c r="B3" t="str">
        <x:v>Cliente/Obra</x:v>
      </x:c>
      <x:c r="C3" s="8" t="n">
        <x:v>46045</x:v>
      </x:c>
      <x:c r="D3" s="8" t="n">
        <x:v>46052</x:v>
      </x:c>
      <x:c r="E3" s="8" t="n">
        <x:v>46083</x:v>
      </x:c>
      <x:c r="F3" t="str">
        <x:v>Em produção</x:v>
      </x:c>
      <x:c r="G3" t="str">
        <x:v>Alto</x:v>
      </x:c>
      <x:c r="H3" t="str">
        <x:v>Medição após divisórias</x:v>
      </x:c>
    </x:row>
    <x:row r="4">
      <x:c r="A4" t="str">
        <x:v>Luminárias</x:v>
      </x:c>
      <x:c r="B4" t="str">
        <x:v>Suprimentos</x:v>
      </x:c>
      <x:c r="C4" s="8" t="n">
        <x:v>46052</x:v>
      </x:c>
      <x:c r="D4" s="8" t="n">
        <x:v>46059</x:v>
      </x:c>
      <x:c r="E4" s="8" t="n">
        <x:v>46080</x:v>
      </x:c>
      <x:c r="F4" t="str">
        <x:v>Cotação</x:v>
      </x:c>
      <x:c r="G4" t="str">
        <x:v>Médio</x:v>
      </x:c>
      <x:c r="H4" t="str">
        <x:v>Validar especificação</x:v>
      </x:c>
    </x:row>
    <x:row r="5">
      <x:c r="A5" t="str">
        <x:v>Vidros</x:v>
      </x:c>
      <x:c r="B5" t="str">
        <x:v>Obra</x:v>
      </x:c>
      <x:c r="C5" s="8" t="n">
        <x:v>46059</x:v>
      </x:c>
      <x:c r="D5" s="8" t="n">
        <x:v>46066</x:v>
      </x:c>
      <x:c r="E5" s="8" t="n">
        <x:v>46087</x:v>
      </x:c>
      <x:c r="F5" t="str">
        <x:v>Pendente</x:v>
      </x:c>
      <x:c r="G5" t="str">
        <x:v>Médio</x:v>
      </x:c>
      <x:c r="H5" t="str">
        <x:v>Depende de medição</x:v>
      </x:c>
    </x:row>
    <x:row r="6">
      <x:c r="A6" t="str">
        <x:v>Revestimentos</x:v>
      </x:c>
      <x:c r="B6" t="str">
        <x:v>Arquitetura</x:v>
      </x:c>
      <x:c r="C6" s="8" t="n">
        <x:v>46045</x:v>
      </x:c>
      <x:c r="D6" s="8" t="n">
        <x:v>46052</x:v>
      </x:c>
      <x:c r="E6" s="8" t="n">
        <x:v>46066</x:v>
      </x:c>
      <x:c r="F6" t="str">
        <x:v>Aprovado</x:v>
      </x:c>
      <x:c r="G6" t="str">
        <x:v>Médio</x:v>
      </x:c>
      <x:c r="H6" t="str">
        <x:v>Confirmar lote</x:v>
      </x:c>
    </x:row>
    <x:row r="7">
      <x:c r="A7" t="str">
        <x:v>Equipamentos cliente</x:v>
      </x:c>
      <x:c r="B7" t="str">
        <x:v>Cliente</x:v>
      </x:c>
      <x:c r="C7" s="8" t="n">
        <x:v>46059</x:v>
      </x:c>
      <x:c r="D7" s="8" t="n">
        <x:v>46066</x:v>
      </x:c>
      <x:c r="E7" s="8" t="n">
        <x:v>46094</x:v>
      </x:c>
      <x:c r="F7" t="str">
        <x:v>Pendente</x:v>
      </x:c>
      <x:c r="G7" t="str">
        <x:v>Alto</x:v>
      </x:c>
      <x:c r="H7" t="str">
        <x:v>Interface com instalação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20" hidden="0" customWidth="1"/>
    <x:col min="4" max="4" width="15" hidden="0" customWidth="1"/>
    <x:col min="5" max="5" width="10" hidden="0" customWidth="1"/>
    <x:col min="6" max="6" width="18" hidden="0" customWidth="1"/>
    <x:col min="7" max="7" width="36" hidden="0" customWidth="1"/>
    <x:col min="8" max="8" width="14" hidden="0" customWidth="1"/>
  </x:cols>
  <x:sheetData>
    <x:row r="1" ht="30" customHeight="1">
      <x:c r="A1" s="12" t="str">
        <x:v>Risco</x:v>
      </x:c>
      <x:c r="B1" s="12" t="str">
        <x:v>Categoria</x:v>
      </x:c>
      <x:c r="C1" s="12" t="str">
        <x:v>Probabilidade (1-5)</x:v>
      </x:c>
      <x:c r="D1" s="12" t="str">
        <x:v>Impacto (1-5)</x:v>
      </x:c>
      <x:c r="E1" s="12" t="str">
        <x:v>Score</x:v>
      </x:c>
      <x:c r="F1" s="12" t="str">
        <x:v>Responsável</x:v>
      </x:c>
      <x:c r="G1" s="12" t="str">
        <x:v>Ação preventiva</x:v>
      </x:c>
      <x:c r="H1" s="12" t="str">
        <x:v>Status</x:v>
      </x:c>
    </x:row>
    <x:row r="2">
      <x:c r="A2" t="str">
        <x:v>Projeto incompleto</x:v>
      </x:c>
      <x:c r="B2" t="str">
        <x:v>Projeto</x:v>
      </x:c>
      <x:c r="C2" t="n">
        <x:v>4</x:v>
      </x:c>
      <x:c r="D2" t="n">
        <x:v>5</x:v>
      </x:c>
      <x:c r="E2" t="n">
        <x:f>C2*D2</x:f>
        <x:v>20</x:v>
      </x:c>
      <x:c r="F2" t="str">
        <x:v>Coord. Projetos</x:v>
      </x:c>
      <x:c r="G2" t="str">
        <x:v>Fechar pendências antes da frente</x:v>
      </x:c>
      <x:c r="H2" t="str">
        <x:v>Aberto</x:v>
      </x:c>
    </x:row>
    <x:row r="3">
      <x:c r="A3" t="str">
        <x:v>Lead time climatização</x:v>
      </x:c>
      <x:c r="B3" t="str">
        <x:v>Suprimentos</x:v>
      </x:c>
      <x:c r="C3" t="n">
        <x:v>3</x:v>
      </x:c>
      <x:c r="D3" t="n">
        <x:v>5</x:v>
      </x:c>
      <x:c r="E3" t="n">
        <x:f>C3*D3</x:f>
        <x:v>15</x:v>
      </x:c>
      <x:c r="F3" t="str">
        <x:v>Suprimentos</x:v>
      </x:c>
      <x:c r="G3" t="str">
        <x:v>Contratação antecipada</x:v>
      </x:c>
      <x:c r="H3" t="str">
        <x:v>Mitigando</x:v>
      </x:c>
    </x:row>
    <x:row r="4">
      <x:c r="A4" t="str">
        <x:v>Operação ativa</x:v>
      </x:c>
      <x:c r="B4" t="str">
        <x:v>Operação</x:v>
      </x:c>
      <x:c r="C4" t="n">
        <x:v>3</x:v>
      </x:c>
      <x:c r="D4" t="n">
        <x:v>4</x:v>
      </x:c>
      <x:c r="E4" t="n">
        <x:f>C4*D4</x:f>
        <x:v>12</x:v>
      </x:c>
      <x:c r="F4" t="str">
        <x:v>Gestão</x:v>
      </x:c>
      <x:c r="G4" t="str">
        <x:v>Faseamento e janelas de trabalho</x:v>
      </x:c>
      <x:c r="H4" t="str">
        <x:v>Aberto</x:v>
      </x:c>
    </x:row>
    <x:row r="5">
      <x:c r="A5" t="str">
        <x:v>Aprovação do cliente</x:v>
      </x:c>
      <x:c r="B5" t="str">
        <x:v>Decisão</x:v>
      </x:c>
      <x:c r="C5" t="n">
        <x:v>3</x:v>
      </x:c>
      <x:c r="D5" t="n">
        <x:v>4</x:v>
      </x:c>
      <x:c r="E5" t="n">
        <x:f>C5*D5</x:f>
        <x:v>12</x:v>
      </x:c>
      <x:c r="F5" t="str">
        <x:v>Cliente</x:v>
      </x:c>
      <x:c r="G5" t="str">
        <x:v>Calendário de aprovações</x:v>
      </x:c>
      <x:c r="H5" t="str">
        <x:v>Aberto</x:v>
      </x:c>
    </x:row>
    <x:row r="6">
      <x:c r="A6" t="str">
        <x:v>Alteração de escopo</x:v>
      </x:c>
      <x:c r="B6" t="str">
        <x:v>Comercial</x:v>
      </x:c>
      <x:c r="C6" t="n">
        <x:v>3</x:v>
      </x:c>
      <x:c r="D6" t="n">
        <x:v>5</x:v>
      </x:c>
      <x:c r="E6" t="n">
        <x:f>C6*D6</x:f>
        <x:v>15</x:v>
      </x:c>
      <x:c r="F6" t="str">
        <x:v>Gestão</x:v>
      </x:c>
      <x:c r="G6" t="str">
        <x:v>Fluxo formal de mudança</x:v>
      </x:c>
      <x:c r="H6" t="str">
        <x:v>Aberto</x:v>
      </x:c>
    </x:row>
    <x:row r="7">
      <x:c r="A7" t="str">
        <x:v>Interferência entre disciplinas</x:v>
      </x:c>
      <x:c r="B7" t="str">
        <x:v>Projeto</x:v>
      </x:c>
      <x:c r="C7" t="n">
        <x:v>2</x:v>
      </x:c>
      <x:c r="D7" t="n">
        <x:v>5</x:v>
      </x:c>
      <x:c r="E7" t="n">
        <x:f>C7*D7</x:f>
        <x:v>10</x:v>
      </x:c>
      <x:c r="F7" t="str">
        <x:v>Engenharia</x:v>
      </x:c>
      <x:c r="G7" t="str">
        <x:v>Compatibilização</x:v>
      </x:c>
      <x:c r="H7" t="str">
        <x:v>Mitigando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  <x:col min="4" max="4" width="30" hidden="0" customWidth="1"/>
    <x:col min="5" max="5" width="13" hidden="0" customWidth="1"/>
    <x:col min="6" max="6" width="13" hidden="0" customWidth="1"/>
    <x:col min="7" max="7" width="13" hidden="0" customWidth="1"/>
    <x:col min="8" max="8" width="16" hidden="0" customWidth="1"/>
  </x:cols>
  <x:sheetData>
    <x:row r="1" ht="28" customHeight="1">
      <x:c r="A1" s="26" t="str">
        <x:v>PAINEL EXECUTIVO | CRONOGRAMA FÍSICO-FINANCEIRO</x:v>
      </x:c>
      <x:c r="B1" s="26"/>
      <x:c r="C1" s="26"/>
      <x:c r="D1" s="26"/>
      <x:c r="E1" s="26"/>
      <x:c r="F1" s="26"/>
      <x:c r="G1" s="26"/>
      <x:c r="H1" s="26"/>
    </x:row>
    <x:row r="3">
      <x:c r="A3" s="6" t="str">
        <x:v>Indicador</x:v>
      </x:c>
      <x:c r="B3" s="6" t="str">
        <x:v>Valor</x:v>
      </x:c>
      <x:c r="D3" s="6" t="str">
        <x:v>Etapa</x:v>
      </x:c>
      <x:c r="E3" s="6" t="str">
        <x:v>Planejado</x:v>
      </x:c>
      <x:c r="F3" s="6" t="str">
        <x:v>Realizado</x:v>
      </x:c>
      <x:c r="G3" s="6" t="str">
        <x:v>Desvio</x:v>
      </x:c>
      <x:c r="H3" s="6" t="str">
        <x:v>Status</x:v>
      </x:c>
    </x:row>
    <x:row r="4">
      <x:c r="A4" t="str">
        <x:v>Avanço físico planejado</x:v>
      </x:c>
      <x:c r="B4" s="18" t="n">
        <x:f>Cronograma!I13</x:f>
        <x:v>0.4750000000000001</x:v>
      </x:c>
      <x:c r="D4" t="str">
        <x:f>Cronograma!B2</x:f>
        <x:v>Mobilização e preparações</x:v>
      </x:c>
      <x:c r="E4" s="18" t="n">
        <x:f>Cronograma!G2</x:f>
        <x:v>1</x:v>
      </x:c>
      <x:c r="F4" s="18" t="n">
        <x:f>Cronograma!H2</x:f>
        <x:v>1</x:v>
      </x:c>
      <x:c r="G4" s="18" t="n">
        <x:f>Cronograma!L2</x:f>
        <x:v>0</x:v>
      </x:c>
      <x:c r="H4" t="str">
        <x:f>Cronograma!N2</x:f>
        <x:v>Concluído</x:v>
      </x:c>
    </x:row>
    <x:row r="5">
      <x:c r="A5" t="str">
        <x:v>Avanço físico realizado</x:v>
      </x:c>
      <x:c r="B5" s="18" t="n">
        <x:f>Cronograma!J13</x:f>
        <x:v>0.374</x:v>
      </x:c>
      <x:c r="D5" t="str">
        <x:f>Cronograma!B3</x:f>
        <x:v>Demolições e adequações</x:v>
      </x:c>
      <x:c r="E5" s="18" t="n">
        <x:f>Cronograma!G3</x:f>
        <x:v>1</x:v>
      </x:c>
      <x:c r="F5" s="18" t="n">
        <x:f>Cronograma!H3</x:f>
        <x:v>0.9</x:v>
      </x:c>
      <x:c r="G5" s="18" t="n">
        <x:f>Cronograma!L3</x:f>
        <x:v>-0.007999999999999993</x:v>
      </x:c>
      <x:c r="H5" t="str">
        <x:f>Cronograma!N3</x:f>
        <x:v>Em andamento</x:v>
      </x:c>
    </x:row>
    <x:row r="6">
      <x:c r="A6" t="str">
        <x:v>Custo real acumulado</x:v>
      </x:c>
      <x:c r="B6" s="22" t="n">
        <x:f>Cronograma!K13</x:f>
        <x:v>410000</x:v>
      </x:c>
      <x:c r="D6" t="str">
        <x:f>Cronograma!B4</x:f>
        <x:v>Infraestrutura elétrica/dados</x:v>
      </x:c>
      <x:c r="E6" s="18" t="n">
        <x:f>Cronograma!G4</x:f>
        <x:v>0.8</x:v>
      </x:c>
      <x:c r="F6" s="18" t="n">
        <x:f>Cronograma!H4</x:f>
        <x:v>0.65</x:v>
      </x:c>
      <x:c r="G6" s="18" t="n">
        <x:f>Cronograma!L4</x:f>
        <x:v>-0.021000000000000005</x:v>
      </x:c>
      <x:c r="H6" t="str">
        <x:f>Cronograma!N4</x:f>
        <x:v>Em andamento</x:v>
      </x:c>
    </x:row>
    <x:row r="7">
      <x:c r="A7" t="str">
        <x:v>Orçamento-base</x:v>
      </x:c>
      <x:c r="B7" s="22" t="n">
        <x:f>Cronograma!D13</x:f>
        <x:v>1000000</x:v>
      </x:c>
      <x:c r="D7" t="str">
        <x:f>Cronograma!B5</x:f>
        <x:v>Hidráulica e instalações</x:v>
      </x:c>
      <x:c r="E7" s="18" t="n">
        <x:f>Cronograma!G5</x:f>
        <x:v>0.8</x:v>
      </x:c>
      <x:c r="F7" s="18" t="n">
        <x:f>Cronograma!H5</x:f>
        <x:v>0.7</x:v>
      </x:c>
      <x:c r="G7" s="18" t="n">
        <x:f>Cronograma!L5</x:f>
        <x:v>-0.008000000000000007</x:v>
      </x:c>
      <x:c r="H7" t="str">
        <x:f>Cronograma!N5</x:f>
        <x:v>Em andamento</x:v>
      </x:c>
    </x:row>
    <x:row r="8">
      <x:c r="D8" t="str">
        <x:f>Cronograma!B6</x:f>
        <x:v>Climatização</x:v>
      </x:c>
      <x:c r="E8" s="18" t="n">
        <x:f>Cronograma!G6</x:f>
        <x:v>0.6</x:v>
      </x:c>
      <x:c r="F8" s="18" t="n">
        <x:f>Cronograma!H6</x:f>
        <x:v>0.45</x:v>
      </x:c>
      <x:c r="G8" s="18" t="n">
        <x:f>Cronograma!L6</x:f>
        <x:v>-0.017999999999999995</x:v>
      </x:c>
      <x:c r="H8" t="str">
        <x:f>Cronograma!N6</x:f>
        <x:v>Em andamento</x:v>
      </x:c>
    </x:row>
    <x:row r="9">
      <x:c r="D9" t="str">
        <x:f>Cronograma!B7</x:f>
        <x:v>Forros, divisórias e gesso</x:v>
      </x:c>
      <x:c r="E9" s="18" t="n">
        <x:f>Cronograma!G7</x:f>
        <x:v>0.45</x:v>
      </x:c>
      <x:c r="F9" s="18" t="n">
        <x:f>Cronograma!H7</x:f>
        <x:v>0.3</x:v>
      </x:c>
      <x:c r="G9" s="18" t="n">
        <x:f>Cronograma!L7</x:f>
        <x:v>-0.018000000000000002</x:v>
      </x:c>
      <x:c r="H9" t="str">
        <x:f>Cronograma!N7</x:f>
        <x:v>Em andamento</x:v>
      </x:c>
    </x:row>
    <x:row r="10">
      <x:c r="D10" t="str">
        <x:f>Cronograma!B8</x:f>
        <x:v>Pisos e revestimentos</x:v>
      </x:c>
      <x:c r="E10" s="18" t="n">
        <x:f>Cronograma!G8</x:f>
        <x:v>0.2</x:v>
      </x:c>
      <x:c r="F10" s="18" t="n">
        <x:f>Cronograma!H8</x:f>
        <x:v>0.1</x:v>
      </x:c>
      <x:c r="G10" s="18" t="n">
        <x:f>Cronograma!L8</x:f>
        <x:v>-0.010000000000000002</x:v>
      </x:c>
      <x:c r="H10" t="str">
        <x:f>Cronograma!N8</x:f>
        <x:v>Não iniciado</x:v>
      </x:c>
    </x:row>
    <x:row r="11">
      <x:c r="D11" t="str">
        <x:f>Cronograma!B9</x:f>
        <x:v>Pintura e acabamentos</x:v>
      </x:c>
      <x:c r="E11" s="18" t="n">
        <x:f>Cronograma!G9</x:f>
        <x:v>0.1</x:v>
      </x:c>
      <x:c r="F11" s="18" t="n">
        <x:f>Cronograma!H9</x:f>
        <x:v>0</x:v>
      </x:c>
      <x:c r="G11" s="18" t="n">
        <x:f>Cronograma!L9</x:f>
        <x:v>-0.008</x:v>
      </x:c>
      <x:c r="H11" t="str">
        <x:f>Cronograma!N9</x:f>
        <x:v>Não iniciado</x:v>
      </x:c>
    </x:row>
    <x:row r="12">
      <x:c r="D12" t="str">
        <x:f>Cronograma!B10</x:f>
        <x:v>Marcenaria e serralheria</x:v>
      </x:c>
      <x:c r="E12" s="18" t="n">
        <x:f>Cronograma!G10</x:f>
        <x:v>0.15</x:v>
      </x:c>
      <x:c r="F12" s="18" t="n">
        <x:f>Cronograma!H10</x:f>
        <x:v>0.05</x:v>
      </x:c>
      <x:c r="G12" s="18" t="n">
        <x:f>Cronograma!L10</x:f>
        <x:v>-0.009999999999999998</x:v>
      </x:c>
      <x:c r="H12" t="str">
        <x:f>Cronograma!N10</x:f>
        <x:v>Em produção</x:v>
      </x:c>
    </x:row>
    <x:row r="13">
      <x:c r="D13" t="str">
        <x:f>Cronograma!B11</x:f>
        <x:v>Luminárias e equipamentos</x:v>
      </x:c>
      <x:c r="E13" s="18" t="n">
        <x:f>Cronograma!G11</x:f>
        <x:v>0</x:v>
      </x:c>
      <x:c r="F13" s="18" t="n">
        <x:f>Cronograma!H11</x:f>
        <x:v>0</x:v>
      </x:c>
      <x:c r="G13" s="18" t="n">
        <x:f>Cronograma!L11</x:f>
        <x:v>0</x:v>
      </x:c>
      <x:c r="H13" t="str">
        <x:f>Cronograma!N11</x:f>
        <x:v>Não iniciado</x:v>
      </x:c>
    </x:row>
  </x:sheetData>
  <x:mergeCells>
    <x:mergeCell ref="A1:H1"/>
  </x:mergeCells>
  <x:pageMargins left="0.7" right="0.7" top="0.75" bottom="0.75" header="0.3" footer="0.3"/>
  <x:drawing xmlns:r="http://schemas.openxmlformats.org/officeDocument/2006/relationships" r:id="R830c85e019fa486f"/>
</x:worksheet>
</file>