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0da5e3db0f8fb3c/Desktop/"/>
    </mc:Choice>
  </mc:AlternateContent>
  <xr:revisionPtr revIDLastSave="0" documentId="8_{3F1BA13F-6FCD-4AB1-98E9-18BA1BB9323B}" xr6:coauthVersionLast="47" xr6:coauthVersionMax="47" xr10:uidLastSave="{00000000-0000-0000-0000-000000000000}"/>
  <bookViews>
    <workbookView xWindow="-108" yWindow="-108" windowWidth="23256" windowHeight="12456" activeTab="2" xr2:uid="{AD633F1F-7365-4DD2-B5D4-AD26BA584FD9}"/>
  </bookViews>
  <sheets>
    <sheet name="Individuals" sheetId="1" r:id="rId1"/>
    <sheet name="Couples" sheetId="3" r:id="rId2"/>
    <sheet name="Genuine Savings Calculato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5" i="2" s="1"/>
  <c r="B11" i="1"/>
  <c r="B7" i="2"/>
  <c r="B5" i="2" s="1"/>
  <c r="B6" i="2" s="1"/>
  <c r="B8" i="2" s="1"/>
  <c r="B12" i="2"/>
  <c r="B16" i="2"/>
  <c r="B12" i="3" l="1"/>
  <c r="B1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<sst xmlns="http://schemas.openxmlformats.org/spreadsheetml/2006/main" count="50" uniqueCount="33">
  <si>
    <t>RESULT</t>
  </si>
  <si>
    <t>First Home Guarantee Eligibility Calculator</t>
  </si>
  <si>
    <r>
      <t xml:space="preserve">Are you an </t>
    </r>
    <r>
      <rPr>
        <b/>
        <sz val="16"/>
        <color theme="1"/>
        <rFont val="Aptos Narrow"/>
        <family val="2"/>
        <scheme val="minor"/>
      </rPr>
      <t>Australian Citizen or Permanent Resident</t>
    </r>
    <r>
      <rPr>
        <sz val="16"/>
        <color theme="1"/>
        <rFont val="Aptos Narrow"/>
        <family val="2"/>
        <scheme val="minor"/>
      </rPr>
      <t>?</t>
    </r>
  </si>
  <si>
    <r>
      <t xml:space="preserve">Are you at least </t>
    </r>
    <r>
      <rPr>
        <b/>
        <sz val="16"/>
        <color theme="1"/>
        <rFont val="Aptos Narrow"/>
        <family val="2"/>
        <scheme val="minor"/>
      </rPr>
      <t>18 years of age?</t>
    </r>
  </si>
  <si>
    <r>
      <t xml:space="preserve">Are you an </t>
    </r>
    <r>
      <rPr>
        <b/>
        <sz val="16"/>
        <color theme="1"/>
        <rFont val="Aptos Narrow"/>
        <family val="2"/>
        <scheme val="minor"/>
      </rPr>
      <t>individual or couple?</t>
    </r>
  </si>
  <si>
    <r>
      <t xml:space="preserve">Have you not </t>
    </r>
    <r>
      <rPr>
        <b/>
        <sz val="16"/>
        <color theme="1"/>
        <rFont val="Aptos Narrow"/>
        <family val="2"/>
        <scheme val="minor"/>
      </rPr>
      <t>owned a property in Australia ever OR in the last 10 years?</t>
    </r>
  </si>
  <si>
    <r>
      <t xml:space="preserve">Do you intent to live in the property </t>
    </r>
    <r>
      <rPr>
        <b/>
        <sz val="16"/>
        <color theme="1"/>
        <rFont val="Aptos Narrow"/>
        <family val="2"/>
        <scheme val="minor"/>
      </rPr>
      <t>for at least the first 12 months?</t>
    </r>
  </si>
  <si>
    <r>
      <t xml:space="preserve">What is your income on your </t>
    </r>
    <r>
      <rPr>
        <b/>
        <sz val="16"/>
        <color theme="1"/>
        <rFont val="Aptos Narrow"/>
        <family val="2"/>
        <scheme val="minor"/>
      </rPr>
      <t>2023 Notice of Assessment (found in your MyGov Portal)?</t>
    </r>
  </si>
  <si>
    <t>Answers</t>
  </si>
  <si>
    <t>Yes</t>
  </si>
  <si>
    <t>Individual</t>
  </si>
  <si>
    <t>Couple</t>
  </si>
  <si>
    <r>
      <t xml:space="preserve">What is your </t>
    </r>
    <r>
      <rPr>
        <b/>
        <sz val="16"/>
        <color theme="1"/>
        <rFont val="Aptos Narrow"/>
        <family val="2"/>
        <scheme val="minor"/>
      </rPr>
      <t>property purchase price?</t>
    </r>
  </si>
  <si>
    <t>Eligibility Questions (Individuals Only)</t>
  </si>
  <si>
    <t>Partner #1 - 2023 Notice of Assessment (found in your MyGov Portal)?</t>
  </si>
  <si>
    <t>Partner #2 - 2023 Notice of Assessment (found in your MyGov Portal)?</t>
  </si>
  <si>
    <t>Eligibility Questions (Couples Only)</t>
  </si>
  <si>
    <t>Income Total of Notice of Assessment</t>
  </si>
  <si>
    <t>Genuine Savings Calculator</t>
  </si>
  <si>
    <t>Property Calculator</t>
  </si>
  <si>
    <t>Amounts</t>
  </si>
  <si>
    <t>Property Value</t>
  </si>
  <si>
    <t>Loan Amount</t>
  </si>
  <si>
    <t>LVR</t>
  </si>
  <si>
    <t>Government Guarantee Amount</t>
  </si>
  <si>
    <t>Deposit</t>
  </si>
  <si>
    <t>Genuine Savings</t>
  </si>
  <si>
    <t>Amount</t>
  </si>
  <si>
    <t>TODAY'S DATE</t>
  </si>
  <si>
    <t>What is your Deposit?</t>
  </si>
  <si>
    <t>Do you qualify for Genuine Savings?</t>
  </si>
  <si>
    <r>
      <t xml:space="preserve">What is the lowest savings amount you have held in your account(s) for the last </t>
    </r>
    <r>
      <rPr>
        <b/>
        <sz val="15"/>
        <color theme="1"/>
        <rFont val="Aptos Narrow"/>
        <family val="2"/>
        <scheme val="minor"/>
      </rPr>
      <t>THREE months from TODAYS DATE?</t>
    </r>
  </si>
  <si>
    <t>Min. Genuine Savings Amount (5% of Property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</si>
</sst>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13">
    <font>
      <sz val="11"/>
      <color theme="1"/>
      <name val="Aptos Narrow"/>
      <family val="2"/>
      <scheme val="minor"/>
    </font>
    <font>
      <b/>
      <sz val="36"/>
      <color theme="0"/>
      <name val="Lucida Grande Bold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color theme="0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u/>
      <sz val="15"/>
      <color theme="0"/>
      <name val="Aptos Narrow"/>
      <family val="2"/>
      <scheme val="minor"/>
    </font>
    <font>
      <b/>
      <u/>
      <sz val="15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0" fillId="3" borderId="0" xfId="0" applyFill="1" applyProtection="1">
      <protection locked="0"/>
    </xf>
    <xf numFmtId="0" fontId="0" fillId="5" borderId="0" xfId="0" applyFill="1"/>
    <xf numFmtId="0" fontId="0" fillId="6" borderId="0" xfId="0" applyFill="1"/>
    <xf numFmtId="0" fontId="2" fillId="4" borderId="1" xfId="0" applyFont="1" applyFill="1" applyBorder="1" applyAlignment="1" applyProtection="1">
      <alignment horizontal="right" wrapText="1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5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right"/>
      <protection locked="0"/>
    </xf>
    <xf numFmtId="164" fontId="3" fillId="8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right"/>
      <protection locked="0"/>
    </xf>
    <xf numFmtId="164" fontId="2" fillId="9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8" fillId="7" borderId="1" xfId="0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horizontal="right" wrapText="1"/>
      <protection locked="0"/>
    </xf>
    <xf numFmtId="10" fontId="10" fillId="3" borderId="1" xfId="1" applyNumberFormat="1" applyFont="1" applyFill="1" applyBorder="1" applyAlignment="1" applyProtection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5" fontId="12" fillId="1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right" wrapText="1"/>
      <protection locked="0"/>
    </xf>
    <xf numFmtId="0" fontId="10" fillId="4" borderId="1" xfId="0" applyFont="1" applyFill="1" applyBorder="1" applyAlignment="1" applyProtection="1">
      <alignment horizontal="right"/>
      <protection locked="0"/>
    </xf>
    <xf numFmtId="164" fontId="10" fillId="4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right" wrapText="1"/>
    </xf>
    <xf numFmtId="0" fontId="9" fillId="0" borderId="0" xfId="0" applyFont="1"/>
    <xf numFmtId="0" fontId="11" fillId="5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 wrapText="1"/>
    </xf>
    <xf numFmtId="0" fontId="12" fillId="10" borderId="1" xfId="0" applyFon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5</xdr:row>
      <xdr:rowOff>215900</xdr:rowOff>
    </xdr:from>
    <xdr:to>
      <xdr:col>3</xdr:col>
      <xdr:colOff>15240</xdr:colOff>
      <xdr:row>7</xdr:row>
      <xdr:rowOff>76200</xdr:rowOff>
    </xdr:to>
    <xdr:cxnSp macro="">
      <xdr:nvCxnSpPr>
        <xdr:cNvPr id="2" name="Elbow Connector 2">
          <a:extLst>
            <a:ext uri="{FF2B5EF4-FFF2-40B4-BE49-F238E27FC236}">
              <a16:creationId xmlns:a16="http://schemas.microsoft.com/office/drawing/2014/main" id="{A14D3A71-1364-4C0B-AB9B-BED9A0D32D8D}"/>
            </a:ext>
          </a:extLst>
        </xdr:cNvPr>
        <xdr:cNvCxnSpPr/>
      </xdr:nvCxnSpPr>
      <xdr:spPr>
        <a:xfrm rot="10800000" flipV="1">
          <a:off x="10104120" y="1739900"/>
          <a:ext cx="1905000" cy="39370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4</xdr:row>
      <xdr:rowOff>60960</xdr:rowOff>
    </xdr:from>
    <xdr:to>
      <xdr:col>5</xdr:col>
      <xdr:colOff>571500</xdr:colOff>
      <xdr:row>7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F7CE3B-BEA8-425A-B707-B3DC069F0A4A}"/>
            </a:ext>
          </a:extLst>
        </xdr:cNvPr>
        <xdr:cNvSpPr txBox="1"/>
      </xdr:nvSpPr>
      <xdr:spPr>
        <a:xfrm>
          <a:off x="12108180" y="1318260"/>
          <a:ext cx="167640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You can make your edits in the </a:t>
          </a:r>
          <a:r>
            <a:rPr lang="en-AU" sz="1100" b="1"/>
            <a:t>green and red boxes</a:t>
          </a:r>
          <a:r>
            <a:rPr lang="en-AU" sz="1100" b="1" baseline="0"/>
            <a:t> only. </a:t>
          </a:r>
          <a:r>
            <a:rPr lang="en-AU" sz="1100" b="0" baseline="0"/>
            <a:t>Everything else is automated. </a:t>
          </a:r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5</xdr:row>
      <xdr:rowOff>63500</xdr:rowOff>
    </xdr:from>
    <xdr:to>
      <xdr:col>2</xdr:col>
      <xdr:colOff>2004060</xdr:colOff>
      <xdr:row>7</xdr:row>
      <xdr:rowOff>190500</xdr:rowOff>
    </xdr:to>
    <xdr:cxnSp macro="">
      <xdr:nvCxnSpPr>
        <xdr:cNvPr id="2" name="Elbow Connector 2">
          <a:extLst>
            <a:ext uri="{FF2B5EF4-FFF2-40B4-BE49-F238E27FC236}">
              <a16:creationId xmlns:a16="http://schemas.microsoft.com/office/drawing/2014/main" id="{A2E3CD9C-DFC2-4891-ABC9-E10A717C11C1}"/>
            </a:ext>
          </a:extLst>
        </xdr:cNvPr>
        <xdr:cNvCxnSpPr/>
      </xdr:nvCxnSpPr>
      <xdr:spPr>
        <a:xfrm rot="10800000" flipV="1">
          <a:off x="10066020" y="1587500"/>
          <a:ext cx="1905000" cy="66040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3</xdr:row>
      <xdr:rowOff>160020</xdr:rowOff>
    </xdr:from>
    <xdr:to>
      <xdr:col>5</xdr:col>
      <xdr:colOff>510540</xdr:colOff>
      <xdr:row>6</xdr:row>
      <xdr:rowOff>220980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C3F450-FD01-B7A9-C8AB-68DE0572937A}"/>
            </a:ext>
          </a:extLst>
        </xdr:cNvPr>
        <xdr:cNvSpPr txBox="1"/>
      </xdr:nvSpPr>
      <xdr:spPr>
        <a:xfrm>
          <a:off x="12047220" y="1150620"/>
          <a:ext cx="167640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You can make your edits in the </a:t>
          </a:r>
          <a:r>
            <a:rPr lang="en-AU" sz="1100" b="1"/>
            <a:t>green and red boxes</a:t>
          </a:r>
          <a:r>
            <a:rPr lang="en-AU" sz="1100" b="1" baseline="0"/>
            <a:t> only. </a:t>
          </a:r>
          <a:r>
            <a:rPr lang="en-AU" sz="1100" b="0" baseline="0"/>
            <a:t>Everything else is automated. </a:t>
          </a:r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12</xdr:row>
      <xdr:rowOff>0</xdr:rowOff>
    </xdr:from>
    <xdr:to>
      <xdr:col>3</xdr:col>
      <xdr:colOff>1569720</xdr:colOff>
      <xdr:row>13</xdr:row>
      <xdr:rowOff>218440</xdr:rowOff>
    </xdr:to>
    <xdr:cxnSp macro="">
      <xdr:nvCxnSpPr>
        <xdr:cNvPr id="2" name="Elbow Connector 2">
          <a:extLst>
            <a:ext uri="{FF2B5EF4-FFF2-40B4-BE49-F238E27FC236}">
              <a16:creationId xmlns:a16="http://schemas.microsoft.com/office/drawing/2014/main" id="{B3E6D17D-2345-4136-B324-4573DF585A47}"/>
            </a:ext>
          </a:extLst>
        </xdr:cNvPr>
        <xdr:cNvCxnSpPr/>
      </xdr:nvCxnSpPr>
      <xdr:spPr>
        <a:xfrm rot="10800000" flipV="1">
          <a:off x="7368540" y="3124200"/>
          <a:ext cx="1905000" cy="39370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167640</xdr:colOff>
      <xdr:row>3</xdr:row>
      <xdr:rowOff>165100</xdr:rowOff>
    </xdr:from>
    <xdr:to>
      <xdr:col>3</xdr:col>
      <xdr:colOff>1607820</xdr:colOff>
      <xdr:row>9</xdr:row>
      <xdr:rowOff>152400</xdr:rowOff>
    </xdr:to>
    <xdr:cxnSp macro="">
      <xdr:nvCxnSpPr>
        <xdr:cNvPr id="3" name="Elbow Connector 2">
          <a:extLst>
            <a:ext uri="{FF2B5EF4-FFF2-40B4-BE49-F238E27FC236}">
              <a16:creationId xmlns:a16="http://schemas.microsoft.com/office/drawing/2014/main" id="{4BA39637-8C3C-45AA-B9F5-DA169913E0EE}"/>
            </a:ext>
          </a:extLst>
        </xdr:cNvPr>
        <xdr:cNvCxnSpPr/>
      </xdr:nvCxnSpPr>
      <xdr:spPr>
        <a:xfrm rot="10800000">
          <a:off x="8549640" y="1140460"/>
          <a:ext cx="2049780" cy="130556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1638300</xdr:colOff>
      <xdr:row>9</xdr:row>
      <xdr:rowOff>22860</xdr:rowOff>
    </xdr:from>
    <xdr:to>
      <xdr:col>4</xdr:col>
      <xdr:colOff>670560</xdr:colOff>
      <xdr:row>12</xdr:row>
      <xdr:rowOff>129540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37B4FF-3C2F-4C84-B762-1AEFCC087902}"/>
            </a:ext>
          </a:extLst>
        </xdr:cNvPr>
        <xdr:cNvSpPr txBox="1"/>
      </xdr:nvSpPr>
      <xdr:spPr>
        <a:xfrm>
          <a:off x="10629900" y="2316480"/>
          <a:ext cx="167640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You can make your edits in the </a:t>
          </a:r>
          <a:r>
            <a:rPr lang="en-AU" sz="1100" b="1"/>
            <a:t>green boxes</a:t>
          </a:r>
          <a:r>
            <a:rPr lang="en-AU" sz="1100" b="1" baseline="0"/>
            <a:t> only. </a:t>
          </a:r>
          <a:r>
            <a:rPr lang="en-AU" sz="1100" b="0" baseline="0"/>
            <a:t>Everything else is automated. </a:t>
          </a:r>
          <a:endParaRPr lang="en-AU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7C84-4039-469F-BFA2-1D0D9400A46B}">
  <dimension ref="A1:DE12"/>
  <sheetViews>
    <sheetView workbookViewId="0">
      <selection activeCell="C18" sqref="C18"/>
    </sheetView>
  </sheetViews>
  <sheetFormatPr defaultRowHeight="14.4"/>
  <cols>
    <col min="1" max="1" width="106.5546875" customWidth="1"/>
    <col min="2" max="2" width="38.77734375" customWidth="1"/>
    <col min="3" max="3" width="29.5546875" customWidth="1"/>
  </cols>
  <sheetData>
    <row r="1" spans="1:109" s="2" customFormat="1" ht="52.5" customHeight="1">
      <c r="A1" s="1" t="s">
        <v>1</v>
      </c>
      <c r="C1" s="1"/>
    </row>
    <row r="2" spans="1:109" s="6" customFormat="1" ht="4.95" customHeight="1">
      <c r="A2" s="5"/>
    </row>
    <row r="3" spans="1:109" ht="21">
      <c r="A3" s="13" t="s">
        <v>13</v>
      </c>
      <c r="B3" s="14" t="s">
        <v>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</row>
    <row r="4" spans="1:109" ht="21">
      <c r="A4" s="19" t="s">
        <v>4</v>
      </c>
      <c r="B4" s="20" t="s">
        <v>10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</row>
    <row r="5" spans="1:109" ht="21">
      <c r="A5" s="7" t="s">
        <v>2</v>
      </c>
      <c r="B5" s="12" t="s">
        <v>9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09" ht="21">
      <c r="A6" s="9" t="s">
        <v>3</v>
      </c>
      <c r="B6" s="12" t="s">
        <v>9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</row>
    <row r="7" spans="1:109" ht="21">
      <c r="A7" s="9" t="s">
        <v>5</v>
      </c>
      <c r="B7" s="12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</row>
    <row r="8" spans="1:109" ht="21">
      <c r="A8" s="9" t="s">
        <v>6</v>
      </c>
      <c r="B8" s="12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</row>
    <row r="9" spans="1:109" ht="21">
      <c r="A9" s="9" t="s">
        <v>7</v>
      </c>
      <c r="B9" s="8">
        <v>45000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ht="21">
      <c r="A10" s="9" t="s">
        <v>12</v>
      </c>
      <c r="B10" s="8">
        <v>850000</v>
      </c>
      <c r="C10" s="3"/>
      <c r="D10" s="39" t="e" vm="1">
        <v>#VALUE!</v>
      </c>
      <c r="E10" s="40"/>
      <c r="F10" s="4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09" ht="40.200000000000003" customHeight="1">
      <c r="A11" s="10" t="s">
        <v>0</v>
      </c>
      <c r="B11" s="11" t="str">
        <f>IF(AND(B4="Individual",B9&lt;125001,B5="Yes",B6="Yes",B7="Yes",B8="Yes",B10&lt;900001),"ELIGIBLE","NOT ELIGIBLE")</f>
        <v>ELIGIBLE</v>
      </c>
      <c r="C11" s="3"/>
      <c r="D11" s="42"/>
      <c r="E11" s="43"/>
      <c r="F11" s="4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09">
      <c r="D12" s="45"/>
      <c r="E12" s="46"/>
      <c r="F12" s="47"/>
    </row>
  </sheetData>
  <sheetProtection algorithmName="SHA-512" hashValue="VvYlIM/KPGnKGRDERXrtkKcvKkVCYm2p2ZgktQfzyiZ1rkhQnmtgJgvXMtJYY6FKCV0YCfjbPO6CFixzrFE2+Q==" saltValue="X1uk2oh2ADDcRE9jn5DXrw==" spinCount="100000" sheet="1" objects="1" scenarios="1"/>
  <mergeCells count="1">
    <mergeCell ref="D10:F12"/>
  </mergeCells>
  <dataValidations count="1">
    <dataValidation type="list" allowBlank="1" showInputMessage="1" showErrorMessage="1" sqref="B5:B8" xr:uid="{1F3109E3-F3C7-4903-836D-DAC7A1269D72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551A-EE09-41C2-9D1F-C203EDB7F575}">
  <dimension ref="A1:DE13"/>
  <sheetViews>
    <sheetView workbookViewId="0">
      <selection activeCell="B12" sqref="B12"/>
    </sheetView>
  </sheetViews>
  <sheetFormatPr defaultRowHeight="14.4"/>
  <cols>
    <col min="1" max="1" width="106.5546875" customWidth="1"/>
    <col min="2" max="2" width="38.77734375" customWidth="1"/>
    <col min="3" max="3" width="29.5546875" customWidth="1"/>
  </cols>
  <sheetData>
    <row r="1" spans="1:109" s="2" customFormat="1" ht="52.5" customHeight="1">
      <c r="A1" s="1" t="s">
        <v>1</v>
      </c>
      <c r="C1" s="1"/>
    </row>
    <row r="2" spans="1:109" s="6" customFormat="1" ht="4.95" customHeight="1">
      <c r="A2" s="5"/>
    </row>
    <row r="3" spans="1:109" ht="21">
      <c r="A3" s="13" t="s">
        <v>16</v>
      </c>
      <c r="B3" s="14" t="s">
        <v>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</row>
    <row r="4" spans="1:109" ht="21">
      <c r="A4" s="19" t="s">
        <v>4</v>
      </c>
      <c r="B4" s="20" t="s">
        <v>11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</row>
    <row r="5" spans="1:109" ht="21">
      <c r="A5" s="7" t="s">
        <v>2</v>
      </c>
      <c r="B5" s="12" t="s">
        <v>9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09" ht="21">
      <c r="A6" s="9" t="s">
        <v>3</v>
      </c>
      <c r="B6" s="12" t="s">
        <v>9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</row>
    <row r="7" spans="1:109" ht="21">
      <c r="A7" s="9" t="s">
        <v>5</v>
      </c>
      <c r="B7" s="12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</row>
    <row r="8" spans="1:109" ht="21">
      <c r="A8" s="9" t="s">
        <v>6</v>
      </c>
      <c r="B8" s="12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</row>
    <row r="9" spans="1:109" ht="21">
      <c r="A9" s="9" t="s">
        <v>12</v>
      </c>
      <c r="B9" s="8">
        <v>850000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ht="21">
      <c r="A10" s="17" t="s">
        <v>14</v>
      </c>
      <c r="B10" s="18">
        <v>55000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09" ht="21">
      <c r="A11" s="17" t="s">
        <v>15</v>
      </c>
      <c r="B11" s="18">
        <v>125000</v>
      </c>
      <c r="C11" s="3"/>
      <c r="D11" s="39" t="e" vm="1">
        <v>#VALUE!</v>
      </c>
      <c r="E11" s="40"/>
      <c r="F11" s="4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09" ht="21">
      <c r="A12" s="15" t="s">
        <v>17</v>
      </c>
      <c r="B12" s="16">
        <f>SUM(B10:B11)</f>
        <v>180000</v>
      </c>
      <c r="C12" s="3"/>
      <c r="D12" s="42"/>
      <c r="E12" s="43"/>
      <c r="F12" s="4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09" ht="40.200000000000003" customHeight="1">
      <c r="A13" s="10" t="s">
        <v>0</v>
      </c>
      <c r="B13" s="11" t="str">
        <f>IF(AND(B4="Couple",B12&lt;200001,B5="Yes",B6="Yes",B7="Yes",B8="Yes",B9&lt;900001),"ELIGIBLE","NOT ELIGIBLE")</f>
        <v>ELIGIBLE</v>
      </c>
      <c r="C13" s="3"/>
      <c r="D13" s="45"/>
      <c r="E13" s="46"/>
      <c r="F13" s="4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</row>
  </sheetData>
  <sheetProtection algorithmName="SHA-512" hashValue="ybV6QcmUs0nahKXSgRCrzeGvAx7Sl4oGCIViviMwyrV70XKiFZW0dRSOJmiuuRzvpe+jgkJuY9nolEPXHtCy5Q==" saltValue="UQKVGpfQiN3kzGCbfq2EvA==" spinCount="100000" sheet="1" objects="1" scenarios="1"/>
  <mergeCells count="1">
    <mergeCell ref="D11:F13"/>
  </mergeCells>
  <dataValidations count="1">
    <dataValidation type="list" allowBlank="1" showInputMessage="1" showErrorMessage="1" sqref="B5:B6 B7:B8" xr:uid="{A7E7085D-FA24-4DC9-946E-6C64CE9A1381}">
      <formula1>"Yes, 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0947-AB99-411E-9DAA-883C4314AD0A}">
  <dimension ref="A1:AU155"/>
  <sheetViews>
    <sheetView tabSelected="1" workbookViewId="0">
      <selection activeCell="A20" sqref="A20"/>
    </sheetView>
  </sheetViews>
  <sheetFormatPr defaultRowHeight="14.4"/>
  <cols>
    <col min="1" max="1" width="82.5546875" customWidth="1"/>
    <col min="2" max="2" width="39.6640625" bestFit="1" customWidth="1"/>
    <col min="4" max="4" width="38.5546875" customWidth="1"/>
    <col min="5" max="5" width="30.77734375" customWidth="1"/>
    <col min="6" max="6" width="34.33203125" customWidth="1"/>
    <col min="7" max="7" width="12.88671875" bestFit="1" customWidth="1"/>
  </cols>
  <sheetData>
    <row r="1" spans="1:47" s="2" customFormat="1" ht="52.5" customHeight="1">
      <c r="A1" s="1" t="s">
        <v>18</v>
      </c>
      <c r="C1" s="1"/>
    </row>
    <row r="2" spans="1:47" s="6" customFormat="1" ht="4.95" customHeight="1">
      <c r="A2" s="5"/>
    </row>
    <row r="3" spans="1:47" ht="19.8">
      <c r="A3" s="21" t="s">
        <v>19</v>
      </c>
      <c r="B3" s="22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9.8">
      <c r="A4" s="30" t="s">
        <v>21</v>
      </c>
      <c r="B4" s="31">
        <v>800000</v>
      </c>
      <c r="C4" s="3"/>
      <c r="D4" s="3"/>
      <c r="E4" s="48" t="e" vm="1">
        <v>#VALUE!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9.8">
      <c r="A5" s="32" t="s">
        <v>22</v>
      </c>
      <c r="B5" s="25">
        <f>B4-B7</f>
        <v>700000</v>
      </c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9.8">
      <c r="A6" s="33" t="s">
        <v>23</v>
      </c>
      <c r="B6" s="24">
        <f>B5/B4</f>
        <v>0.875</v>
      </c>
      <c r="C6" s="3"/>
      <c r="D6" s="3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9.8">
      <c r="A7" s="32" t="s">
        <v>25</v>
      </c>
      <c r="B7" s="25">
        <f>B11</f>
        <v>100000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9.8">
      <c r="A8" s="32" t="s">
        <v>24</v>
      </c>
      <c r="B8" s="25">
        <f>IF(OR(B6&gt;0.95,B6&lt;0.8),"Not Eligible",B5-B4*0.8)</f>
        <v>60000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4.8" customHeight="1">
      <c r="A9" s="35"/>
      <c r="B9" s="3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9.8">
      <c r="A10" s="36" t="s">
        <v>26</v>
      </c>
      <c r="B10" s="27" t="s">
        <v>27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9.8">
      <c r="A11" s="29" t="s">
        <v>29</v>
      </c>
      <c r="B11" s="31">
        <v>100000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9.8">
      <c r="A12" s="37" t="s">
        <v>21</v>
      </c>
      <c r="B12" s="25">
        <f>B4</f>
        <v>800000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9.8">
      <c r="A13" s="34" t="s">
        <v>32</v>
      </c>
      <c r="B13" s="26">
        <f>B4*0.05</f>
        <v>40000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39.6">
      <c r="A14" s="23" t="s">
        <v>31</v>
      </c>
      <c r="B14" s="31">
        <v>42000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9.8">
      <c r="A15" s="34" t="s">
        <v>30</v>
      </c>
      <c r="B15" s="26" t="str">
        <f>IF(B14&gt;=B13,"ELIGIBLE","NOT ENOUGH GENUINE SAVINGS")</f>
        <v>ELIGIBLE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9.8">
      <c r="A16" s="38" t="s">
        <v>28</v>
      </c>
      <c r="B16" s="28">
        <f ca="1">TODAY()</f>
        <v>45815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3"/>
      <c r="B91" s="3"/>
      <c r="C91" s="3"/>
      <c r="D91" s="3"/>
      <c r="E91" s="3"/>
      <c r="F91" s="3"/>
      <c r="G91" s="3"/>
    </row>
    <row r="92" spans="1:47">
      <c r="A92" s="3"/>
      <c r="B92" s="3"/>
      <c r="C92" s="3"/>
      <c r="D92" s="3"/>
      <c r="E92" s="3"/>
      <c r="F92" s="3"/>
      <c r="G92" s="3"/>
    </row>
    <row r="93" spans="1:47">
      <c r="A93" s="3"/>
      <c r="B93" s="3"/>
      <c r="C93" s="3"/>
      <c r="D93" s="3"/>
      <c r="E93" s="3"/>
      <c r="F93" s="3"/>
      <c r="G93" s="3"/>
    </row>
    <row r="94" spans="1:47">
      <c r="A94" s="3"/>
      <c r="B94" s="3"/>
      <c r="C94" s="3"/>
      <c r="D94" s="3"/>
      <c r="E94" s="3"/>
      <c r="F94" s="3"/>
      <c r="G94" s="3"/>
    </row>
    <row r="95" spans="1:47">
      <c r="A95" s="3"/>
      <c r="B95" s="3"/>
      <c r="C95" s="3"/>
      <c r="D95" s="3"/>
      <c r="E95" s="3"/>
      <c r="F95" s="3"/>
      <c r="G95" s="3"/>
    </row>
    <row r="96" spans="1:4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3"/>
      <c r="B121" s="3"/>
      <c r="C121" s="3"/>
      <c r="D121" s="3"/>
      <c r="E121" s="3"/>
      <c r="F121" s="3"/>
      <c r="G121" s="3"/>
    </row>
    <row r="122" spans="1:7">
      <c r="A122" s="3"/>
      <c r="B122" s="3"/>
      <c r="C122" s="3"/>
      <c r="D122" s="3"/>
      <c r="E122" s="3"/>
      <c r="F122" s="3"/>
      <c r="G122" s="3"/>
    </row>
    <row r="123" spans="1:7">
      <c r="A123" s="3"/>
      <c r="B123" s="3"/>
      <c r="C123" s="3"/>
      <c r="D123" s="3"/>
      <c r="E123" s="3"/>
      <c r="F123" s="3"/>
      <c r="G123" s="3"/>
    </row>
    <row r="124" spans="1:7">
      <c r="A124" s="3"/>
      <c r="B124" s="3"/>
      <c r="C124" s="3"/>
      <c r="D124" s="3"/>
      <c r="E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  <row r="130" spans="1:7">
      <c r="A130" s="3"/>
      <c r="B130" s="3"/>
      <c r="C130" s="3"/>
      <c r="D130" s="3"/>
      <c r="E130" s="3"/>
      <c r="F130" s="3"/>
      <c r="G130" s="3"/>
    </row>
    <row r="131" spans="1:7">
      <c r="A131" s="3"/>
      <c r="B131" s="3"/>
      <c r="C131" s="3"/>
      <c r="D131" s="3"/>
      <c r="E131" s="3"/>
      <c r="F131" s="3"/>
      <c r="G131" s="3"/>
    </row>
    <row r="132" spans="1:7">
      <c r="A132" s="3"/>
      <c r="B132" s="3"/>
      <c r="C132" s="3"/>
      <c r="D132" s="3"/>
      <c r="E132" s="3"/>
      <c r="F132" s="3"/>
      <c r="G132" s="3"/>
    </row>
    <row r="133" spans="1:7">
      <c r="A133" s="3"/>
      <c r="B133" s="3"/>
      <c r="C133" s="3"/>
      <c r="D133" s="3"/>
      <c r="E133" s="3"/>
      <c r="F133" s="3"/>
      <c r="G133" s="3"/>
    </row>
    <row r="134" spans="1:7">
      <c r="A134" s="3"/>
      <c r="B134" s="3"/>
      <c r="C134" s="3"/>
      <c r="D134" s="3"/>
      <c r="E134" s="3"/>
      <c r="F134" s="3"/>
      <c r="G134" s="3"/>
    </row>
    <row r="135" spans="1:7">
      <c r="A135" s="3"/>
      <c r="B135" s="3"/>
      <c r="C135" s="3"/>
      <c r="D135" s="3"/>
      <c r="E135" s="3"/>
      <c r="F135" s="3"/>
      <c r="G135" s="3"/>
    </row>
    <row r="136" spans="1:7">
      <c r="A136" s="3"/>
      <c r="B136" s="3"/>
      <c r="C136" s="3"/>
      <c r="D136" s="3"/>
      <c r="E136" s="3"/>
      <c r="F136" s="3"/>
      <c r="G136" s="3"/>
    </row>
    <row r="137" spans="1:7">
      <c r="A137" s="3"/>
      <c r="B137" s="3"/>
      <c r="C137" s="3"/>
      <c r="D137" s="3"/>
      <c r="E137" s="3"/>
      <c r="F137" s="3"/>
      <c r="G137" s="3"/>
    </row>
    <row r="138" spans="1:7">
      <c r="A138" s="3"/>
      <c r="B138" s="3"/>
      <c r="C138" s="3"/>
      <c r="D138" s="3"/>
      <c r="E138" s="3"/>
      <c r="F138" s="3"/>
      <c r="G138" s="3"/>
    </row>
    <row r="139" spans="1:7">
      <c r="A139" s="3"/>
      <c r="B139" s="3"/>
      <c r="C139" s="3"/>
      <c r="D139" s="3"/>
      <c r="E139" s="3"/>
      <c r="F139" s="3"/>
      <c r="G139" s="3"/>
    </row>
    <row r="140" spans="1:7">
      <c r="A140" s="3"/>
      <c r="B140" s="3"/>
      <c r="C140" s="3"/>
      <c r="D140" s="3"/>
      <c r="E140" s="3"/>
      <c r="F140" s="3"/>
      <c r="G140" s="3"/>
    </row>
    <row r="141" spans="1:7">
      <c r="A141" s="3"/>
      <c r="B141" s="3"/>
      <c r="C141" s="3"/>
      <c r="D141" s="3"/>
      <c r="E141" s="3"/>
      <c r="F141" s="3"/>
      <c r="G141" s="3"/>
    </row>
    <row r="142" spans="1:7">
      <c r="A142" s="3"/>
      <c r="B142" s="3"/>
      <c r="C142" s="3"/>
      <c r="D142" s="3"/>
      <c r="E142" s="3"/>
      <c r="F142" s="3"/>
      <c r="G142" s="3"/>
    </row>
    <row r="143" spans="1:7">
      <c r="A143" s="3"/>
      <c r="B143" s="3"/>
      <c r="C143" s="3"/>
      <c r="D143" s="3"/>
      <c r="E143" s="3"/>
      <c r="F143" s="3"/>
      <c r="G143" s="3"/>
    </row>
    <row r="144" spans="1:7">
      <c r="A144" s="3"/>
      <c r="B144" s="3"/>
      <c r="C144" s="3"/>
      <c r="D144" s="3"/>
      <c r="E144" s="3"/>
      <c r="F144" s="3"/>
      <c r="G144" s="3"/>
    </row>
    <row r="145" spans="1:7">
      <c r="A145" s="3"/>
      <c r="B145" s="3"/>
      <c r="C145" s="3"/>
      <c r="D145" s="3"/>
      <c r="E145" s="3"/>
      <c r="F145" s="3"/>
      <c r="G145" s="3"/>
    </row>
    <row r="146" spans="1:7">
      <c r="A146" s="3"/>
      <c r="B146" s="3"/>
      <c r="C146" s="3"/>
      <c r="D146" s="3"/>
      <c r="E146" s="3"/>
      <c r="F146" s="3"/>
      <c r="G146" s="3"/>
    </row>
    <row r="147" spans="1:7">
      <c r="A147" s="3"/>
      <c r="B147" s="3"/>
      <c r="C147" s="3"/>
      <c r="D147" s="3"/>
      <c r="E147" s="3"/>
      <c r="F147" s="3"/>
      <c r="G147" s="3"/>
    </row>
    <row r="148" spans="1:7">
      <c r="A148" s="3"/>
      <c r="B148" s="3"/>
      <c r="C148" s="3"/>
    </row>
    <row r="149" spans="1:7">
      <c r="A149" s="3"/>
      <c r="B149" s="3"/>
      <c r="C149" s="3"/>
    </row>
    <row r="150" spans="1:7">
      <c r="A150" s="3"/>
      <c r="B150" s="3"/>
      <c r="C150" s="3"/>
    </row>
    <row r="151" spans="1:7">
      <c r="A151" s="3"/>
      <c r="B151" s="3"/>
      <c r="C151" s="3"/>
    </row>
    <row r="152" spans="1:7">
      <c r="A152" s="3"/>
      <c r="B152" s="3"/>
      <c r="C152" s="3"/>
    </row>
    <row r="153" spans="1:7">
      <c r="A153" s="3"/>
      <c r="B153" s="3"/>
      <c r="C153" s="3"/>
    </row>
    <row r="154" spans="1:7">
      <c r="A154" s="3"/>
      <c r="B154" s="3"/>
      <c r="C154" s="3"/>
    </row>
    <row r="155" spans="1:7">
      <c r="A155" s="3"/>
      <c r="B155" s="3"/>
      <c r="C155" s="3"/>
    </row>
  </sheetData>
  <sheetProtection algorithmName="SHA-512" hashValue="z/FGqdLO4qnkH6aQ7YxBMbqna++Ja1hpqKx2qDxRB0Cx0p+iH3G5xM98Du48CAO+cQkAInd/DsPCIiDL1WKYbQ==" saltValue="RldxSMaMqLRFfcxQlJ+/Ug==" spinCount="100000" sheet="1" objects="1" scenarios="1"/>
  <mergeCells count="1">
    <mergeCell ref="E4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Individuals</vt:lpstr>
      <vt:lpstr>Couples</vt:lpstr>
      <vt:lpstr>Genuine Savings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Vangeli Kollias</dc:creator>
  <cp:lastModifiedBy>Vangeli Kollias</cp:lastModifiedBy>
  <dcterms:created xsi:type="dcterms:W3CDTF">2024-02-29T05:20:44Z</dcterms:created>
  <dcterms:modified xsi:type="dcterms:W3CDTF">2025-06-07T05:59:28Z</dcterms:modified>
</cp:coreProperties>
</file>