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drdan\Desktop\"/>
    </mc:Choice>
  </mc:AlternateContent>
  <xr:revisionPtr revIDLastSave="0" documentId="8_{16AD8255-CB3B-4D79-B78C-C4A693EFBE15}" xr6:coauthVersionLast="47" xr6:coauthVersionMax="47" xr10:uidLastSave="{00000000-0000-0000-0000-000000000000}"/>
  <bookViews>
    <workbookView xWindow="-108" yWindow="-108" windowWidth="23256" windowHeight="12456" tabRatio="500" activeTab="2" xr2:uid="{00000000-000D-0000-FFFF-FFFF00000000}"/>
  </bookViews>
  <sheets>
    <sheet name="Welcome" sheetId="1" r:id="rId1"/>
    <sheet name="Reference Tracker" sheetId="2" r:id="rId2"/>
    <sheet name="APA Quick Guide" sheetId="3" r:id="rId3"/>
    <sheet name="Dashboard" sheetId="4" r:id="rId4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14" i="4" l="1"/>
  <c r="F12" i="4"/>
  <c r="F11" i="4"/>
  <c r="C11" i="4"/>
  <c r="F10" i="4"/>
  <c r="C10" i="4"/>
  <c r="F9" i="4"/>
  <c r="C9" i="4"/>
  <c r="F8" i="4"/>
  <c r="C8" i="4"/>
  <c r="F7" i="4"/>
  <c r="F6" i="4"/>
  <c r="C5" i="4"/>
  <c r="N41" i="2"/>
  <c r="M41" i="2"/>
  <c r="L41" i="2"/>
  <c r="A41" i="2"/>
  <c r="N40" i="2"/>
  <c r="M40" i="2"/>
  <c r="L40" i="2"/>
  <c r="A40" i="2"/>
  <c r="N39" i="2"/>
  <c r="M39" i="2"/>
  <c r="L39" i="2"/>
  <c r="A39" i="2"/>
  <c r="N38" i="2"/>
  <c r="M38" i="2"/>
  <c r="L38" i="2"/>
  <c r="A38" i="2"/>
  <c r="N37" i="2"/>
  <c r="M37" i="2"/>
  <c r="L37" i="2"/>
  <c r="A37" i="2"/>
  <c r="N36" i="2"/>
  <c r="M36" i="2"/>
  <c r="L36" i="2"/>
  <c r="A36" i="2"/>
  <c r="N35" i="2"/>
  <c r="M35" i="2"/>
  <c r="L35" i="2"/>
  <c r="A35" i="2"/>
  <c r="N34" i="2"/>
  <c r="M34" i="2"/>
  <c r="L34" i="2"/>
  <c r="A34" i="2"/>
  <c r="N33" i="2"/>
  <c r="M33" i="2"/>
  <c r="L33" i="2"/>
  <c r="A33" i="2"/>
  <c r="N32" i="2"/>
  <c r="M32" i="2"/>
  <c r="L32" i="2"/>
  <c r="A32" i="2"/>
  <c r="N31" i="2"/>
  <c r="M31" i="2"/>
  <c r="L31" i="2"/>
  <c r="A31" i="2"/>
  <c r="N30" i="2"/>
  <c r="M30" i="2"/>
  <c r="L30" i="2"/>
  <c r="A30" i="2"/>
  <c r="N29" i="2"/>
  <c r="M29" i="2"/>
  <c r="L29" i="2"/>
  <c r="A29" i="2"/>
  <c r="N28" i="2"/>
  <c r="M28" i="2"/>
  <c r="L28" i="2"/>
  <c r="A28" i="2"/>
  <c r="N27" i="2"/>
  <c r="M27" i="2"/>
  <c r="L27" i="2"/>
  <c r="A27" i="2"/>
  <c r="N26" i="2"/>
  <c r="M26" i="2"/>
  <c r="L26" i="2"/>
  <c r="A26" i="2"/>
  <c r="N25" i="2"/>
  <c r="M25" i="2"/>
  <c r="L25" i="2"/>
  <c r="A25" i="2"/>
  <c r="N24" i="2"/>
  <c r="M24" i="2"/>
  <c r="L24" i="2"/>
  <c r="A24" i="2"/>
  <c r="N23" i="2"/>
  <c r="M23" i="2"/>
  <c r="L23" i="2"/>
  <c r="A23" i="2"/>
  <c r="N22" i="2"/>
  <c r="M22" i="2"/>
  <c r="L22" i="2"/>
  <c r="A22" i="2"/>
  <c r="N21" i="2"/>
  <c r="M21" i="2"/>
  <c r="L21" i="2"/>
  <c r="A21" i="2"/>
  <c r="N20" i="2"/>
  <c r="M20" i="2"/>
  <c r="L20" i="2"/>
  <c r="A20" i="2"/>
  <c r="N19" i="2"/>
  <c r="M19" i="2"/>
  <c r="L19" i="2"/>
  <c r="A19" i="2"/>
  <c r="N18" i="2"/>
  <c r="M18" i="2"/>
  <c r="L18" i="2"/>
  <c r="A18" i="2"/>
  <c r="N17" i="2"/>
  <c r="M17" i="2"/>
  <c r="L17" i="2"/>
  <c r="A17" i="2"/>
  <c r="N16" i="2"/>
  <c r="M16" i="2"/>
  <c r="L16" i="2"/>
  <c r="A16" i="2"/>
  <c r="N15" i="2"/>
  <c r="M15" i="2"/>
  <c r="L15" i="2"/>
  <c r="A15" i="2"/>
  <c r="N14" i="2"/>
  <c r="M14" i="2"/>
  <c r="L14" i="2"/>
  <c r="A14" i="2"/>
  <c r="N13" i="2"/>
  <c r="M13" i="2"/>
  <c r="L13" i="2"/>
  <c r="A13" i="2"/>
  <c r="N12" i="2"/>
  <c r="M12" i="2"/>
  <c r="L12" i="2"/>
  <c r="A12" i="2"/>
  <c r="N11" i="2"/>
  <c r="M11" i="2"/>
  <c r="L11" i="2"/>
  <c r="A11" i="2"/>
  <c r="N10" i="2"/>
  <c r="M10" i="2"/>
  <c r="L10" i="2"/>
  <c r="A10" i="2"/>
  <c r="N9" i="2"/>
  <c r="M9" i="2"/>
  <c r="L9" i="2"/>
  <c r="A9" i="2"/>
  <c r="N8" i="2"/>
  <c r="M8" i="2"/>
  <c r="L8" i="2"/>
  <c r="A8" i="2"/>
  <c r="N7" i="2"/>
  <c r="M7" i="2"/>
  <c r="L7" i="2"/>
  <c r="A7" i="2"/>
  <c r="N6" i="2"/>
  <c r="M6" i="2"/>
  <c r="L6" i="2"/>
  <c r="A6" i="2"/>
  <c r="N5" i="2"/>
  <c r="M5" i="2"/>
  <c r="L5" i="2"/>
  <c r="A5" i="2"/>
  <c r="N4" i="2"/>
  <c r="M4" i="2"/>
  <c r="L4" i="2"/>
  <c r="A4" i="2"/>
  <c r="N3" i="2"/>
  <c r="M3" i="2"/>
  <c r="L3" i="2"/>
  <c r="A3" i="2"/>
  <c r="N2" i="2"/>
  <c r="M2" i="2"/>
  <c r="L2" i="2"/>
  <c r="A2" i="2"/>
</calcChain>
</file>

<file path=xl/sharedStrings.xml><?xml version="1.0" encoding="utf-8"?>
<sst xmlns="http://schemas.openxmlformats.org/spreadsheetml/2006/main" count="190" uniqueCount="150">
  <si>
    <t>Smart Writing Solutions</t>
  </si>
  <si>
    <t>APA Reference Tracker</t>
  </si>
  <si>
    <t>What this tool does</t>
  </si>
  <si>
    <t>How to use it</t>
  </si>
  <si>
    <t>Go to the "Reference Tracker" tab.</t>
  </si>
  <si>
    <t>Fill in the yellow cells for each source: author, year, title, and source details (journal/book/website name, publisher, Volume(Issue), Pages, DOI/URL as applicable to that source type).</t>
  </si>
  <si>
    <t>The in-text citation columns build themselves automatically from what you type in "Author(s) for Reference List" and "In-Text Author Label" — you don't need to retype them. Type author labels with "&amp;" (e.g., "Smith &amp; Doe"); the parenthetical citation keeps the "&amp;", and the narrative citation automatically swaps it for "and", matching APA style.</t>
  </si>
  <si>
    <t>Update Status as you go: Not Started → In Progress → Verified.</t>
  </si>
  <si>
    <t>Check the "Dashboard" tab any time for a quick count of where you stand.</t>
  </si>
  <si>
    <t>Color legend</t>
  </si>
  <si>
    <t>Yellow fill = cells you type into</t>
  </si>
  <si>
    <t>Light sage fill = automatic formulas — leave these alone</t>
  </si>
  <si>
    <t>#</t>
  </si>
  <si>
    <t>Status</t>
  </si>
  <si>
    <t>Source Type</t>
  </si>
  <si>
    <t>Author(s) for Reference List
(e.g., Smith, J. A., &amp; Doe, R. B.)</t>
  </si>
  <si>
    <t>In-Text Author Label
(e.g., Smith &amp; Doe / Smith et al.)</t>
  </si>
  <si>
    <t>Year</t>
  </si>
  <si>
    <t>Title</t>
  </si>
  <si>
    <t>Journal / Book Title / Website Name
(container — see Quick Guide)</t>
  </si>
  <si>
    <t>Publisher
(books, chapters, reports)</t>
  </si>
  <si>
    <t>Volume(Issue), Pages
(e.g., 14(2), 112–130 — use an en dash – for the page range)</t>
  </si>
  <si>
    <t>DOI or URL</t>
  </si>
  <si>
    <t>In-Text Citation (Parenthetical)</t>
  </si>
  <si>
    <t>In-Text Citation (Narrative)</t>
  </si>
  <si>
    <t>Auto-Draft Reference
(Paste Special → Values Only into Final)</t>
  </si>
  <si>
    <t>Full APA Reference (Final)
(paste as values, then italicize &amp; fine-tune)</t>
  </si>
  <si>
    <t>Notes</t>
  </si>
  <si>
    <t>Date Added</t>
  </si>
  <si>
    <t>Verified</t>
  </si>
  <si>
    <t>Journal Article</t>
  </si>
  <si>
    <t>Alvarez, M. T., &amp; Chen, P. K.</t>
  </si>
  <si>
    <t>Alvarez &amp; Chen</t>
  </si>
  <si>
    <t>2023</t>
  </si>
  <si>
    <t>Rethinking feedback loops in graduate writing centers</t>
  </si>
  <si>
    <t>Journal of Academic Writing Studies</t>
  </si>
  <si>
    <t>14(2), 112–130</t>
  </si>
  <si>
    <t>https://doi.org/10.1234/jaws.2023.014</t>
  </si>
  <si>
    <t>Used in Chapter 2 lit review</t>
  </si>
  <si>
    <t>2026-01-15</t>
  </si>
  <si>
    <t>In Progress</t>
  </si>
  <si>
    <t>Book</t>
  </si>
  <si>
    <t>Nguyen, T. H.</t>
  </si>
  <si>
    <t>Nguyen</t>
  </si>
  <si>
    <t>2021</t>
  </si>
  <si>
    <t>Designing the dissertation: A practical guide</t>
  </si>
  <si>
    <t>Sage Publications</t>
  </si>
  <si>
    <t>Cited in methods chapter</t>
  </si>
  <si>
    <t>2026-02-03</t>
  </si>
  <si>
    <t>APA 7th Edition Quick Guide</t>
  </si>
  <si>
    <t>Reference List Format</t>
  </si>
  <si>
    <t>In-Text Example</t>
  </si>
  <si>
    <t>Which Tracker Columns to Use</t>
  </si>
  <si>
    <t>(Author &amp; Author, Year)</t>
  </si>
  <si>
    <t>Journal name → Journal/Book/Website Name. Volume(Issue), Pages → Volume(Issue), Pages, e.g. "14(2), 112–130" (use an en dash for the page range). Leave Publisher blank.</t>
  </si>
  <si>
    <t>(Author, Year)</t>
  </si>
  <si>
    <t>Publisher → Publisher column. Leave Journal/Book/Website Name and Volume(Issue), Pages blank.</t>
  </si>
  <si>
    <t>Book Chapter</t>
  </si>
  <si>
    <t>Book title → Journal/Book/Website Name. Publisher → Publisher. Page range → Volume(Issue), Pages, e.g. "112–130" (en dash, no volume/issue needed). The Auto-Draft can't know the editor's name — it inserts a [Editor(s)] placeholder for you to replace in the Final column.</t>
  </si>
  <si>
    <t>Dissertation</t>
  </si>
  <si>
    <t>University name → Journal/Book/Website Name. Database/archive name → Publisher (leave blank if unpublished). Link → DOI or URL.</t>
  </si>
  <si>
    <t>Website/Webpage</t>
  </si>
  <si>
    <t>Author, A. A. (Year, Month Day). Title of page. Site Name. URL</t>
  </si>
  <si>
    <t>Site name → Journal/Book/Website Name. Link → DOI or URL.</t>
  </si>
  <si>
    <t>Report</t>
  </si>
  <si>
    <t>Organization. (Year). Title of report (Report No. xxx, if any). Publisher. URL</t>
  </si>
  <si>
    <t>(Organization, Year)</t>
  </si>
  <si>
    <t>Organization name → Author(s) column. Publisher → Publisher (or leave blank if same as the organization). Link → DOI or URL.</t>
  </si>
  <si>
    <t>No individual author</t>
  </si>
  <si>
    <t>Type the organization/site name directly into the Author(s) and In-Text Author Label columns — there's no separate "organization" field.</t>
  </si>
  <si>
    <t>Three or more authors</t>
  </si>
  <si>
    <t>List all authors up to 20 in the reference list, separated by commas, with an ampersand before the last.</t>
  </si>
  <si>
    <t>(First Author et al., Year)</t>
  </si>
  <si>
    <t>List everyone in Author(s) for Reference List. In In-Text Author Label, type just "Surname et al."</t>
  </si>
  <si>
    <t>Reminders</t>
  </si>
  <si>
    <t>•  Alphabetize the reference list by the first author's surname.</t>
  </si>
  <si>
    <t>•  Use a hanging indent (first line flush left, following lines indented) in your paper's reference list.</t>
  </si>
  <si>
    <t>•  For 21+ authors, list the first 19, then an ellipsis, then the final author.</t>
  </si>
  <si>
    <t>•  In page ranges, use an en dash (–), not a hyphen (-) — e.g. "112–130", not "112-130". Excel won't convert this for you; type it directly, or copy – from this sentence.</t>
  </si>
  <si>
    <t>What Gets Italicized, Title Case, or Sentence Case</t>
  </si>
  <si>
    <t>Sentence case = capitalize only the first word (and any proper nouns/subtitle after a colon). Title Case = capitalize each major word. Dashes below are en dashes (–).</t>
  </si>
  <si>
    <t>Element</t>
  </si>
  <si>
    <t>Italicized?</t>
  </si>
  <si>
    <t>Case</t>
  </si>
  <si>
    <t>Journal article title</t>
  </si>
  <si>
    <t>No</t>
  </si>
  <si>
    <t>Sentence case</t>
  </si>
  <si>
    <t>Part of a larger journal, so it isn't italicized.</t>
  </si>
  <si>
    <t>Journal name</t>
  </si>
  <si>
    <t>Yes</t>
  </si>
  <si>
    <t>Title Case</t>
  </si>
  <si>
    <t>The container is italicized, not the article.</t>
  </si>
  <si>
    <t>Volume number</t>
  </si>
  <si>
    <t>—</t>
  </si>
  <si>
    <t>Italicize just the number, e.g. 14 in 14(2).</t>
  </si>
  <si>
    <t>Issue number &amp; page numbers</t>
  </si>
  <si>
    <t>Stay plain even though the volume next to them is italic.</t>
  </si>
  <si>
    <t>Book title</t>
  </si>
  <si>
    <t>A book is a standalone/complete work.</t>
  </si>
  <si>
    <t>Book chapter title</t>
  </si>
  <si>
    <t>Part of the larger book, so it isn't italicized.</t>
  </si>
  <si>
    <t>Edited book title (in the "In …" part of a chapter reference)</t>
  </si>
  <si>
    <t>This is the container for the chapter.</t>
  </si>
  <si>
    <t>Dissertation or thesis title</t>
  </si>
  <si>
    <t>Treated as a standalone work, like a book.</t>
  </si>
  <si>
    <t>Report title</t>
  </si>
  <si>
    <t>Also treated as a standalone work.</t>
  </si>
  <si>
    <t>Standalone webpage/document title</t>
  </si>
  <si>
    <t>Use when the page is the whole work (e.g. a standalone online report).</t>
  </si>
  <si>
    <t>Webpage title (part of a larger site, e.g. a news article or blog post)</t>
  </si>
  <si>
    <t>The site itself is the container in this case.</t>
  </si>
  <si>
    <t>Website/publisher/site name</t>
  </si>
  <si>
    <t>Acts as the container name, not italicized.</t>
  </si>
  <si>
    <t>Newspaper or magazine name</t>
  </si>
  <si>
    <t>The container is italicized.</t>
  </si>
  <si>
    <t>Newspaper/magazine article title</t>
  </si>
  <si>
    <t>Part of the larger publication.</t>
  </si>
  <si>
    <t>Author names</t>
  </si>
  <si>
    <t>Written as Surname, F. M. — no case styling applies.</t>
  </si>
  <si>
    <t>Dashboard</t>
  </si>
  <si>
    <t>Total sources logged</t>
  </si>
  <si>
    <t>By Source Type</t>
  </si>
  <si>
    <t>By Status</t>
  </si>
  <si>
    <t>Not Started</t>
  </si>
  <si>
    <t>Needs Review</t>
  </si>
  <si>
    <t>Newspaper/Magazine</t>
  </si>
  <si>
    <t>Other</t>
  </si>
  <si>
    <t>% Verified</t>
  </si>
  <si>
    <r>
      <t xml:space="preserve">Alvarez, M. T., &amp; Chen, P. K. (2023). Rethinking feedback loops in graduate writing centers. </t>
    </r>
    <r>
      <rPr>
        <i/>
        <sz val="11"/>
        <rFont val="Calibri"/>
        <family val="2"/>
      </rPr>
      <t>Journal of Academic Writing Studies, 14</t>
    </r>
    <r>
      <rPr>
        <sz val="11"/>
        <rFont val="Calibri"/>
        <charset val="1"/>
      </rPr>
      <t>(2), 112–130. https://doi.org/10.1234/jaws.2023.014</t>
    </r>
  </si>
  <si>
    <r>
      <t xml:space="preserve">Nguyen, T. H. (2021). </t>
    </r>
    <r>
      <rPr>
        <i/>
        <sz val="11"/>
        <rFont val="Calibri"/>
        <family val="2"/>
      </rPr>
      <t>Designing the dissertation: A practical guide</t>
    </r>
    <r>
      <rPr>
        <sz val="11"/>
        <rFont val="Calibri"/>
        <charset val="1"/>
      </rPr>
      <t>. Sage Publications.</t>
    </r>
  </si>
  <si>
    <t>•  The Auto-Draft Reference column gives you a starting point, not a final answer. Copy it, then use Paste Special → Values Only into the Final column (a normal paste copies the formula and pastes incorrectly). Then add italics to titles/journal names/volume numbers and double-check punctuation, since a formula can't apply partial-cell formatting.</t>
  </si>
  <si>
    <t>•  This guide covers the most common source types. Always check the latest APA manual for less common formats (interviews, social media, datasets, legal sources, etc.).</t>
  </si>
  <si>
    <t>Keep every source you cite organized in one place — the reference-list version, the in-text version, and its verification status — so your paper's citations and references always match.</t>
  </si>
  <si>
    <t>Step 1.</t>
  </si>
  <si>
    <t>Step 2.</t>
  </si>
  <si>
    <t>Step 3.</t>
  </si>
  <si>
    <t>Step 4.</t>
  </si>
  <si>
    <t>Step 5.</t>
  </si>
  <si>
    <t>Step 6.</t>
  </si>
  <si>
    <t>Step 7.</t>
  </si>
  <si>
    <t>Step 8.</t>
  </si>
  <si>
    <r>
      <t xml:space="preserve">Author, A. A., &amp; Author, B. B. (Year). Title of article. </t>
    </r>
    <r>
      <rPr>
        <i/>
        <sz val="11"/>
        <rFont val="Calibri"/>
        <family val="2"/>
      </rPr>
      <t>Title of Journal, volume</t>
    </r>
    <r>
      <rPr>
        <sz val="11"/>
        <rFont val="Calibri"/>
        <charset val="1"/>
      </rPr>
      <t>(issue), page-range. https://doi.org/xxxx</t>
    </r>
  </si>
  <si>
    <r>
      <t xml:space="preserve">Author, A. A. (Year). </t>
    </r>
    <r>
      <rPr>
        <i/>
        <sz val="11"/>
        <rFont val="Calibri"/>
        <family val="2"/>
      </rPr>
      <t>Title of work: Capital letter also for subtitle.</t>
    </r>
    <r>
      <rPr>
        <sz val="11"/>
        <rFont val="Calibri"/>
        <charset val="1"/>
      </rPr>
      <t xml:space="preserve"> Publisher.</t>
    </r>
  </si>
  <si>
    <r>
      <t>Author, A. A. (Year). Title of chapter. In E. Editor (Ed.),</t>
    </r>
    <r>
      <rPr>
        <i/>
        <sz val="11"/>
        <rFont val="Calibri"/>
        <family val="2"/>
      </rPr>
      <t xml:space="preserve"> Title of book</t>
    </r>
    <r>
      <rPr>
        <sz val="11"/>
        <rFont val="Calibri"/>
        <charset val="1"/>
      </rPr>
      <t xml:space="preserve"> (pp. xx-xx). Publisher.</t>
    </r>
  </si>
  <si>
    <r>
      <t xml:space="preserve">Author, A. A. (Year). </t>
    </r>
    <r>
      <rPr>
        <i/>
        <sz val="11"/>
        <rFont val="Calibri"/>
        <family val="2"/>
      </rPr>
      <t>Title of dissertation</t>
    </r>
    <r>
      <rPr>
        <sz val="11"/>
        <rFont val="Calibri"/>
        <charset val="1"/>
      </rPr>
      <t xml:space="preserve"> [Doctoral dissertation, University Name]. Database or Archive Name. URL</t>
    </r>
  </si>
  <si>
    <r>
      <t>Organization/Site Name. (Year).</t>
    </r>
    <r>
      <rPr>
        <i/>
        <sz val="11"/>
        <rFont val="Calibri"/>
        <family val="2"/>
      </rPr>
      <t xml:space="preserve"> Title of work</t>
    </r>
    <r>
      <rPr>
        <sz val="11"/>
        <rFont val="Calibri"/>
        <charset val="1"/>
      </rPr>
      <t>. URL</t>
    </r>
  </si>
  <si>
    <t>Use the "APA Quick Guide" tab as an at-a-glance helper; it tells you exactly which tracker columns to fill in for each source type (journal articles, books, websites, chapters, reports).</t>
  </si>
  <si>
    <r>
      <t xml:space="preserve">The "Auto-Draft Reference" column also builds itself from those fields, based on the Source Type you pick. To bring it into "Full APA Reference (Final)": copy the Auto-Draft cell (Ctrl+C), click the Final cell, then Paste Special → Values Only (right-click → the "123" Paste Values icon, or Ctrl+Alt+V then V then Enter). A normal paste (Ctrl+V) copies the live formula instead of the text, which pastes incorrectly and can't be italicized. Once it's pasted as plain text, you will need to </t>
    </r>
    <r>
      <rPr>
        <b/>
        <sz val="12"/>
        <rFont val="Calibri"/>
        <family val="2"/>
      </rPr>
      <t>manually</t>
    </r>
    <r>
      <rPr>
        <sz val="12"/>
        <rFont val="Calibri"/>
        <family val="2"/>
      </rPr>
      <t xml:space="preserve"> adjust the reference in regard to italics and the use of sentence case or title case (see Step 7 below). </t>
    </r>
  </si>
  <si>
    <t>APA italicizes only specific parts of a reference (like a journal name or volume number), never a whole reference. The "APA Quick Guide" tab has a full table of what's italicized, title case, or sentence case for each source type. Since a spreadsheet can't apply partial-cell formatting, you'll select just that portion of text in the Full APA Reference (Final) cell and press Ctrl+I by hand. Also use an en dash (–), not a hyphen (-), for page ranges in the Volume(Issue), Pages column.</t>
  </si>
  <si>
    <r>
      <t xml:space="preserve">Compliments of Smart Writing Solutions — academic editing that keeps your citations honest.
</t>
    </r>
    <r>
      <rPr>
        <i/>
        <u/>
        <sz val="14"/>
        <color rgb="FF6B7D62"/>
        <rFont val="Calibri"/>
        <family val="2"/>
      </rPr>
      <t>www.smartwritingsolutions.com</t>
    </r>
    <r>
      <rPr>
        <i/>
        <sz val="14"/>
        <color rgb="FF6B7D62"/>
        <rFont val="Calibri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</si>
</sst>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charset val="1"/>
    </font>
    <font>
      <b/>
      <sz val="22"/>
      <color rgb="FFFFFFFF"/>
      <name val="Calibri"/>
      <charset val="1"/>
    </font>
    <font>
      <b/>
      <sz val="16"/>
      <color rgb="FFFFFFFF"/>
      <name val="Calibri"/>
      <charset val="1"/>
    </font>
    <font>
      <b/>
      <sz val="13"/>
      <color rgb="FF6B7D62"/>
      <name val="Calibri"/>
      <charset val="1"/>
    </font>
    <font>
      <sz val="12"/>
      <name val="Calibri"/>
      <charset val="1"/>
    </font>
    <font>
      <b/>
      <sz val="12"/>
      <color rgb="FF6B7D62"/>
      <name val="Calibri"/>
      <charset val="1"/>
    </font>
    <font>
      <i/>
      <sz val="11"/>
      <color rgb="FF6B7D62"/>
      <name val="Calibri"/>
      <charset val="1"/>
    </font>
    <font>
      <b/>
      <sz val="11"/>
      <color rgb="FFFFFFFF"/>
      <name val="Calibri"/>
      <charset val="1"/>
    </font>
    <font>
      <sz val="11"/>
      <color rgb="FF4A5A43"/>
      <name val="Calibri"/>
      <charset val="1"/>
    </font>
    <font>
      <sz val="11"/>
      <name val="Calibri"/>
      <charset val="1"/>
    </font>
    <font>
      <b/>
      <sz val="18"/>
      <color rgb="FFFFFFFF"/>
      <name val="Calibri"/>
      <charset val="1"/>
    </font>
    <font>
      <b/>
      <sz val="12"/>
      <color rgb="FFFFFFFF"/>
      <name val="Calibri"/>
      <charset val="1"/>
    </font>
    <font>
      <b/>
      <sz val="11"/>
      <color rgb="FF6B7D62"/>
      <name val="Calibri"/>
      <charset val="1"/>
    </font>
    <font>
      <sz val="11"/>
      <color rgb="FF595959"/>
      <name val="Calibri"/>
      <charset val="1"/>
    </font>
    <font>
      <b/>
      <i/>
      <sz val="11"/>
      <color rgb="FF006100"/>
      <name val="Calibri"/>
      <charset val="1"/>
    </font>
    <font>
      <b/>
      <sz val="13"/>
      <name val="Calibri"/>
      <charset val="1"/>
    </font>
    <font>
      <b/>
      <sz val="11"/>
      <name val="Calibri"/>
      <charset val="1"/>
    </font>
    <font>
      <sz val="11"/>
      <name val="Calibri"/>
      <family val="2"/>
    </font>
    <font>
      <i/>
      <sz val="11"/>
      <name val="Calibri"/>
      <family val="2"/>
    </font>
    <font>
      <sz val="12"/>
      <name val="Calibri"/>
      <family val="2"/>
    </font>
    <font>
      <b/>
      <sz val="12"/>
      <color rgb="FF6B7D62"/>
      <name val="Calibri"/>
      <family val="2"/>
    </font>
    <font>
      <b/>
      <sz val="12"/>
      <name val="Calibri"/>
      <family val="2"/>
    </font>
    <font>
      <i/>
      <sz val="11"/>
      <color rgb="FF595959"/>
      <name val="Calibri"/>
      <family val="2"/>
    </font>
    <font>
      <i/>
      <sz val="14"/>
      <color rgb="FF6B7D62"/>
      <name val="Calibri"/>
      <family val="2"/>
    </font>
    <font>
      <i/>
      <u/>
      <sz val="14"/>
      <color rgb="FF6B7D62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8FA382"/>
        <bgColor rgb="FF6B7D62"/>
      </patternFill>
    </fill>
    <fill>
      <patternFill patternType="solid">
        <fgColor rgb="FF000000"/>
        <bgColor rgb="FF003300"/>
      </patternFill>
    </fill>
    <fill>
      <patternFill patternType="solid">
        <fgColor rgb="FFFFF9E6"/>
        <bgColor rgb="FFFFFFFF"/>
      </patternFill>
    </fill>
    <fill>
      <patternFill patternType="solid">
        <fgColor rgb="FFE7ECE3"/>
        <bgColor rgb="FFFFF9E6"/>
      </patternFill>
    </fill>
    <fill>
      <patternFill patternType="solid">
        <fgColor rgb="FF6B7D62"/>
        <bgColor rgb="FF595959"/>
      </patternFill>
    </fill>
    <fill>
      <patternFill patternType="solid">
        <fgColor rgb="FFFFFFFF"/>
        <bgColor rgb="FFFFF9E6"/>
      </patternFill>
    </fill>
    <fill>
      <patternFill patternType="solid">
        <fgColor rgb="FF8FA38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6D6D6"/>
      </left>
      <right style="thin">
        <color rgb="FFD6D6D6"/>
      </right>
      <top style="thin">
        <color rgb="FFD6D6D6"/>
      </top>
      <bottom style="thin">
        <color rgb="FFD6D6D6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0" borderId="0" xfId="0" applyFont="1"/>
    <xf numFmtId="0" fontId="5" fillId="0" borderId="0" xfId="0" applyFont="1"/>
    <xf numFmtId="0" fontId="0" fillId="4" borderId="1" xfId="0" applyFill="1" applyBorder="1"/>
    <xf numFmtId="0" fontId="4" fillId="0" borderId="0" xfId="0" applyFont="1"/>
    <xf numFmtId="0" fontId="0" fillId="5" borderId="1" xfId="0" applyFill="1" applyBorder="1"/>
    <xf numFmtId="0" fontId="7" fillId="2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vertical="center" wrapText="1"/>
    </xf>
    <xf numFmtId="0" fontId="8" fillId="5" borderId="2" xfId="0" applyFont="1" applyFill="1" applyBorder="1" applyAlignment="1">
      <alignment vertical="center" wrapText="1"/>
    </xf>
    <xf numFmtId="0" fontId="11" fillId="6" borderId="0" xfId="0" applyFont="1" applyFill="1" applyAlignment="1">
      <alignment vertical="center" wrapText="1"/>
    </xf>
    <xf numFmtId="0" fontId="9" fillId="5" borderId="2" xfId="0" applyFont="1" applyFill="1" applyBorder="1" applyAlignment="1">
      <alignment vertical="top" wrapText="1"/>
    </xf>
    <xf numFmtId="0" fontId="9" fillId="7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vertical="top" wrapText="1"/>
    </xf>
    <xf numFmtId="0" fontId="13" fillId="5" borderId="2" xfId="0" applyFont="1" applyFill="1" applyBorder="1" applyAlignment="1">
      <alignment horizontal="center" vertical="top"/>
    </xf>
    <xf numFmtId="0" fontId="9" fillId="5" borderId="2" xfId="0" applyFont="1" applyFill="1" applyBorder="1" applyAlignment="1">
      <alignment horizontal="center" vertical="top" wrapText="1"/>
    </xf>
    <xf numFmtId="0" fontId="12" fillId="7" borderId="2" xfId="0" applyFont="1" applyFill="1" applyBorder="1" applyAlignment="1">
      <alignment vertical="top" wrapText="1"/>
    </xf>
    <xf numFmtId="0" fontId="14" fillId="7" borderId="2" xfId="0" applyFont="1" applyFill="1" applyBorder="1" applyAlignment="1">
      <alignment horizontal="center" vertical="top"/>
    </xf>
    <xf numFmtId="0" fontId="9" fillId="7" borderId="2" xfId="0" applyFont="1" applyFill="1" applyBorder="1" applyAlignment="1">
      <alignment horizontal="center" vertical="top" wrapText="1"/>
    </xf>
    <xf numFmtId="0" fontId="14" fillId="5" borderId="2" xfId="0" applyFont="1" applyFill="1" applyBorder="1" applyAlignment="1">
      <alignment horizontal="center" vertical="top"/>
    </xf>
    <xf numFmtId="0" fontId="13" fillId="7" borderId="2" xfId="0" applyFont="1" applyFill="1" applyBorder="1" applyAlignment="1">
      <alignment horizontal="center" vertical="top"/>
    </xf>
    <xf numFmtId="0" fontId="15" fillId="0" borderId="0" xfId="0" applyFont="1" applyAlignment="1">
      <alignment horizontal="center"/>
    </xf>
    <xf numFmtId="0" fontId="9" fillId="5" borderId="2" xfId="0" applyFont="1" applyFill="1" applyBorder="1"/>
    <xf numFmtId="0" fontId="16" fillId="5" borderId="2" xfId="0" applyFont="1" applyFill="1" applyBorder="1" applyAlignment="1">
      <alignment horizontal="center"/>
    </xf>
    <xf numFmtId="0" fontId="9" fillId="7" borderId="2" xfId="0" applyFont="1" applyFill="1" applyBorder="1"/>
    <xf numFmtId="0" fontId="16" fillId="7" borderId="2" xfId="0" applyFont="1" applyFill="1" applyBorder="1" applyAlignment="1">
      <alignment horizontal="center"/>
    </xf>
    <xf numFmtId="9" fontId="15" fillId="0" borderId="0" xfId="0" applyNumberFormat="1" applyFont="1" applyAlignment="1">
      <alignment horizontal="center"/>
    </xf>
    <xf numFmtId="0" fontId="17" fillId="4" borderId="2" xfId="0" applyFont="1" applyFill="1" applyBorder="1" applyAlignment="1">
      <alignment vertical="center" wrapText="1"/>
    </xf>
    <xf numFmtId="0" fontId="12" fillId="5" borderId="2" xfId="0" applyFont="1" applyFill="1" applyBorder="1" applyAlignment="1">
      <alignment vertical="top"/>
    </xf>
    <xf numFmtId="0" fontId="12" fillId="7" borderId="2" xfId="0" applyFont="1" applyFill="1" applyBorder="1" applyAlignment="1">
      <alignment vertical="top"/>
    </xf>
    <xf numFmtId="0" fontId="20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0" fillId="2" borderId="0" xfId="0" applyFill="1"/>
    <xf numFmtId="0" fontId="1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0" fillId="3" borderId="0" xfId="0" applyFill="1"/>
    <xf numFmtId="0" fontId="1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10" fillId="2" borderId="0" xfId="0" applyFont="1" applyFill="1" applyAlignment="1">
      <alignment horizontal="left" vertical="center" indent="1"/>
    </xf>
    <xf numFmtId="0" fontId="3" fillId="0" borderId="0" xfId="0" applyFont="1"/>
    <xf numFmtId="0" fontId="9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5" borderId="2" xfId="0" applyFont="1" applyFill="1" applyBorder="1" applyAlignment="1">
      <alignment vertical="top" wrapText="1"/>
    </xf>
    <xf numFmtId="0" fontId="17" fillId="7" borderId="2" xfId="0" applyFont="1" applyFill="1" applyBorder="1" applyAlignment="1">
      <alignment vertical="top" wrapText="1"/>
    </xf>
    <xf numFmtId="0" fontId="17" fillId="5" borderId="2" xfId="0" applyFont="1" applyFill="1" applyBorder="1" applyAlignment="1">
      <alignment horizontal="center" vertical="top" wrapText="1"/>
    </xf>
    <xf numFmtId="0" fontId="22" fillId="5" borderId="2" xfId="0" applyFont="1" applyFill="1" applyBorder="1" applyAlignment="1">
      <alignment vertical="top" wrapText="1"/>
    </xf>
    <xf numFmtId="0" fontId="22" fillId="7" borderId="2" xfId="0" applyFont="1" applyFill="1" applyBorder="1" applyAlignment="1">
      <alignment vertical="top" wrapText="1"/>
    </xf>
    <xf numFmtId="0" fontId="23" fillId="0" borderId="0" xfId="0" applyFont="1" applyAlignment="1">
      <alignment wrapText="1"/>
    </xf>
    <xf numFmtId="0" fontId="0" fillId="8" borderId="0" xfId="0" applyFill="1"/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65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9C0006"/>
      <rgbColor rgb="FF006100"/>
      <rgbColor rgb="FF000080"/>
      <rgbColor rgb="FF9C6500"/>
      <rgbColor rgb="FF800080"/>
      <rgbColor rgb="FF008080"/>
      <rgbColor rgb="FFC0C0C0"/>
      <rgbColor rgb="FF6B7D62"/>
      <rgbColor rgb="FF9999FF"/>
      <rgbColor rgb="FF993366"/>
      <rgbColor rgb="FFFFF9E6"/>
      <rgbColor rgb="FFE7ECE3"/>
      <rgbColor rgb="FF660066"/>
      <rgbColor rgb="FFFF8080"/>
      <rgbColor rgb="FF0066CC"/>
      <rgbColor rgb="FFD6D6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6EFCE"/>
      <rgbColor rgb="FFFFEB9C"/>
      <rgbColor rgb="FF99CCFF"/>
      <rgbColor rgb="FFFF99CC"/>
      <rgbColor rgb="FFCC99FF"/>
      <rgbColor rgb="FFFFC7CE"/>
      <rgbColor rgb="FF3366FF"/>
      <rgbColor rgb="FF33CCCC"/>
      <rgbColor rgb="FF99CC00"/>
      <rgbColor rgb="FFFFCC00"/>
      <rgbColor rgb="FFFF9900"/>
      <rgbColor rgb="FFFF6600"/>
      <rgbColor rgb="FF595959"/>
      <rgbColor rgb="FF8FA382"/>
      <rgbColor rgb="FF003366"/>
      <rgbColor rgb="FF339966"/>
      <rgbColor rgb="FF003300"/>
      <rgbColor rgb="FF333300"/>
      <rgbColor rgb="FF993300"/>
      <rgbColor rgb="FF993366"/>
      <rgbColor rgb="FF333399"/>
      <rgbColor rgb="FF4A5A4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FA38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6"/>
  <sheetViews>
    <sheetView showGridLines="0" zoomScaleNormal="100" workbookViewId="0">
      <selection activeCell="E13" sqref="E13"/>
    </sheetView>
  </sheetViews>
  <sheetFormatPr defaultColWidth="8.6640625" defaultRowHeight="14.4" x14ac:dyDescent="0.3"/>
  <cols>
    <col min="1" max="1" width="3" customWidth="1"/>
    <col min="2" max="2" width="22.33203125" customWidth="1"/>
    <col min="3" max="3" width="88.109375" customWidth="1"/>
    <col min="5" max="5" width="96.6640625" customWidth="1"/>
  </cols>
  <sheetData>
    <row r="1" spans="1:6" x14ac:dyDescent="0.3">
      <c r="A1" s="33"/>
      <c r="B1" s="33"/>
      <c r="C1" s="33"/>
    </row>
    <row r="2" spans="1:6" ht="28.8" x14ac:dyDescent="0.3">
      <c r="A2" s="50"/>
      <c r="B2" s="34" t="s">
        <v>0</v>
      </c>
      <c r="C2" s="34"/>
    </row>
    <row r="3" spans="1:6" ht="21" x14ac:dyDescent="0.3">
      <c r="A3" s="50"/>
      <c r="B3" s="35" t="s">
        <v>1</v>
      </c>
      <c r="C3" s="35"/>
    </row>
    <row r="4" spans="1:6" ht="36" customHeight="1" x14ac:dyDescent="0.35">
      <c r="A4" s="36"/>
      <c r="B4" s="36"/>
      <c r="C4" s="36"/>
      <c r="E4" s="49" t="s">
        <v>149</v>
      </c>
      <c r="F4" s="49"/>
    </row>
    <row r="6" spans="1:6" ht="17.399999999999999" x14ac:dyDescent="0.35">
      <c r="B6" s="1" t="s">
        <v>2</v>
      </c>
    </row>
    <row r="7" spans="1:6" ht="15.6" x14ac:dyDescent="0.3">
      <c r="B7" s="37" t="s">
        <v>132</v>
      </c>
      <c r="C7" s="38"/>
    </row>
    <row r="9" spans="1:6" ht="17.399999999999999" x14ac:dyDescent="0.35">
      <c r="B9" s="1" t="s">
        <v>3</v>
      </c>
    </row>
    <row r="10" spans="1:6" ht="15.6" x14ac:dyDescent="0.3">
      <c r="B10" s="30" t="s">
        <v>133</v>
      </c>
      <c r="C10" s="31" t="s">
        <v>4</v>
      </c>
    </row>
    <row r="11" spans="1:6" ht="46.8" x14ac:dyDescent="0.3">
      <c r="B11" s="30" t="s">
        <v>134</v>
      </c>
      <c r="C11" s="31" t="s">
        <v>5</v>
      </c>
    </row>
    <row r="12" spans="1:6" ht="62.4" x14ac:dyDescent="0.3">
      <c r="B12" s="30" t="s">
        <v>135</v>
      </c>
      <c r="C12" s="31" t="s">
        <v>6</v>
      </c>
    </row>
    <row r="13" spans="1:6" ht="109.2" x14ac:dyDescent="0.3">
      <c r="B13" s="30" t="s">
        <v>136</v>
      </c>
      <c r="C13" s="32" t="s">
        <v>147</v>
      </c>
    </row>
    <row r="14" spans="1:6" ht="15.6" x14ac:dyDescent="0.3">
      <c r="B14" s="30" t="s">
        <v>137</v>
      </c>
      <c r="C14" s="31" t="s">
        <v>7</v>
      </c>
    </row>
    <row r="15" spans="1:6" ht="15.6" x14ac:dyDescent="0.3">
      <c r="B15" s="30" t="s">
        <v>138</v>
      </c>
      <c r="C15" s="31" t="s">
        <v>8</v>
      </c>
    </row>
    <row r="16" spans="1:6" ht="31.2" x14ac:dyDescent="0.3">
      <c r="B16" s="30" t="s">
        <v>139</v>
      </c>
      <c r="C16" s="32" t="s">
        <v>146</v>
      </c>
    </row>
    <row r="17" spans="2:3" ht="93.6" x14ac:dyDescent="0.3">
      <c r="B17" s="30" t="s">
        <v>140</v>
      </c>
      <c r="C17" s="32" t="s">
        <v>148</v>
      </c>
    </row>
    <row r="19" spans="2:3" ht="17.399999999999999" x14ac:dyDescent="0.35">
      <c r="B19" s="1" t="s">
        <v>9</v>
      </c>
    </row>
    <row r="20" spans="2:3" ht="15.6" x14ac:dyDescent="0.3">
      <c r="B20" s="3"/>
      <c r="C20" s="4" t="s">
        <v>10</v>
      </c>
    </row>
    <row r="22" spans="2:3" ht="15.6" x14ac:dyDescent="0.3">
      <c r="B22" s="5"/>
      <c r="C22" s="4" t="s">
        <v>11</v>
      </c>
    </row>
    <row r="26" spans="2:3" ht="18" customHeight="1" x14ac:dyDescent="0.35">
      <c r="B26" s="49"/>
      <c r="C26" s="49"/>
    </row>
  </sheetData>
  <mergeCells count="7">
    <mergeCell ref="E4:F4"/>
    <mergeCell ref="B26:C26"/>
    <mergeCell ref="A1:C1"/>
    <mergeCell ref="B2:C2"/>
    <mergeCell ref="B3:C3"/>
    <mergeCell ref="A4:C4"/>
    <mergeCell ref="B7:C7"/>
  </mergeCells>
  <pageMargins left="0.75" right="0.75" top="1" bottom="1" header="0.511811023622047" footer="0.511811023622047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1"/>
  <sheetViews>
    <sheetView showGridLines="0" zoomScale="90" zoomScaleNormal="90" workbookViewId="0">
      <pane ySplit="1" topLeftCell="A2" activePane="bottomLeft" state="frozen"/>
      <selection pane="bottomLeft" activeCell="E11" sqref="E11"/>
    </sheetView>
  </sheetViews>
  <sheetFormatPr defaultColWidth="8.6640625" defaultRowHeight="14.4" x14ac:dyDescent="0.3"/>
  <cols>
    <col min="1" max="1" width="5" customWidth="1"/>
    <col min="2" max="2" width="13" customWidth="1"/>
    <col min="3" max="3" width="16" customWidth="1"/>
    <col min="4" max="4" width="26" customWidth="1"/>
    <col min="5" max="5" width="22" customWidth="1"/>
    <col min="6" max="6" width="8" customWidth="1"/>
    <col min="7" max="7" width="26" customWidth="1"/>
    <col min="8" max="8" width="24" customWidth="1"/>
    <col min="9" max="9" width="20" customWidth="1"/>
    <col min="10" max="10" width="26" customWidth="1"/>
    <col min="11" max="11" width="24" customWidth="1"/>
    <col min="12" max="12" width="26" customWidth="1"/>
    <col min="13" max="13" width="24" customWidth="1"/>
    <col min="14" max="15" width="40" customWidth="1"/>
    <col min="16" max="16" width="22" customWidth="1"/>
    <col min="17" max="17" width="14" customWidth="1"/>
  </cols>
  <sheetData>
    <row r="1" spans="1:17" ht="57.6" x14ac:dyDescent="0.3">
      <c r="A1" s="6" t="s">
        <v>12</v>
      </c>
      <c r="B1" s="6" t="s">
        <v>13</v>
      </c>
      <c r="C1" s="6" t="s">
        <v>14</v>
      </c>
      <c r="D1" s="6" t="s">
        <v>15</v>
      </c>
      <c r="E1" s="6" t="s">
        <v>16</v>
      </c>
      <c r="F1" s="6" t="s">
        <v>17</v>
      </c>
      <c r="G1" s="6" t="s">
        <v>18</v>
      </c>
      <c r="H1" s="6" t="s">
        <v>19</v>
      </c>
      <c r="I1" s="6" t="s">
        <v>20</v>
      </c>
      <c r="J1" s="6" t="s">
        <v>21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</row>
    <row r="2" spans="1:17" ht="72" x14ac:dyDescent="0.3">
      <c r="A2" s="7">
        <f t="shared" ref="A2:A41" si="0">IF(D2="","",ROW()-1)</f>
        <v>1</v>
      </c>
      <c r="B2" s="8" t="s">
        <v>29</v>
      </c>
      <c r="C2" s="8" t="s">
        <v>30</v>
      </c>
      <c r="D2" s="8" t="s">
        <v>31</v>
      </c>
      <c r="E2" s="8" t="s">
        <v>32</v>
      </c>
      <c r="F2" s="8" t="s">
        <v>33</v>
      </c>
      <c r="G2" s="8" t="s">
        <v>34</v>
      </c>
      <c r="H2" s="8" t="s">
        <v>35</v>
      </c>
      <c r="I2" s="8"/>
      <c r="J2" s="8" t="s">
        <v>36</v>
      </c>
      <c r="K2" s="8" t="s">
        <v>37</v>
      </c>
      <c r="L2" s="9" t="str">
        <f t="shared" ref="L2:L41" si="1">IF(E2="","","("&amp;E2&amp;", "&amp;F2&amp;")")</f>
        <v>(Alvarez &amp; Chen, 2023)</v>
      </c>
      <c r="M2" s="9" t="str">
        <f t="shared" ref="M2:M41" si="2">IF(E2="","",SUBSTITUTE(E2,"&amp;","and")&amp;" ("&amp;F2&amp;")")</f>
        <v>Alvarez and Chen (2023)</v>
      </c>
      <c r="N2" s="9" t="str">
        <f t="shared" ref="N2:N41" si="3">IF($D2="","",IF($C2="Journal Article",$D2&amp;" ("&amp;$F2&amp;"). "&amp;$G2&amp;". "&amp;$H2&amp;IF($J2&lt;&gt;"",", "&amp;$J2,"")&amp;IF($K2&lt;&gt;"",". "&amp;$K2,"."),IF($C2="Book",$D2&amp;" ("&amp;$F2&amp;"). "&amp;$G2&amp;". "&amp;IF($I2&lt;&gt;"",$I2,$H2)&amp;".",IF($C2="Book Chapter",$D2&amp;" ("&amp;$F2&amp;"). "&amp;$G2&amp;". In [Editor(s)] (Ed.), "&amp;$H2&amp;IF($J2&lt;&gt;"", " (pp. "&amp;$J2&amp;")", "")&amp;". "&amp;IF($I2&lt;&gt;"",$I2,"")&amp;".",IF($C2="Dissertation",$D2&amp;" ("&amp;$F2&amp;"). "&amp;$G2&amp;" [Doctoral dissertation, "&amp;$H2&amp;"]. "&amp;IF($I2&lt;&gt;"",$I2&amp;". ","")&amp;IF($K2&lt;&gt;"",$K2,""),IF($C2="Website/Webpage",$D2&amp;" ("&amp;$F2&amp;"). "&amp;$G2&amp;". "&amp;$H2&amp;"."&amp;IF($K2&lt;&gt;"", " "&amp;$K2, ""),IF($C2="Report",$D2&amp;" ("&amp;$F2&amp;"). "&amp;$G2&amp;". "&amp;IF($I2&lt;&gt;"",$I2,$H2)&amp;"."&amp;IF($K2&lt;&gt;"", " "&amp;$K2, ""),IF($C2="Newspaper/Magazine",$D2&amp;" ("&amp;$F2&amp;"). "&amp;$G2&amp;". "&amp;$H2&amp;IF($J2&lt;&gt;"",", "&amp;$J2,"")&amp;"."&amp;IF($K2&lt;&gt;"", " "&amp;$K2, ""),$D2&amp;" ("&amp;$F2&amp;"). "&amp;$G2&amp;". "&amp;$H2&amp;" "&amp;IF($I2&lt;&gt;"",$I2,"")&amp;" "&amp;IF($J2&lt;&gt;"",$J2,"")&amp;IF($K2&lt;&gt;"", " "&amp;$K2, "")))))))))</f>
        <v>Alvarez, M. T., &amp; Chen, P. K. (2023). Rethinking feedback loops in graduate writing centers. Journal of Academic Writing Studies, 14(2), 112–130. https://doi.org/10.1234/jaws.2023.014</v>
      </c>
      <c r="O2" s="27" t="s">
        <v>128</v>
      </c>
      <c r="P2" s="8" t="s">
        <v>38</v>
      </c>
      <c r="Q2" s="8" t="s">
        <v>39</v>
      </c>
    </row>
    <row r="3" spans="1:17" ht="43.2" x14ac:dyDescent="0.3">
      <c r="A3" s="7">
        <f t="shared" si="0"/>
        <v>2</v>
      </c>
      <c r="B3" s="8" t="s">
        <v>29</v>
      </c>
      <c r="C3" s="8" t="s">
        <v>41</v>
      </c>
      <c r="D3" s="8" t="s">
        <v>42</v>
      </c>
      <c r="E3" s="8" t="s">
        <v>43</v>
      </c>
      <c r="F3" s="8" t="s">
        <v>44</v>
      </c>
      <c r="G3" s="27" t="s">
        <v>45</v>
      </c>
      <c r="H3" s="8"/>
      <c r="I3" s="8" t="s">
        <v>46</v>
      </c>
      <c r="J3" s="8"/>
      <c r="K3" s="8"/>
      <c r="L3" s="9" t="str">
        <f t="shared" si="1"/>
        <v>(Nguyen, 2021)</v>
      </c>
      <c r="M3" s="9" t="str">
        <f t="shared" si="2"/>
        <v>Nguyen (2021)</v>
      </c>
      <c r="N3" s="9" t="str">
        <f t="shared" si="3"/>
        <v>Nguyen, T. H. (2021). Designing the dissertation: A practical guide. Sage Publications.</v>
      </c>
      <c r="O3" s="27" t="s">
        <v>129</v>
      </c>
      <c r="P3" s="8" t="s">
        <v>47</v>
      </c>
      <c r="Q3" s="8" t="s">
        <v>48</v>
      </c>
    </row>
    <row r="4" spans="1:17" x14ac:dyDescent="0.3">
      <c r="A4" s="7" t="str">
        <f t="shared" si="0"/>
        <v/>
      </c>
      <c r="B4" s="8"/>
      <c r="C4" s="8"/>
      <c r="D4" s="8"/>
      <c r="E4" s="8"/>
      <c r="F4" s="8"/>
      <c r="G4" s="8"/>
      <c r="H4" s="8"/>
      <c r="I4" s="8"/>
      <c r="J4" s="8"/>
      <c r="K4" s="8"/>
      <c r="L4" s="9" t="str">
        <f t="shared" si="1"/>
        <v/>
      </c>
      <c r="M4" s="9" t="str">
        <f t="shared" si="2"/>
        <v/>
      </c>
      <c r="N4" s="9" t="str">
        <f t="shared" si="3"/>
        <v/>
      </c>
      <c r="O4" s="8"/>
      <c r="P4" s="8"/>
      <c r="Q4" s="8"/>
    </row>
    <row r="5" spans="1:17" x14ac:dyDescent="0.3">
      <c r="A5" s="7" t="str">
        <f t="shared" si="0"/>
        <v/>
      </c>
      <c r="B5" s="8"/>
      <c r="C5" s="8"/>
      <c r="D5" s="8"/>
      <c r="E5" s="8"/>
      <c r="F5" s="8"/>
      <c r="G5" s="8"/>
      <c r="H5" s="8"/>
      <c r="I5" s="8"/>
      <c r="J5" s="8"/>
      <c r="K5" s="8"/>
      <c r="L5" s="9" t="str">
        <f t="shared" si="1"/>
        <v/>
      </c>
      <c r="M5" s="9" t="str">
        <f t="shared" si="2"/>
        <v/>
      </c>
      <c r="N5" s="9" t="str">
        <f t="shared" si="3"/>
        <v/>
      </c>
      <c r="O5" s="8"/>
      <c r="P5" s="8"/>
      <c r="Q5" s="8"/>
    </row>
    <row r="6" spans="1:17" x14ac:dyDescent="0.3">
      <c r="A6" s="7" t="str">
        <f t="shared" si="0"/>
        <v/>
      </c>
      <c r="B6" s="8"/>
      <c r="C6" s="8"/>
      <c r="D6" s="8"/>
      <c r="E6" s="8"/>
      <c r="F6" s="8"/>
      <c r="G6" s="8"/>
      <c r="H6" s="8"/>
      <c r="I6" s="8"/>
      <c r="J6" s="8"/>
      <c r="K6" s="8"/>
      <c r="L6" s="9" t="str">
        <f t="shared" si="1"/>
        <v/>
      </c>
      <c r="M6" s="9" t="str">
        <f t="shared" si="2"/>
        <v/>
      </c>
      <c r="N6" s="9" t="str">
        <f t="shared" si="3"/>
        <v/>
      </c>
      <c r="O6" s="8"/>
      <c r="P6" s="8"/>
      <c r="Q6" s="8"/>
    </row>
    <row r="7" spans="1:17" x14ac:dyDescent="0.3">
      <c r="A7" s="7" t="str">
        <f t="shared" si="0"/>
        <v/>
      </c>
      <c r="B7" s="8"/>
      <c r="C7" s="8"/>
      <c r="D7" s="8"/>
      <c r="E7" s="8"/>
      <c r="F7" s="8"/>
      <c r="G7" s="8"/>
      <c r="H7" s="8"/>
      <c r="I7" s="8"/>
      <c r="J7" s="8"/>
      <c r="K7" s="8"/>
      <c r="L7" s="9" t="str">
        <f t="shared" si="1"/>
        <v/>
      </c>
      <c r="M7" s="9" t="str">
        <f t="shared" si="2"/>
        <v/>
      </c>
      <c r="N7" s="9" t="str">
        <f t="shared" si="3"/>
        <v/>
      </c>
      <c r="O7" s="8"/>
      <c r="P7" s="8"/>
      <c r="Q7" s="8"/>
    </row>
    <row r="8" spans="1:17" x14ac:dyDescent="0.3">
      <c r="A8" s="7" t="str">
        <f t="shared" si="0"/>
        <v/>
      </c>
      <c r="B8" s="8"/>
      <c r="C8" s="8"/>
      <c r="D8" s="8"/>
      <c r="E8" s="8"/>
      <c r="F8" s="8"/>
      <c r="G8" s="8"/>
      <c r="H8" s="8"/>
      <c r="I8" s="8"/>
      <c r="J8" s="8"/>
      <c r="K8" s="8"/>
      <c r="L8" s="9" t="str">
        <f t="shared" si="1"/>
        <v/>
      </c>
      <c r="M8" s="9" t="str">
        <f t="shared" si="2"/>
        <v/>
      </c>
      <c r="N8" s="9" t="str">
        <f t="shared" si="3"/>
        <v/>
      </c>
      <c r="O8" s="8"/>
      <c r="P8" s="8"/>
      <c r="Q8" s="8"/>
    </row>
    <row r="9" spans="1:17" x14ac:dyDescent="0.3">
      <c r="A9" s="7" t="str">
        <f t="shared" si="0"/>
        <v/>
      </c>
      <c r="B9" s="8"/>
      <c r="C9" s="8"/>
      <c r="D9" s="8"/>
      <c r="E9" s="8"/>
      <c r="F9" s="8"/>
      <c r="G9" s="8"/>
      <c r="H9" s="8"/>
      <c r="I9" s="8"/>
      <c r="J9" s="8"/>
      <c r="K9" s="8"/>
      <c r="L9" s="9" t="str">
        <f t="shared" si="1"/>
        <v/>
      </c>
      <c r="M9" s="9" t="str">
        <f t="shared" si="2"/>
        <v/>
      </c>
      <c r="N9" s="9" t="str">
        <f t="shared" si="3"/>
        <v/>
      </c>
      <c r="O9" s="8"/>
      <c r="P9" s="8"/>
      <c r="Q9" s="8"/>
    </row>
    <row r="10" spans="1:17" x14ac:dyDescent="0.3">
      <c r="A10" s="7" t="str">
        <f t="shared" si="0"/>
        <v/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9" t="str">
        <f t="shared" si="1"/>
        <v/>
      </c>
      <c r="M10" s="9" t="str">
        <f t="shared" si="2"/>
        <v/>
      </c>
      <c r="N10" s="9" t="str">
        <f t="shared" si="3"/>
        <v/>
      </c>
      <c r="O10" s="8"/>
      <c r="P10" s="8"/>
      <c r="Q10" s="8"/>
    </row>
    <row r="11" spans="1:17" x14ac:dyDescent="0.3">
      <c r="A11" s="7" t="str">
        <f t="shared" si="0"/>
        <v/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9" t="str">
        <f t="shared" si="1"/>
        <v/>
      </c>
      <c r="M11" s="9" t="str">
        <f t="shared" si="2"/>
        <v/>
      </c>
      <c r="N11" s="9" t="str">
        <f t="shared" si="3"/>
        <v/>
      </c>
      <c r="O11" s="8"/>
      <c r="P11" s="8"/>
      <c r="Q11" s="8"/>
    </row>
    <row r="12" spans="1:17" x14ac:dyDescent="0.3">
      <c r="A12" s="7" t="str">
        <f t="shared" si="0"/>
        <v/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9" t="str">
        <f t="shared" si="1"/>
        <v/>
      </c>
      <c r="M12" s="9" t="str">
        <f t="shared" si="2"/>
        <v/>
      </c>
      <c r="N12" s="9" t="str">
        <f t="shared" si="3"/>
        <v/>
      </c>
      <c r="O12" s="8"/>
      <c r="P12" s="8"/>
      <c r="Q12" s="8"/>
    </row>
    <row r="13" spans="1:17" x14ac:dyDescent="0.3">
      <c r="A13" s="7" t="str">
        <f t="shared" si="0"/>
        <v/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9" t="str">
        <f t="shared" si="1"/>
        <v/>
      </c>
      <c r="M13" s="9" t="str">
        <f t="shared" si="2"/>
        <v/>
      </c>
      <c r="N13" s="9" t="str">
        <f t="shared" si="3"/>
        <v/>
      </c>
      <c r="O13" s="8"/>
      <c r="P13" s="8"/>
      <c r="Q13" s="8"/>
    </row>
    <row r="14" spans="1:17" x14ac:dyDescent="0.3">
      <c r="A14" s="7" t="str">
        <f t="shared" si="0"/>
        <v/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9" t="str">
        <f t="shared" si="1"/>
        <v/>
      </c>
      <c r="M14" s="9" t="str">
        <f t="shared" si="2"/>
        <v/>
      </c>
      <c r="N14" s="9" t="str">
        <f t="shared" si="3"/>
        <v/>
      </c>
      <c r="O14" s="8"/>
      <c r="P14" s="8"/>
      <c r="Q14" s="8"/>
    </row>
    <row r="15" spans="1:17" x14ac:dyDescent="0.3">
      <c r="A15" s="7" t="str">
        <f t="shared" si="0"/>
        <v/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9" t="str">
        <f t="shared" si="1"/>
        <v/>
      </c>
      <c r="M15" s="9" t="str">
        <f t="shared" si="2"/>
        <v/>
      </c>
      <c r="N15" s="9" t="str">
        <f t="shared" si="3"/>
        <v/>
      </c>
      <c r="O15" s="8"/>
      <c r="P15" s="8"/>
      <c r="Q15" s="8"/>
    </row>
    <row r="16" spans="1:17" x14ac:dyDescent="0.3">
      <c r="A16" s="7" t="str">
        <f t="shared" si="0"/>
        <v/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9" t="str">
        <f t="shared" si="1"/>
        <v/>
      </c>
      <c r="M16" s="9" t="str">
        <f t="shared" si="2"/>
        <v/>
      </c>
      <c r="N16" s="9" t="str">
        <f t="shared" si="3"/>
        <v/>
      </c>
      <c r="O16" s="8"/>
      <c r="P16" s="8"/>
      <c r="Q16" s="8"/>
    </row>
    <row r="17" spans="1:17" x14ac:dyDescent="0.3">
      <c r="A17" s="7" t="str">
        <f t="shared" si="0"/>
        <v/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9" t="str">
        <f t="shared" si="1"/>
        <v/>
      </c>
      <c r="M17" s="9" t="str">
        <f t="shared" si="2"/>
        <v/>
      </c>
      <c r="N17" s="9" t="str">
        <f t="shared" si="3"/>
        <v/>
      </c>
      <c r="O17" s="8"/>
      <c r="P17" s="8"/>
      <c r="Q17" s="8"/>
    </row>
    <row r="18" spans="1:17" x14ac:dyDescent="0.3">
      <c r="A18" s="7" t="str">
        <f t="shared" si="0"/>
        <v/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9" t="str">
        <f t="shared" si="1"/>
        <v/>
      </c>
      <c r="M18" s="9" t="str">
        <f t="shared" si="2"/>
        <v/>
      </c>
      <c r="N18" s="9" t="str">
        <f t="shared" si="3"/>
        <v/>
      </c>
      <c r="O18" s="8"/>
      <c r="P18" s="8"/>
      <c r="Q18" s="8"/>
    </row>
    <row r="19" spans="1:17" x14ac:dyDescent="0.3">
      <c r="A19" s="7" t="str">
        <f t="shared" si="0"/>
        <v/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9" t="str">
        <f t="shared" si="1"/>
        <v/>
      </c>
      <c r="M19" s="9" t="str">
        <f t="shared" si="2"/>
        <v/>
      </c>
      <c r="N19" s="9" t="str">
        <f t="shared" si="3"/>
        <v/>
      </c>
      <c r="O19" s="8"/>
      <c r="P19" s="8"/>
      <c r="Q19" s="8"/>
    </row>
    <row r="20" spans="1:17" x14ac:dyDescent="0.3">
      <c r="A20" s="7" t="str">
        <f t="shared" si="0"/>
        <v/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9" t="str">
        <f t="shared" si="1"/>
        <v/>
      </c>
      <c r="M20" s="9" t="str">
        <f t="shared" si="2"/>
        <v/>
      </c>
      <c r="N20" s="9" t="str">
        <f t="shared" si="3"/>
        <v/>
      </c>
      <c r="O20" s="8"/>
      <c r="P20" s="8"/>
      <c r="Q20" s="8"/>
    </row>
    <row r="21" spans="1:17" x14ac:dyDescent="0.3">
      <c r="A21" s="7" t="str">
        <f t="shared" si="0"/>
        <v/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9" t="str">
        <f t="shared" si="1"/>
        <v/>
      </c>
      <c r="M21" s="9" t="str">
        <f t="shared" si="2"/>
        <v/>
      </c>
      <c r="N21" s="9" t="str">
        <f t="shared" si="3"/>
        <v/>
      </c>
      <c r="O21" s="8"/>
      <c r="P21" s="8"/>
      <c r="Q21" s="8"/>
    </row>
    <row r="22" spans="1:17" x14ac:dyDescent="0.3">
      <c r="A22" s="7" t="str">
        <f t="shared" si="0"/>
        <v/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9" t="str">
        <f t="shared" si="1"/>
        <v/>
      </c>
      <c r="M22" s="9" t="str">
        <f t="shared" si="2"/>
        <v/>
      </c>
      <c r="N22" s="9" t="str">
        <f t="shared" si="3"/>
        <v/>
      </c>
      <c r="O22" s="8"/>
      <c r="P22" s="8"/>
      <c r="Q22" s="8"/>
    </row>
    <row r="23" spans="1:17" x14ac:dyDescent="0.3">
      <c r="A23" s="7" t="str">
        <f t="shared" si="0"/>
        <v/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9" t="str">
        <f t="shared" si="1"/>
        <v/>
      </c>
      <c r="M23" s="9" t="str">
        <f t="shared" si="2"/>
        <v/>
      </c>
      <c r="N23" s="9" t="str">
        <f t="shared" si="3"/>
        <v/>
      </c>
      <c r="O23" s="8"/>
      <c r="P23" s="8"/>
      <c r="Q23" s="8"/>
    </row>
    <row r="24" spans="1:17" x14ac:dyDescent="0.3">
      <c r="A24" s="7" t="str">
        <f t="shared" si="0"/>
        <v/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9" t="str">
        <f t="shared" si="1"/>
        <v/>
      </c>
      <c r="M24" s="9" t="str">
        <f t="shared" si="2"/>
        <v/>
      </c>
      <c r="N24" s="9" t="str">
        <f t="shared" si="3"/>
        <v/>
      </c>
      <c r="O24" s="8"/>
      <c r="P24" s="8"/>
      <c r="Q24" s="8"/>
    </row>
    <row r="25" spans="1:17" x14ac:dyDescent="0.3">
      <c r="A25" s="7" t="str">
        <f t="shared" si="0"/>
        <v/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9" t="str">
        <f t="shared" si="1"/>
        <v/>
      </c>
      <c r="M25" s="9" t="str">
        <f t="shared" si="2"/>
        <v/>
      </c>
      <c r="N25" s="9" t="str">
        <f t="shared" si="3"/>
        <v/>
      </c>
      <c r="O25" s="8"/>
      <c r="P25" s="8"/>
      <c r="Q25" s="8"/>
    </row>
    <row r="26" spans="1:17" x14ac:dyDescent="0.3">
      <c r="A26" s="7" t="str">
        <f t="shared" si="0"/>
        <v/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9" t="str">
        <f t="shared" si="1"/>
        <v/>
      </c>
      <c r="M26" s="9" t="str">
        <f t="shared" si="2"/>
        <v/>
      </c>
      <c r="N26" s="9" t="str">
        <f t="shared" si="3"/>
        <v/>
      </c>
      <c r="O26" s="8"/>
      <c r="P26" s="8"/>
      <c r="Q26" s="8"/>
    </row>
    <row r="27" spans="1:17" x14ac:dyDescent="0.3">
      <c r="A27" s="7" t="str">
        <f t="shared" si="0"/>
        <v/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9" t="str">
        <f t="shared" si="1"/>
        <v/>
      </c>
      <c r="M27" s="9" t="str">
        <f t="shared" si="2"/>
        <v/>
      </c>
      <c r="N27" s="9" t="str">
        <f t="shared" si="3"/>
        <v/>
      </c>
      <c r="O27" s="8"/>
      <c r="P27" s="8"/>
      <c r="Q27" s="8"/>
    </row>
    <row r="28" spans="1:17" x14ac:dyDescent="0.3">
      <c r="A28" s="7" t="str">
        <f t="shared" si="0"/>
        <v/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9" t="str">
        <f t="shared" si="1"/>
        <v/>
      </c>
      <c r="M28" s="9" t="str">
        <f t="shared" si="2"/>
        <v/>
      </c>
      <c r="N28" s="9" t="str">
        <f t="shared" si="3"/>
        <v/>
      </c>
      <c r="O28" s="8"/>
      <c r="P28" s="8"/>
      <c r="Q28" s="8"/>
    </row>
    <row r="29" spans="1:17" x14ac:dyDescent="0.3">
      <c r="A29" s="7" t="str">
        <f t="shared" si="0"/>
        <v/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9" t="str">
        <f t="shared" si="1"/>
        <v/>
      </c>
      <c r="M29" s="9" t="str">
        <f t="shared" si="2"/>
        <v/>
      </c>
      <c r="N29" s="9" t="str">
        <f t="shared" si="3"/>
        <v/>
      </c>
      <c r="O29" s="8"/>
      <c r="P29" s="8"/>
      <c r="Q29" s="8"/>
    </row>
    <row r="30" spans="1:17" x14ac:dyDescent="0.3">
      <c r="A30" s="7" t="str">
        <f t="shared" si="0"/>
        <v/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9" t="str">
        <f t="shared" si="1"/>
        <v/>
      </c>
      <c r="M30" s="9" t="str">
        <f t="shared" si="2"/>
        <v/>
      </c>
      <c r="N30" s="9" t="str">
        <f t="shared" si="3"/>
        <v/>
      </c>
      <c r="O30" s="8"/>
      <c r="P30" s="8"/>
      <c r="Q30" s="8"/>
    </row>
    <row r="31" spans="1:17" x14ac:dyDescent="0.3">
      <c r="A31" s="7" t="str">
        <f t="shared" si="0"/>
        <v/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9" t="str">
        <f t="shared" si="1"/>
        <v/>
      </c>
      <c r="M31" s="9" t="str">
        <f t="shared" si="2"/>
        <v/>
      </c>
      <c r="N31" s="9" t="str">
        <f t="shared" si="3"/>
        <v/>
      </c>
      <c r="O31" s="8"/>
      <c r="P31" s="8"/>
      <c r="Q31" s="8"/>
    </row>
    <row r="32" spans="1:17" x14ac:dyDescent="0.3">
      <c r="A32" s="7" t="str">
        <f t="shared" si="0"/>
        <v/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9" t="str">
        <f t="shared" si="1"/>
        <v/>
      </c>
      <c r="M32" s="9" t="str">
        <f t="shared" si="2"/>
        <v/>
      </c>
      <c r="N32" s="9" t="str">
        <f t="shared" si="3"/>
        <v/>
      </c>
      <c r="O32" s="8"/>
      <c r="P32" s="8"/>
      <c r="Q32" s="8"/>
    </row>
    <row r="33" spans="1:17" x14ac:dyDescent="0.3">
      <c r="A33" s="7" t="str">
        <f t="shared" si="0"/>
        <v/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9" t="str">
        <f t="shared" si="1"/>
        <v/>
      </c>
      <c r="M33" s="9" t="str">
        <f t="shared" si="2"/>
        <v/>
      </c>
      <c r="N33" s="9" t="str">
        <f t="shared" si="3"/>
        <v/>
      </c>
      <c r="O33" s="8"/>
      <c r="P33" s="8"/>
      <c r="Q33" s="8"/>
    </row>
    <row r="34" spans="1:17" x14ac:dyDescent="0.3">
      <c r="A34" s="7" t="str">
        <f t="shared" si="0"/>
        <v/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9" t="str">
        <f t="shared" si="1"/>
        <v/>
      </c>
      <c r="M34" s="9" t="str">
        <f t="shared" si="2"/>
        <v/>
      </c>
      <c r="N34" s="9" t="str">
        <f t="shared" si="3"/>
        <v/>
      </c>
      <c r="O34" s="8"/>
      <c r="P34" s="8"/>
      <c r="Q34" s="8"/>
    </row>
    <row r="35" spans="1:17" x14ac:dyDescent="0.3">
      <c r="A35" s="7" t="str">
        <f t="shared" si="0"/>
        <v/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9" t="str">
        <f t="shared" si="1"/>
        <v/>
      </c>
      <c r="M35" s="9" t="str">
        <f t="shared" si="2"/>
        <v/>
      </c>
      <c r="N35" s="9" t="str">
        <f t="shared" si="3"/>
        <v/>
      </c>
      <c r="O35" s="8"/>
      <c r="P35" s="8"/>
      <c r="Q35" s="8"/>
    </row>
    <row r="36" spans="1:17" x14ac:dyDescent="0.3">
      <c r="A36" s="7" t="str">
        <f t="shared" si="0"/>
        <v/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9" t="str">
        <f t="shared" si="1"/>
        <v/>
      </c>
      <c r="M36" s="9" t="str">
        <f t="shared" si="2"/>
        <v/>
      </c>
      <c r="N36" s="9" t="str">
        <f t="shared" si="3"/>
        <v/>
      </c>
      <c r="O36" s="8"/>
      <c r="P36" s="8"/>
      <c r="Q36" s="8"/>
    </row>
    <row r="37" spans="1:17" x14ac:dyDescent="0.3">
      <c r="A37" s="7" t="str">
        <f t="shared" si="0"/>
        <v/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9" t="str">
        <f t="shared" si="1"/>
        <v/>
      </c>
      <c r="M37" s="9" t="str">
        <f t="shared" si="2"/>
        <v/>
      </c>
      <c r="N37" s="9" t="str">
        <f t="shared" si="3"/>
        <v/>
      </c>
      <c r="O37" s="8"/>
      <c r="P37" s="8"/>
      <c r="Q37" s="8"/>
    </row>
    <row r="38" spans="1:17" x14ac:dyDescent="0.3">
      <c r="A38" s="7" t="str">
        <f t="shared" si="0"/>
        <v/>
      </c>
      <c r="B38" s="8"/>
      <c r="C38" s="8"/>
      <c r="D38" s="8"/>
      <c r="E38" s="8"/>
      <c r="F38" s="8"/>
      <c r="G38" s="8"/>
      <c r="H38" s="8"/>
      <c r="I38" s="8"/>
      <c r="J38" s="8"/>
      <c r="K38" s="8"/>
      <c r="L38" s="9" t="str">
        <f t="shared" si="1"/>
        <v/>
      </c>
      <c r="M38" s="9" t="str">
        <f t="shared" si="2"/>
        <v/>
      </c>
      <c r="N38" s="9" t="str">
        <f t="shared" si="3"/>
        <v/>
      </c>
      <c r="O38" s="8"/>
      <c r="P38" s="8"/>
      <c r="Q38" s="8"/>
    </row>
    <row r="39" spans="1:17" x14ac:dyDescent="0.3">
      <c r="A39" s="7" t="str">
        <f t="shared" si="0"/>
        <v/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9" t="str">
        <f t="shared" si="1"/>
        <v/>
      </c>
      <c r="M39" s="9" t="str">
        <f t="shared" si="2"/>
        <v/>
      </c>
      <c r="N39" s="9" t="str">
        <f t="shared" si="3"/>
        <v/>
      </c>
      <c r="O39" s="8"/>
      <c r="P39" s="8"/>
      <c r="Q39" s="8"/>
    </row>
    <row r="40" spans="1:17" x14ac:dyDescent="0.3">
      <c r="A40" s="7" t="str">
        <f t="shared" si="0"/>
        <v/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9" t="str">
        <f t="shared" si="1"/>
        <v/>
      </c>
      <c r="M40" s="9" t="str">
        <f t="shared" si="2"/>
        <v/>
      </c>
      <c r="N40" s="9" t="str">
        <f t="shared" si="3"/>
        <v/>
      </c>
      <c r="O40" s="8"/>
      <c r="P40" s="8"/>
      <c r="Q40" s="8"/>
    </row>
    <row r="41" spans="1:17" x14ac:dyDescent="0.3">
      <c r="A41" s="7" t="str">
        <f t="shared" si="0"/>
        <v/>
      </c>
      <c r="B41" s="8"/>
      <c r="C41" s="8"/>
      <c r="D41" s="8"/>
      <c r="E41" s="8"/>
      <c r="F41" s="8"/>
      <c r="G41" s="8"/>
      <c r="H41" s="8"/>
      <c r="I41" s="8"/>
      <c r="J41" s="8"/>
      <c r="K41" s="8"/>
      <c r="L41" s="9" t="str">
        <f t="shared" si="1"/>
        <v/>
      </c>
      <c r="M41" s="9" t="str">
        <f t="shared" si="2"/>
        <v/>
      </c>
      <c r="N41" s="9" t="str">
        <f t="shared" si="3"/>
        <v/>
      </c>
      <c r="O41" s="8"/>
      <c r="P41" s="8"/>
      <c r="Q41" s="8"/>
    </row>
  </sheetData>
  <conditionalFormatting sqref="B2:B41">
    <cfRule type="cellIs" dxfId="2" priority="2" operator="equal">
      <formula>"Verified"</formula>
    </cfRule>
    <cfRule type="cellIs" dxfId="1" priority="3" operator="equal">
      <formula>"In Progress"</formula>
    </cfRule>
    <cfRule type="cellIs" dxfId="0" priority="4" operator="equal">
      <formula>"Needs Review"</formula>
    </cfRule>
  </conditionalFormatting>
  <dataValidations count="2">
    <dataValidation type="list" allowBlank="1" sqref="B2:B41" xr:uid="{00000000-0002-0000-0100-000000000000}">
      <formula1>"Not Started,In Progress,Verified,Needs Review"</formula1>
      <formula2>0</formula2>
    </dataValidation>
    <dataValidation type="list" allowBlank="1" sqref="C2:C41" xr:uid="{00000000-0002-0000-0100-000001000000}">
      <formula1>"Journal Article,Book,Book Chapter,Dissertation,Website/Webpage,Report,Newspaper/Magazine,Other"</formula1>
      <formula2>0</formula2>
    </dataValidation>
  </dataValidations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E40"/>
  <sheetViews>
    <sheetView showGridLines="0" tabSelected="1" topLeftCell="A16" zoomScaleNormal="100" workbookViewId="0">
      <selection activeCell="G27" sqref="G27"/>
    </sheetView>
  </sheetViews>
  <sheetFormatPr defaultColWidth="8.6640625" defaultRowHeight="14.4" x14ac:dyDescent="0.3"/>
  <cols>
    <col min="1" max="1" width="3" customWidth="1"/>
    <col min="2" max="2" width="22" customWidth="1"/>
    <col min="3" max="3" width="50" customWidth="1"/>
    <col min="4" max="4" width="18" customWidth="1"/>
    <col min="5" max="5" width="34" customWidth="1"/>
  </cols>
  <sheetData>
    <row r="2" spans="1:5" ht="23.4" x14ac:dyDescent="0.3">
      <c r="B2" s="39" t="s">
        <v>49</v>
      </c>
      <c r="C2" s="39"/>
      <c r="D2" s="39"/>
      <c r="E2" s="39"/>
    </row>
    <row r="3" spans="1:5" x14ac:dyDescent="0.3">
      <c r="A3" s="36"/>
      <c r="B3" s="36"/>
      <c r="C3" s="36"/>
      <c r="D3" s="36"/>
      <c r="E3" s="36"/>
    </row>
    <row r="5" spans="1:5" ht="15.6" x14ac:dyDescent="0.3">
      <c r="B5" s="10" t="s">
        <v>14</v>
      </c>
      <c r="C5" s="10" t="s">
        <v>50</v>
      </c>
      <c r="D5" s="10" t="s">
        <v>51</v>
      </c>
      <c r="E5" s="10" t="s">
        <v>52</v>
      </c>
    </row>
    <row r="6" spans="1:5" ht="72" x14ac:dyDescent="0.3">
      <c r="B6" s="28" t="s">
        <v>30</v>
      </c>
      <c r="C6" s="44" t="s">
        <v>141</v>
      </c>
      <c r="D6" s="11" t="s">
        <v>53</v>
      </c>
      <c r="E6" s="11" t="s">
        <v>54</v>
      </c>
    </row>
    <row r="7" spans="1:5" ht="43.2" x14ac:dyDescent="0.3">
      <c r="B7" s="29" t="s">
        <v>41</v>
      </c>
      <c r="C7" s="45" t="s">
        <v>142</v>
      </c>
      <c r="D7" s="12" t="s">
        <v>55</v>
      </c>
      <c r="E7" s="12" t="s">
        <v>56</v>
      </c>
    </row>
    <row r="8" spans="1:5" ht="115.2" x14ac:dyDescent="0.3">
      <c r="B8" s="28" t="s">
        <v>57</v>
      </c>
      <c r="C8" s="44" t="s">
        <v>143</v>
      </c>
      <c r="D8" s="11" t="s">
        <v>55</v>
      </c>
      <c r="E8" s="44" t="s">
        <v>58</v>
      </c>
    </row>
    <row r="9" spans="1:5" ht="72" x14ac:dyDescent="0.3">
      <c r="B9" s="29" t="s">
        <v>59</v>
      </c>
      <c r="C9" s="45" t="s">
        <v>144</v>
      </c>
      <c r="D9" s="12" t="s">
        <v>55</v>
      </c>
      <c r="E9" s="12" t="s">
        <v>60</v>
      </c>
    </row>
    <row r="10" spans="1:5" ht="28.8" x14ac:dyDescent="0.3">
      <c r="B10" s="28" t="s">
        <v>61</v>
      </c>
      <c r="C10" s="11" t="s">
        <v>62</v>
      </c>
      <c r="D10" s="11" t="s">
        <v>55</v>
      </c>
      <c r="E10" s="11" t="s">
        <v>63</v>
      </c>
    </row>
    <row r="11" spans="1:5" ht="57.6" x14ac:dyDescent="0.3">
      <c r="B11" s="29" t="s">
        <v>64</v>
      </c>
      <c r="C11" s="12" t="s">
        <v>65</v>
      </c>
      <c r="D11" s="12" t="s">
        <v>66</v>
      </c>
      <c r="E11" s="12" t="s">
        <v>67</v>
      </c>
    </row>
    <row r="12" spans="1:5" ht="57.6" x14ac:dyDescent="0.3">
      <c r="B12" s="28" t="s">
        <v>68</v>
      </c>
      <c r="C12" s="44" t="s">
        <v>145</v>
      </c>
      <c r="D12" s="11" t="s">
        <v>66</v>
      </c>
      <c r="E12" s="11" t="s">
        <v>69</v>
      </c>
    </row>
    <row r="13" spans="1:5" ht="43.2" x14ac:dyDescent="0.3">
      <c r="B13" s="29" t="s">
        <v>70</v>
      </c>
      <c r="C13" s="12" t="s">
        <v>71</v>
      </c>
      <c r="D13" s="12" t="s">
        <v>72</v>
      </c>
      <c r="E13" s="12" t="s">
        <v>73</v>
      </c>
    </row>
    <row r="15" spans="1:5" ht="17.399999999999999" x14ac:dyDescent="0.35">
      <c r="B15" s="40" t="s">
        <v>74</v>
      </c>
      <c r="C15" s="40"/>
      <c r="D15" s="40"/>
      <c r="E15" s="40"/>
    </row>
    <row r="16" spans="1:5" x14ac:dyDescent="0.3">
      <c r="B16" s="41" t="s">
        <v>75</v>
      </c>
      <c r="C16" s="41"/>
      <c r="D16" s="41"/>
      <c r="E16" s="41"/>
    </row>
    <row r="17" spans="2:5" x14ac:dyDescent="0.3">
      <c r="B17" s="41" t="s">
        <v>76</v>
      </c>
      <c r="C17" s="41"/>
      <c r="D17" s="41"/>
      <c r="E17" s="41"/>
    </row>
    <row r="18" spans="2:5" x14ac:dyDescent="0.3">
      <c r="B18" s="41" t="s">
        <v>77</v>
      </c>
      <c r="C18" s="41"/>
      <c r="D18" s="41"/>
      <c r="E18" s="41"/>
    </row>
    <row r="19" spans="2:5" x14ac:dyDescent="0.3">
      <c r="B19" s="41" t="s">
        <v>78</v>
      </c>
      <c r="C19" s="41"/>
      <c r="D19" s="41"/>
      <c r="E19" s="41"/>
    </row>
    <row r="20" spans="2:5" x14ac:dyDescent="0.3">
      <c r="B20" s="43" t="s">
        <v>130</v>
      </c>
      <c r="C20" s="41"/>
      <c r="D20" s="41"/>
      <c r="E20" s="41"/>
    </row>
    <row r="21" spans="2:5" x14ac:dyDescent="0.3">
      <c r="B21" s="43" t="s">
        <v>131</v>
      </c>
      <c r="C21" s="41"/>
      <c r="D21" s="41"/>
      <c r="E21" s="41"/>
    </row>
    <row r="23" spans="2:5" ht="17.399999999999999" x14ac:dyDescent="0.35">
      <c r="B23" s="40" t="s">
        <v>79</v>
      </c>
      <c r="C23" s="40"/>
      <c r="D23" s="40"/>
      <c r="E23" s="40"/>
    </row>
    <row r="24" spans="2:5" x14ac:dyDescent="0.3">
      <c r="B24" s="42" t="s">
        <v>80</v>
      </c>
      <c r="C24" s="42"/>
      <c r="D24" s="42"/>
      <c r="E24" s="42"/>
    </row>
    <row r="25" spans="2:5" ht="15.6" x14ac:dyDescent="0.3">
      <c r="B25" s="10" t="s">
        <v>81</v>
      </c>
      <c r="C25" s="10" t="s">
        <v>82</v>
      </c>
      <c r="D25" s="10" t="s">
        <v>83</v>
      </c>
      <c r="E25" s="10" t="s">
        <v>27</v>
      </c>
    </row>
    <row r="26" spans="2:5" ht="28.8" x14ac:dyDescent="0.3">
      <c r="B26" s="13" t="s">
        <v>84</v>
      </c>
      <c r="C26" s="14" t="s">
        <v>85</v>
      </c>
      <c r="D26" s="46" t="s">
        <v>86</v>
      </c>
      <c r="E26" s="47" t="s">
        <v>87</v>
      </c>
    </row>
    <row r="27" spans="2:5" ht="28.8" x14ac:dyDescent="0.3">
      <c r="B27" s="16" t="s">
        <v>88</v>
      </c>
      <c r="C27" s="17" t="s">
        <v>89</v>
      </c>
      <c r="D27" s="18" t="s">
        <v>90</v>
      </c>
      <c r="E27" s="48" t="s">
        <v>91</v>
      </c>
    </row>
    <row r="28" spans="2:5" ht="28.8" x14ac:dyDescent="0.3">
      <c r="B28" s="13" t="s">
        <v>92</v>
      </c>
      <c r="C28" s="19" t="s">
        <v>89</v>
      </c>
      <c r="D28" s="15" t="s">
        <v>93</v>
      </c>
      <c r="E28" s="47" t="s">
        <v>94</v>
      </c>
    </row>
    <row r="29" spans="2:5" ht="28.8" x14ac:dyDescent="0.3">
      <c r="B29" s="16" t="s">
        <v>95</v>
      </c>
      <c r="C29" s="20" t="s">
        <v>85</v>
      </c>
      <c r="D29" s="18" t="s">
        <v>93</v>
      </c>
      <c r="E29" s="48" t="s">
        <v>96</v>
      </c>
    </row>
    <row r="30" spans="2:5" x14ac:dyDescent="0.3">
      <c r="B30" s="13" t="s">
        <v>97</v>
      </c>
      <c r="C30" s="19" t="s">
        <v>89</v>
      </c>
      <c r="D30" s="15" t="s">
        <v>86</v>
      </c>
      <c r="E30" s="47" t="s">
        <v>98</v>
      </c>
    </row>
    <row r="31" spans="2:5" ht="28.8" x14ac:dyDescent="0.3">
      <c r="B31" s="16" t="s">
        <v>99</v>
      </c>
      <c r="C31" s="20" t="s">
        <v>85</v>
      </c>
      <c r="D31" s="18" t="s">
        <v>86</v>
      </c>
      <c r="E31" s="48" t="s">
        <v>100</v>
      </c>
    </row>
    <row r="32" spans="2:5" ht="43.2" x14ac:dyDescent="0.3">
      <c r="B32" s="13" t="s">
        <v>101</v>
      </c>
      <c r="C32" s="19" t="s">
        <v>89</v>
      </c>
      <c r="D32" s="15" t="s">
        <v>86</v>
      </c>
      <c r="E32" s="47" t="s">
        <v>102</v>
      </c>
    </row>
    <row r="33" spans="2:5" ht="28.8" x14ac:dyDescent="0.3">
      <c r="B33" s="16" t="s">
        <v>103</v>
      </c>
      <c r="C33" s="17" t="s">
        <v>89</v>
      </c>
      <c r="D33" s="18" t="s">
        <v>86</v>
      </c>
      <c r="E33" s="48" t="s">
        <v>104</v>
      </c>
    </row>
    <row r="34" spans="2:5" x14ac:dyDescent="0.3">
      <c r="B34" s="13" t="s">
        <v>105</v>
      </c>
      <c r="C34" s="19" t="s">
        <v>89</v>
      </c>
      <c r="D34" s="15" t="s">
        <v>86</v>
      </c>
      <c r="E34" s="47" t="s">
        <v>106</v>
      </c>
    </row>
    <row r="35" spans="2:5" ht="43.2" x14ac:dyDescent="0.3">
      <c r="B35" s="16" t="s">
        <v>107</v>
      </c>
      <c r="C35" s="17" t="s">
        <v>89</v>
      </c>
      <c r="D35" s="18" t="s">
        <v>86</v>
      </c>
      <c r="E35" s="48" t="s">
        <v>108</v>
      </c>
    </row>
    <row r="36" spans="2:5" ht="43.2" x14ac:dyDescent="0.3">
      <c r="B36" s="13" t="s">
        <v>109</v>
      </c>
      <c r="C36" s="14" t="s">
        <v>85</v>
      </c>
      <c r="D36" s="15" t="s">
        <v>86</v>
      </c>
      <c r="E36" s="47" t="s">
        <v>110</v>
      </c>
    </row>
    <row r="37" spans="2:5" ht="28.8" x14ac:dyDescent="0.3">
      <c r="B37" s="16" t="s">
        <v>111</v>
      </c>
      <c r="C37" s="20" t="s">
        <v>85</v>
      </c>
      <c r="D37" s="18" t="s">
        <v>90</v>
      </c>
      <c r="E37" s="48" t="s">
        <v>112</v>
      </c>
    </row>
    <row r="38" spans="2:5" ht="28.8" x14ac:dyDescent="0.3">
      <c r="B38" s="13" t="s">
        <v>113</v>
      </c>
      <c r="C38" s="19" t="s">
        <v>89</v>
      </c>
      <c r="D38" s="15" t="s">
        <v>90</v>
      </c>
      <c r="E38" s="47" t="s">
        <v>114</v>
      </c>
    </row>
    <row r="39" spans="2:5" ht="28.8" x14ac:dyDescent="0.3">
      <c r="B39" s="16" t="s">
        <v>115</v>
      </c>
      <c r="C39" s="20" t="s">
        <v>85</v>
      </c>
      <c r="D39" s="18" t="s">
        <v>86</v>
      </c>
      <c r="E39" s="48" t="s">
        <v>116</v>
      </c>
    </row>
    <row r="40" spans="2:5" ht="28.8" x14ac:dyDescent="0.3">
      <c r="B40" s="13" t="s">
        <v>117</v>
      </c>
      <c r="C40" s="14" t="s">
        <v>85</v>
      </c>
      <c r="D40" s="15" t="s">
        <v>93</v>
      </c>
      <c r="E40" s="47" t="s">
        <v>118</v>
      </c>
    </row>
  </sheetData>
  <mergeCells count="11">
    <mergeCell ref="B24:E24"/>
    <mergeCell ref="B18:E18"/>
    <mergeCell ref="B19:E19"/>
    <mergeCell ref="B20:E20"/>
    <mergeCell ref="B21:E21"/>
    <mergeCell ref="B23:E23"/>
    <mergeCell ref="B2:E2"/>
    <mergeCell ref="A3:E3"/>
    <mergeCell ref="B15:E15"/>
    <mergeCell ref="B16:E16"/>
    <mergeCell ref="B17:E17"/>
  </mergeCells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14"/>
  <sheetViews>
    <sheetView showGridLines="0" zoomScaleNormal="100" workbookViewId="0"/>
  </sheetViews>
  <sheetFormatPr defaultColWidth="8.6640625" defaultRowHeight="14.4" x14ac:dyDescent="0.3"/>
  <cols>
    <col min="1" max="1" width="3" customWidth="1"/>
    <col min="2" max="2" width="28" customWidth="1"/>
    <col min="3" max="3" width="14" customWidth="1"/>
    <col min="4" max="4" width="6" customWidth="1"/>
    <col min="5" max="5" width="30" customWidth="1"/>
    <col min="6" max="6" width="14" customWidth="1"/>
  </cols>
  <sheetData>
    <row r="2" spans="1:6" ht="36" customHeight="1" x14ac:dyDescent="0.3">
      <c r="B2" s="39" t="s">
        <v>119</v>
      </c>
      <c r="C2" s="39"/>
      <c r="D2" s="39"/>
      <c r="E2" s="39"/>
      <c r="F2" s="39"/>
    </row>
    <row r="3" spans="1:6" ht="3" customHeight="1" x14ac:dyDescent="0.3">
      <c r="A3" s="36"/>
      <c r="B3" s="36"/>
      <c r="C3" s="36"/>
      <c r="D3" s="36"/>
      <c r="E3" s="36"/>
      <c r="F3" s="36"/>
    </row>
    <row r="5" spans="1:6" ht="15.75" customHeight="1" x14ac:dyDescent="0.35">
      <c r="B5" s="2" t="s">
        <v>120</v>
      </c>
      <c r="C5" s="21">
        <f>COUNTIF('Reference Tracker'!$D$2:$D$41,"&lt;&gt;")</f>
        <v>2</v>
      </c>
      <c r="E5" s="1" t="s">
        <v>121</v>
      </c>
    </row>
    <row r="6" spans="1:6" ht="15" customHeight="1" x14ac:dyDescent="0.3">
      <c r="E6" s="22" t="s">
        <v>30</v>
      </c>
      <c r="F6" s="23">
        <f>COUNTIF('Reference Tracker'!$C$2:$C$41,"Journal Article")</f>
        <v>1</v>
      </c>
    </row>
    <row r="7" spans="1:6" ht="15.75" customHeight="1" x14ac:dyDescent="0.35">
      <c r="B7" s="1" t="s">
        <v>122</v>
      </c>
      <c r="E7" s="24" t="s">
        <v>41</v>
      </c>
      <c r="F7" s="25">
        <f>COUNTIF('Reference Tracker'!$C$2:$C$41,"Book")</f>
        <v>1</v>
      </c>
    </row>
    <row r="8" spans="1:6" ht="15" customHeight="1" x14ac:dyDescent="0.3">
      <c r="B8" s="22" t="s">
        <v>123</v>
      </c>
      <c r="C8" s="23">
        <f>COUNTIF('Reference Tracker'!$B$2:$B$41,"Not Started")</f>
        <v>0</v>
      </c>
      <c r="E8" s="22" t="s">
        <v>57</v>
      </c>
      <c r="F8" s="23">
        <f>COUNTIF('Reference Tracker'!$C$2:$C$41,"Book Chapter")</f>
        <v>0</v>
      </c>
    </row>
    <row r="9" spans="1:6" ht="15" customHeight="1" x14ac:dyDescent="0.3">
      <c r="B9" s="24" t="s">
        <v>40</v>
      </c>
      <c r="C9" s="25">
        <f>COUNTIF('Reference Tracker'!$B$2:$B$41,"In Progress")</f>
        <v>0</v>
      </c>
      <c r="E9" s="24" t="s">
        <v>61</v>
      </c>
      <c r="F9" s="25">
        <f>COUNTIF('Reference Tracker'!$C$2:$C$41,"Website/Webpage")</f>
        <v>0</v>
      </c>
    </row>
    <row r="10" spans="1:6" ht="15" customHeight="1" x14ac:dyDescent="0.3">
      <c r="B10" s="22" t="s">
        <v>29</v>
      </c>
      <c r="C10" s="23">
        <f>COUNTIF('Reference Tracker'!$B$2:$B$41,"Verified")</f>
        <v>2</v>
      </c>
      <c r="E10" s="22" t="s">
        <v>64</v>
      </c>
      <c r="F10" s="23">
        <f>COUNTIF('Reference Tracker'!$C$2:$C$41,"Report")</f>
        <v>0</v>
      </c>
    </row>
    <row r="11" spans="1:6" ht="15" customHeight="1" x14ac:dyDescent="0.3">
      <c r="B11" s="24" t="s">
        <v>124</v>
      </c>
      <c r="C11" s="25">
        <f>COUNTIF('Reference Tracker'!$B$2:$B$41,"Needs Review")</f>
        <v>0</v>
      </c>
      <c r="E11" s="24" t="s">
        <v>125</v>
      </c>
      <c r="F11" s="25">
        <f>COUNTIF('Reference Tracker'!$C$2:$C$41,"Newspaper/Magazine")</f>
        <v>0</v>
      </c>
    </row>
    <row r="12" spans="1:6" ht="15" customHeight="1" x14ac:dyDescent="0.3">
      <c r="E12" s="22" t="s">
        <v>126</v>
      </c>
      <c r="F12" s="23">
        <f>COUNTIF('Reference Tracker'!$C$2:$C$41,"Other")</f>
        <v>0</v>
      </c>
    </row>
    <row r="14" spans="1:6" ht="15.75" customHeight="1" x14ac:dyDescent="0.35">
      <c r="B14" s="2" t="s">
        <v>127</v>
      </c>
      <c r="C14" s="26">
        <f>IFERROR(COUNTIF('Reference Tracker'!$B$2:$B$41,"Verified")/COUNTIF('Reference Tracker'!$D$2:$D$41,"&lt;&gt;"),0)</f>
        <v>1</v>
      </c>
    </row>
  </sheetData>
  <mergeCells count="2">
    <mergeCell ref="B2:F2"/>
    <mergeCell ref="A3:F3"/>
  </mergeCells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Welcome</vt:lpstr>
      <vt:lpstr>Reference Tracker</vt:lpstr>
      <vt:lpstr>APA Quick Guide</vt:lpstr>
      <vt:lpstr>Dashboard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Dana Sparkman</cp:lastModifiedBy>
  <cp:revision>0</cp:revision>
  <dcterms:created xsi:type="dcterms:W3CDTF">2026-08-25T23:35:51Z</dcterms:created>
  <dcterms:modified xsi:type="dcterms:W3CDTF">2026-09-11T21:14:08Z</dcterms:modified>
  <dc:language>en-US</dc:language>
</cp:coreProperties>
</file>