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105" tabRatio="942" activeTab="1"/>
  </bookViews>
  <sheets>
    <sheet name="Planting Outline" sheetId="3" r:id="rId1"/>
    <sheet name="Soybean Harvest" sheetId="5" r:id="rId2"/>
    <sheet name="Soybean Final" sheetId="11" r:id="rId3"/>
  </sheets>
  <definedNames>
    <definedName name="_xlnm.Print_Area" localSheetId="0">'Planting Outline'!$A$1:$P$105</definedName>
    <definedName name="_xlnm.Print_Titles" localSheetId="0">'Planting Outline'!$24:$25</definedName>
    <definedName name="_xlnm.Print_Titles" localSheetId="2">'Soybean Final'!$17:$19</definedName>
    <definedName name="_xlnm.Print_Titles" localSheetId="1">'Soybean Harvest'!$22:$24</definedName>
    <definedName name="Tillage" localSheetId="2">'Soybean Final'!#REF!</definedName>
    <definedName name="Tillage" localSheetId="1">'Soybean Harvest'!$AA$9</definedName>
    <definedName name="Tillage">#REF!</definedName>
  </definedNames>
  <calcPr calcId="125725"/>
</workbook>
</file>

<file path=xl/calcChain.xml><?xml version="1.0" encoding="utf-8"?>
<calcChain xmlns="http://schemas.openxmlformats.org/spreadsheetml/2006/main">
  <c r="E26" i="11"/>
  <c r="C21" l="1"/>
  <c r="A21" s="1"/>
  <c r="D21"/>
  <c r="E21"/>
  <c r="C22"/>
  <c r="D22"/>
  <c r="E22"/>
  <c r="C23"/>
  <c r="D23"/>
  <c r="E23"/>
  <c r="C24"/>
  <c r="D24"/>
  <c r="E24"/>
  <c r="C25"/>
  <c r="D25"/>
  <c r="E25"/>
  <c r="C26"/>
  <c r="D26"/>
  <c r="C27"/>
  <c r="D27"/>
  <c r="E27"/>
  <c r="C28"/>
  <c r="D28"/>
  <c r="E28"/>
  <c r="C29"/>
  <c r="D29"/>
  <c r="C30"/>
  <c r="D30"/>
  <c r="C31"/>
  <c r="D31"/>
  <c r="E31"/>
  <c r="C32"/>
  <c r="D32"/>
  <c r="E32"/>
  <c r="C33"/>
  <c r="D33"/>
  <c r="E33"/>
  <c r="C34"/>
  <c r="D34"/>
  <c r="E34"/>
  <c r="C35"/>
  <c r="D35"/>
  <c r="E35"/>
  <c r="D36"/>
  <c r="E36"/>
  <c r="C37"/>
  <c r="A37" s="1"/>
  <c r="D37"/>
  <c r="E37"/>
  <c r="C38"/>
  <c r="D38"/>
  <c r="E38"/>
  <c r="C39"/>
  <c r="D39"/>
  <c r="E39"/>
  <c r="C40"/>
  <c r="D40"/>
  <c r="E40"/>
  <c r="C41"/>
  <c r="D41"/>
  <c r="E41"/>
  <c r="C42"/>
  <c r="D46" i="5"/>
  <c r="D42" i="11" s="1"/>
  <c r="E46" i="5"/>
  <c r="E42" i="11" s="1"/>
  <c r="C47" i="5"/>
  <c r="C43" i="11" s="1"/>
  <c r="A43" s="1"/>
  <c r="D47" i="5"/>
  <c r="D43" i="11" s="1"/>
  <c r="E47" i="5"/>
  <c r="E43" i="11" s="1"/>
  <c r="C48" i="5"/>
  <c r="C44" i="11" s="1"/>
  <c r="A44" s="1"/>
  <c r="D48" i="5"/>
  <c r="D44" i="11" s="1"/>
  <c r="E48" i="5"/>
  <c r="E44" i="11" s="1"/>
  <c r="C49" i="5"/>
  <c r="C45" i="11" s="1"/>
  <c r="A45" s="1"/>
  <c r="D49" i="5"/>
  <c r="D45" i="11" s="1"/>
  <c r="E49" i="5"/>
  <c r="E45" i="11" s="1"/>
  <c r="C50" i="5"/>
  <c r="C46" i="11" s="1"/>
  <c r="A46" s="1"/>
  <c r="D50" i="5"/>
  <c r="D46" i="11" s="1"/>
  <c r="E50" i="5"/>
  <c r="E46" i="11" s="1"/>
  <c r="C51" i="5"/>
  <c r="C47" i="11" s="1"/>
  <c r="A47" s="1"/>
  <c r="D51" i="5"/>
  <c r="D47" i="11" s="1"/>
  <c r="E51" i="5"/>
  <c r="E47" i="11" s="1"/>
  <c r="C52" i="5"/>
  <c r="C48" i="11" s="1"/>
  <c r="A48" s="1"/>
  <c r="D52" i="5"/>
  <c r="D48" i="11" s="1"/>
  <c r="E52" i="5"/>
  <c r="E48" i="11" s="1"/>
  <c r="C53" i="5"/>
  <c r="C49" i="11" s="1"/>
  <c r="A49" s="1"/>
  <c r="D53" i="5"/>
  <c r="D49" i="11" s="1"/>
  <c r="E53" i="5"/>
  <c r="E49" i="11" s="1"/>
  <c r="C54" i="5"/>
  <c r="C50" i="11" s="1"/>
  <c r="A50" s="1"/>
  <c r="D54" i="5"/>
  <c r="D50" i="11" s="1"/>
  <c r="E54" i="5"/>
  <c r="E50" i="11" s="1"/>
  <c r="C55" i="5"/>
  <c r="C51" i="11" s="1"/>
  <c r="A51" s="1"/>
  <c r="D55" i="5"/>
  <c r="D51" i="11" s="1"/>
  <c r="E55" i="5"/>
  <c r="E51" i="11" s="1"/>
  <c r="C56" i="5"/>
  <c r="C52" i="11" s="1"/>
  <c r="A52" s="1"/>
  <c r="D56" i="5"/>
  <c r="D52" i="11" s="1"/>
  <c r="E56" i="5"/>
  <c r="E52" i="11" s="1"/>
  <c r="C57" i="5"/>
  <c r="C53" i="11" s="1"/>
  <c r="A53" s="1"/>
  <c r="D57" i="5"/>
  <c r="D53" i="11" s="1"/>
  <c r="E57" i="5"/>
  <c r="E53" i="11" s="1"/>
  <c r="C58" i="5"/>
  <c r="C54" i="11" s="1"/>
  <c r="A54" s="1"/>
  <c r="D58" i="5"/>
  <c r="D54" i="11" s="1"/>
  <c r="E58" i="5"/>
  <c r="E54" i="11" s="1"/>
  <c r="C59" i="5"/>
  <c r="C55" i="11" s="1"/>
  <c r="A55" s="1"/>
  <c r="D59" i="5"/>
  <c r="D55" i="11" s="1"/>
  <c r="E59" i="5"/>
  <c r="E55" i="11" s="1"/>
  <c r="C60" i="5"/>
  <c r="C56" i="11" s="1"/>
  <c r="A56" s="1"/>
  <c r="D60" i="5"/>
  <c r="D56" i="11" s="1"/>
  <c r="E60" i="5"/>
  <c r="E56" i="11" s="1"/>
  <c r="C61" i="5"/>
  <c r="C57" i="11" s="1"/>
  <c r="A57" s="1"/>
  <c r="D61" i="5"/>
  <c r="D57" i="11" s="1"/>
  <c r="E61" i="5"/>
  <c r="E57" i="11" s="1"/>
  <c r="C62" i="5"/>
  <c r="C58" i="11" s="1"/>
  <c r="A58" s="1"/>
  <c r="D62" i="5"/>
  <c r="D58" i="11" s="1"/>
  <c r="E62" i="5"/>
  <c r="E58" i="11" s="1"/>
  <c r="C63" i="5"/>
  <c r="C59" i="11" s="1"/>
  <c r="A59" s="1"/>
  <c r="D63" i="5"/>
  <c r="D59" i="11" s="1"/>
  <c r="E63" i="5"/>
  <c r="E59" i="11" s="1"/>
  <c r="C64" i="5"/>
  <c r="C60" i="11" s="1"/>
  <c r="A60" s="1"/>
  <c r="D64" i="5"/>
  <c r="D60" i="11" s="1"/>
  <c r="E64" i="5"/>
  <c r="E60" i="11" s="1"/>
  <c r="C65" i="5"/>
  <c r="C61" i="11" s="1"/>
  <c r="A61" s="1"/>
  <c r="D65" i="5"/>
  <c r="D61" i="11" s="1"/>
  <c r="E65" i="5"/>
  <c r="E61" i="11" s="1"/>
  <c r="C66" i="5"/>
  <c r="C62" i="11" s="1"/>
  <c r="A62" s="1"/>
  <c r="D66" i="5"/>
  <c r="D62" i="11" s="1"/>
  <c r="E66" i="5"/>
  <c r="E62" i="11" s="1"/>
  <c r="C67" i="5"/>
  <c r="C63" i="11" s="1"/>
  <c r="A63" s="1"/>
  <c r="D67" i="5"/>
  <c r="D63" i="11" s="1"/>
  <c r="E67" i="5"/>
  <c r="E63" i="11" s="1"/>
  <c r="C68" i="5"/>
  <c r="C64" i="11" s="1"/>
  <c r="A64" s="1"/>
  <c r="D68" i="5"/>
  <c r="D64" i="11" s="1"/>
  <c r="E68" i="5"/>
  <c r="E64" i="11" s="1"/>
  <c r="C69" i="5"/>
  <c r="C65" i="11" s="1"/>
  <c r="A65" s="1"/>
  <c r="D69" i="5"/>
  <c r="D65" i="11" s="1"/>
  <c r="E69" i="5"/>
  <c r="E65" i="11" s="1"/>
  <c r="C70" i="5"/>
  <c r="C66" i="11" s="1"/>
  <c r="A66" s="1"/>
  <c r="D70" i="5"/>
  <c r="D66" i="11" s="1"/>
  <c r="E70" i="5"/>
  <c r="E66" i="11" s="1"/>
  <c r="C71" i="5"/>
  <c r="C67" i="11" s="1"/>
  <c r="A67" s="1"/>
  <c r="D71" i="5"/>
  <c r="D67" i="11" s="1"/>
  <c r="E71" i="5"/>
  <c r="E67" i="11" s="1"/>
  <c r="C72" i="5"/>
  <c r="C68" i="11" s="1"/>
  <c r="A68" s="1"/>
  <c r="D72" i="5"/>
  <c r="D68" i="11" s="1"/>
  <c r="E72" i="5"/>
  <c r="E68" i="11" s="1"/>
  <c r="C73" i="5"/>
  <c r="C69" i="11" s="1"/>
  <c r="A69" s="1"/>
  <c r="D73" i="5"/>
  <c r="D69" i="11" s="1"/>
  <c r="E73" i="5"/>
  <c r="E69" i="11" s="1"/>
  <c r="C74" i="5"/>
  <c r="C70" i="11" s="1"/>
  <c r="A70" s="1"/>
  <c r="D74" i="5"/>
  <c r="D70" i="11" s="1"/>
  <c r="E74" i="5"/>
  <c r="E70" i="11" s="1"/>
  <c r="C75" i="5"/>
  <c r="C71" i="11" s="1"/>
  <c r="A71" s="1"/>
  <c r="D75" i="5"/>
  <c r="D71" i="11" s="1"/>
  <c r="E75" i="5"/>
  <c r="E71" i="11" s="1"/>
  <c r="C76" i="5"/>
  <c r="C72" i="11" s="1"/>
  <c r="A72" s="1"/>
  <c r="D76" i="5"/>
  <c r="D72" i="11" s="1"/>
  <c r="E76" i="5"/>
  <c r="E72" i="11" s="1"/>
  <c r="C77" i="5"/>
  <c r="C73" i="11" s="1"/>
  <c r="A73" s="1"/>
  <c r="D77" i="5"/>
  <c r="D73" i="11" s="1"/>
  <c r="E77" i="5"/>
  <c r="E73" i="11" s="1"/>
  <c r="C78" i="5"/>
  <c r="C74" i="11" s="1"/>
  <c r="A74" s="1"/>
  <c r="D78" i="5"/>
  <c r="D74" i="11" s="1"/>
  <c r="E78" i="5"/>
  <c r="E74" i="11" s="1"/>
  <c r="C79" i="5"/>
  <c r="C75" i="11" s="1"/>
  <c r="A75" s="1"/>
  <c r="D79" i="5"/>
  <c r="D75" i="11" s="1"/>
  <c r="E79" i="5"/>
  <c r="E75" i="11" s="1"/>
  <c r="C80" i="5"/>
  <c r="C76" i="11" s="1"/>
  <c r="A76" s="1"/>
  <c r="D80" i="5"/>
  <c r="D76" i="11" s="1"/>
  <c r="E80" i="5"/>
  <c r="E76" i="11" s="1"/>
  <c r="C81" i="5"/>
  <c r="C77" i="11" s="1"/>
  <c r="A77" s="1"/>
  <c r="D81" i="5"/>
  <c r="D77" i="11" s="1"/>
  <c r="E81" i="5"/>
  <c r="E77" i="11" s="1"/>
  <c r="C82" i="5"/>
  <c r="C78" i="11" s="1"/>
  <c r="A78" s="1"/>
  <c r="D82" i="5"/>
  <c r="D78" i="11" s="1"/>
  <c r="E82" i="5"/>
  <c r="E78" i="11" s="1"/>
  <c r="C83" i="5"/>
  <c r="C79" i="11" s="1"/>
  <c r="A79" s="1"/>
  <c r="D83" i="5"/>
  <c r="D79" i="11" s="1"/>
  <c r="E83" i="5"/>
  <c r="E79" i="11" s="1"/>
  <c r="E20"/>
  <c r="D20"/>
  <c r="H25" i="5"/>
  <c r="A25"/>
  <c r="K37"/>
  <c r="K38"/>
  <c r="K39"/>
  <c r="K40"/>
  <c r="K41"/>
  <c r="K42"/>
  <c r="K43"/>
  <c r="K44"/>
  <c r="K45"/>
  <c r="K46"/>
  <c r="J47"/>
  <c r="K47"/>
  <c r="L47"/>
  <c r="G43" i="11" s="1"/>
  <c r="M47" i="5"/>
  <c r="H43" i="11" s="1"/>
  <c r="O47" i="5"/>
  <c r="J43" i="11" s="1"/>
  <c r="P47" i="5"/>
  <c r="K43" i="11" s="1"/>
  <c r="J48" i="5"/>
  <c r="K48"/>
  <c r="L48"/>
  <c r="M48"/>
  <c r="H44" i="11" s="1"/>
  <c r="O48" i="5"/>
  <c r="J44" i="11" s="1"/>
  <c r="P48" i="5"/>
  <c r="K44" i="11" s="1"/>
  <c r="J49" i="5"/>
  <c r="K49"/>
  <c r="L49"/>
  <c r="G45" i="11" s="1"/>
  <c r="M49" i="5"/>
  <c r="H45" i="11" s="1"/>
  <c r="O49" i="5"/>
  <c r="P49"/>
  <c r="K45" i="11" s="1"/>
  <c r="J50" i="5"/>
  <c r="K50"/>
  <c r="L50"/>
  <c r="M50"/>
  <c r="H46" i="11" s="1"/>
  <c r="O50" i="5"/>
  <c r="J46" i="11" s="1"/>
  <c r="P50" i="5"/>
  <c r="K46" i="11" s="1"/>
  <c r="J51" i="5"/>
  <c r="K51"/>
  <c r="L51"/>
  <c r="G47" i="11" s="1"/>
  <c r="M51" i="5"/>
  <c r="H47" i="11" s="1"/>
  <c r="O51" i="5"/>
  <c r="P51"/>
  <c r="K47" i="11" s="1"/>
  <c r="J52" i="5"/>
  <c r="K52"/>
  <c r="L52"/>
  <c r="M52"/>
  <c r="H48" i="11" s="1"/>
  <c r="O52" i="5"/>
  <c r="J48" i="11" s="1"/>
  <c r="P52" i="5"/>
  <c r="K48" i="11" s="1"/>
  <c r="J53" i="5"/>
  <c r="K53"/>
  <c r="L53"/>
  <c r="G49" i="11" s="1"/>
  <c r="M53" i="5"/>
  <c r="H49" i="11" s="1"/>
  <c r="O53" i="5"/>
  <c r="P53"/>
  <c r="K49" i="11" s="1"/>
  <c r="J54" i="5"/>
  <c r="K54"/>
  <c r="L54"/>
  <c r="M54"/>
  <c r="H50" i="11" s="1"/>
  <c r="O54" i="5"/>
  <c r="J50" i="11" s="1"/>
  <c r="P54" i="5"/>
  <c r="K50" i="11" s="1"/>
  <c r="J55" i="5"/>
  <c r="K55"/>
  <c r="L55"/>
  <c r="G51" i="11" s="1"/>
  <c r="M55" i="5"/>
  <c r="H51" i="11" s="1"/>
  <c r="O55" i="5"/>
  <c r="P55"/>
  <c r="K51" i="11" s="1"/>
  <c r="J56" i="5"/>
  <c r="K56"/>
  <c r="L56"/>
  <c r="M56"/>
  <c r="H52" i="11" s="1"/>
  <c r="O56" i="5"/>
  <c r="J52" i="11" s="1"/>
  <c r="P56" i="5"/>
  <c r="K52" i="11" s="1"/>
  <c r="J57" i="5"/>
  <c r="K57"/>
  <c r="L57"/>
  <c r="G53" i="11" s="1"/>
  <c r="M57" i="5"/>
  <c r="H53" i="11" s="1"/>
  <c r="O57" i="5"/>
  <c r="P57"/>
  <c r="K53" i="11" s="1"/>
  <c r="J58" i="5"/>
  <c r="K58"/>
  <c r="L58"/>
  <c r="M58"/>
  <c r="H54" i="11" s="1"/>
  <c r="O58" i="5"/>
  <c r="J54" i="11" s="1"/>
  <c r="P58" i="5"/>
  <c r="K54" i="11" s="1"/>
  <c r="J59" i="5"/>
  <c r="K59"/>
  <c r="L59"/>
  <c r="G55" i="11" s="1"/>
  <c r="M59" i="5"/>
  <c r="H55" i="11" s="1"/>
  <c r="O59" i="5"/>
  <c r="P59"/>
  <c r="K55" i="11" s="1"/>
  <c r="J60" i="5"/>
  <c r="K60"/>
  <c r="L60"/>
  <c r="M60"/>
  <c r="H56" i="11" s="1"/>
  <c r="O60" i="5"/>
  <c r="J56" i="11" s="1"/>
  <c r="P60" i="5"/>
  <c r="K56" i="11" s="1"/>
  <c r="J61" i="5"/>
  <c r="K61"/>
  <c r="L61"/>
  <c r="G57" i="11" s="1"/>
  <c r="M61" i="5"/>
  <c r="H57" i="11" s="1"/>
  <c r="O61" i="5"/>
  <c r="P61"/>
  <c r="K57" i="11" s="1"/>
  <c r="J62" i="5"/>
  <c r="K62"/>
  <c r="L62"/>
  <c r="M62"/>
  <c r="H58" i="11" s="1"/>
  <c r="O62" i="5"/>
  <c r="J58" i="11" s="1"/>
  <c r="P62" i="5"/>
  <c r="K58" i="11" s="1"/>
  <c r="J63" i="5"/>
  <c r="K63"/>
  <c r="L63"/>
  <c r="G59" i="11" s="1"/>
  <c r="M63" i="5"/>
  <c r="H59" i="11" s="1"/>
  <c r="O63" i="5"/>
  <c r="P63"/>
  <c r="K59" i="11" s="1"/>
  <c r="J64" i="5"/>
  <c r="K64"/>
  <c r="L64"/>
  <c r="M64"/>
  <c r="H60" i="11" s="1"/>
  <c r="O64" i="5"/>
  <c r="J60" i="11" s="1"/>
  <c r="P64" i="5"/>
  <c r="K60" i="11" s="1"/>
  <c r="J65" i="5"/>
  <c r="K65"/>
  <c r="L65"/>
  <c r="G61" i="11" s="1"/>
  <c r="M65" i="5"/>
  <c r="H61" i="11" s="1"/>
  <c r="O65" i="5"/>
  <c r="P65"/>
  <c r="K61" i="11" s="1"/>
  <c r="J66" i="5"/>
  <c r="K66"/>
  <c r="L66"/>
  <c r="M66"/>
  <c r="H62" i="11" s="1"/>
  <c r="O66" i="5"/>
  <c r="J62" i="11" s="1"/>
  <c r="P66" i="5"/>
  <c r="K62" i="11" s="1"/>
  <c r="J67" i="5"/>
  <c r="K67"/>
  <c r="L67"/>
  <c r="G63" i="11" s="1"/>
  <c r="M67" i="5"/>
  <c r="H63" i="11" s="1"/>
  <c r="O67" i="5"/>
  <c r="P67"/>
  <c r="K63" i="11" s="1"/>
  <c r="J68" i="5"/>
  <c r="K68"/>
  <c r="L68"/>
  <c r="M68"/>
  <c r="H64" i="11" s="1"/>
  <c r="O68" i="5"/>
  <c r="J64" i="11" s="1"/>
  <c r="P68" i="5"/>
  <c r="K64" i="11" s="1"/>
  <c r="J69" i="5"/>
  <c r="K69"/>
  <c r="L69"/>
  <c r="G65" i="11" s="1"/>
  <c r="M69" i="5"/>
  <c r="H65" i="11" s="1"/>
  <c r="O69" i="5"/>
  <c r="P69"/>
  <c r="K65" i="11" s="1"/>
  <c r="J70" i="5"/>
  <c r="K70"/>
  <c r="L70"/>
  <c r="M70"/>
  <c r="H66" i="11" s="1"/>
  <c r="O70" i="5"/>
  <c r="J66" i="11" s="1"/>
  <c r="P70" i="5"/>
  <c r="K66" i="11" s="1"/>
  <c r="J71" i="5"/>
  <c r="K71"/>
  <c r="L71"/>
  <c r="G67" i="11" s="1"/>
  <c r="M71" i="5"/>
  <c r="H67" i="11" s="1"/>
  <c r="O71" i="5"/>
  <c r="P71"/>
  <c r="K67" i="11" s="1"/>
  <c r="J72" i="5"/>
  <c r="K72"/>
  <c r="L72"/>
  <c r="M72"/>
  <c r="H68" i="11" s="1"/>
  <c r="O72" i="5"/>
  <c r="J68" i="11" s="1"/>
  <c r="P72" i="5"/>
  <c r="K68" i="11" s="1"/>
  <c r="J73" i="5"/>
  <c r="K73"/>
  <c r="L73"/>
  <c r="G69" i="11" s="1"/>
  <c r="M73" i="5"/>
  <c r="H69" i="11" s="1"/>
  <c r="O73" i="5"/>
  <c r="P73"/>
  <c r="K69" i="11" s="1"/>
  <c r="J74" i="5"/>
  <c r="K74"/>
  <c r="L74"/>
  <c r="M74"/>
  <c r="H70" i="11" s="1"/>
  <c r="O74" i="5"/>
  <c r="J70" i="11" s="1"/>
  <c r="P74" i="5"/>
  <c r="K70" i="11" s="1"/>
  <c r="J75" i="5"/>
  <c r="K75"/>
  <c r="L75"/>
  <c r="G71" i="11" s="1"/>
  <c r="M75" i="5"/>
  <c r="H71" i="11" s="1"/>
  <c r="O75" i="5"/>
  <c r="P75"/>
  <c r="K71" i="11" s="1"/>
  <c r="J76" i="5"/>
  <c r="K76"/>
  <c r="L76"/>
  <c r="M76"/>
  <c r="H72" i="11" s="1"/>
  <c r="O76" i="5"/>
  <c r="J72" i="11" s="1"/>
  <c r="P76" i="5"/>
  <c r="K72" i="11" s="1"/>
  <c r="J77" i="5"/>
  <c r="K77"/>
  <c r="L77"/>
  <c r="G73" i="11" s="1"/>
  <c r="M77" i="5"/>
  <c r="H73" i="11" s="1"/>
  <c r="O77" i="5"/>
  <c r="P77"/>
  <c r="K73" i="11" s="1"/>
  <c r="J78" i="5"/>
  <c r="K78"/>
  <c r="L78"/>
  <c r="M78"/>
  <c r="H74" i="11" s="1"/>
  <c r="O78" i="5"/>
  <c r="J74" i="11" s="1"/>
  <c r="P78" i="5"/>
  <c r="K74" i="11" s="1"/>
  <c r="J79" i="5"/>
  <c r="K79"/>
  <c r="L79"/>
  <c r="G75" i="11" s="1"/>
  <c r="M79" i="5"/>
  <c r="H75" i="11" s="1"/>
  <c r="O79" i="5"/>
  <c r="P79"/>
  <c r="K75" i="11" s="1"/>
  <c r="J80" i="5"/>
  <c r="K80"/>
  <c r="L80"/>
  <c r="M80"/>
  <c r="H76" i="11" s="1"/>
  <c r="O80" i="5"/>
  <c r="J76" i="11" s="1"/>
  <c r="P80" i="5"/>
  <c r="K76" i="11" s="1"/>
  <c r="J81" i="5"/>
  <c r="K81"/>
  <c r="L81"/>
  <c r="G77" i="11" s="1"/>
  <c r="M81" i="5"/>
  <c r="H77" i="11" s="1"/>
  <c r="O81" i="5"/>
  <c r="P81"/>
  <c r="K77" i="11" s="1"/>
  <c r="J82" i="5"/>
  <c r="K82"/>
  <c r="L82"/>
  <c r="M82"/>
  <c r="H78" i="11" s="1"/>
  <c r="O82" i="5"/>
  <c r="J78" i="11" s="1"/>
  <c r="P82" i="5"/>
  <c r="K78" i="11" s="1"/>
  <c r="J83" i="5"/>
  <c r="K83"/>
  <c r="L83"/>
  <c r="G79" i="11" s="1"/>
  <c r="M83" i="5"/>
  <c r="H79" i="11" s="1"/>
  <c r="O83" i="5"/>
  <c r="J79" i="11" s="1"/>
  <c r="P83" i="5"/>
  <c r="K79" i="11" s="1"/>
  <c r="K30" i="5"/>
  <c r="K31"/>
  <c r="K32"/>
  <c r="K33"/>
  <c r="K34"/>
  <c r="K35"/>
  <c r="K36"/>
  <c r="S29"/>
  <c r="W29" s="1"/>
  <c r="S27"/>
  <c r="W27" s="1"/>
  <c r="S28"/>
  <c r="W28" s="1"/>
  <c r="K29"/>
  <c r="K28"/>
  <c r="K27"/>
  <c r="K26"/>
  <c r="S26"/>
  <c r="W26" s="1"/>
  <c r="L25"/>
  <c r="G20" i="11" s="1"/>
  <c r="S25" i="5"/>
  <c r="W25" s="1"/>
  <c r="X25" s="1"/>
  <c r="H17"/>
  <c r="F15" i="11" s="1"/>
  <c r="H16" i="5"/>
  <c r="F14" i="11" s="1"/>
  <c r="H15" i="5"/>
  <c r="F13" i="11" s="1"/>
  <c r="H14" i="5"/>
  <c r="F12" i="11" s="1"/>
  <c r="H12" i="5"/>
  <c r="F11" i="11" s="1"/>
  <c r="H11" i="5"/>
  <c r="F10" i="11" s="1"/>
  <c r="H10" i="5"/>
  <c r="F9" i="11" s="1"/>
  <c r="H9" i="5"/>
  <c r="F8" i="11" s="1"/>
  <c r="H8" i="5"/>
  <c r="F7" i="11" s="1"/>
  <c r="H7" i="5"/>
  <c r="F6" i="11" s="1"/>
  <c r="H6" i="5"/>
  <c r="F5" i="11" s="1"/>
  <c r="H5" i="5"/>
  <c r="F4" i="11" s="1"/>
  <c r="Q83" i="5"/>
  <c r="L79" i="11" s="1"/>
  <c r="S42" i="5"/>
  <c r="W42" s="1"/>
  <c r="S41"/>
  <c r="W41" s="1"/>
  <c r="S40"/>
  <c r="W40" s="1"/>
  <c r="S39"/>
  <c r="S38"/>
  <c r="W38" s="1"/>
  <c r="S30"/>
  <c r="W30" s="1"/>
  <c r="S31"/>
  <c r="W31" s="1"/>
  <c r="S32"/>
  <c r="W32" s="1"/>
  <c r="S33"/>
  <c r="W33" s="1"/>
  <c r="S34"/>
  <c r="W34" s="1"/>
  <c r="S35"/>
  <c r="W35" s="1"/>
  <c r="S36"/>
  <c r="W36" s="1"/>
  <c r="S37"/>
  <c r="W37" s="1"/>
  <c r="S83"/>
  <c r="W83" s="1"/>
  <c r="S43"/>
  <c r="W43" s="1"/>
  <c r="S44"/>
  <c r="W44" s="1"/>
  <c r="S45"/>
  <c r="W45" s="1"/>
  <c r="S46"/>
  <c r="S47"/>
  <c r="W47" s="1"/>
  <c r="S48"/>
  <c r="S49"/>
  <c r="S50"/>
  <c r="U50" s="1"/>
  <c r="S51"/>
  <c r="W51" s="1"/>
  <c r="S52"/>
  <c r="S53"/>
  <c r="S54"/>
  <c r="U54" s="1"/>
  <c r="S55"/>
  <c r="W55" s="1"/>
  <c r="S56"/>
  <c r="S57"/>
  <c r="S58"/>
  <c r="U58" s="1"/>
  <c r="S59"/>
  <c r="W59" s="1"/>
  <c r="S60"/>
  <c r="S61"/>
  <c r="S62"/>
  <c r="U62" s="1"/>
  <c r="S63"/>
  <c r="W63" s="1"/>
  <c r="S64"/>
  <c r="S65"/>
  <c r="S66"/>
  <c r="U66" s="1"/>
  <c r="S67"/>
  <c r="W67" s="1"/>
  <c r="S68"/>
  <c r="S69"/>
  <c r="S70"/>
  <c r="U70" s="1"/>
  <c r="S71"/>
  <c r="W71" s="1"/>
  <c r="S72"/>
  <c r="S73"/>
  <c r="W73" s="1"/>
  <c r="S74"/>
  <c r="U74" s="1"/>
  <c r="S75"/>
  <c r="W75" s="1"/>
  <c r="S76"/>
  <c r="S77"/>
  <c r="S78"/>
  <c r="U78" s="1"/>
  <c r="S79"/>
  <c r="W79" s="1"/>
  <c r="S80"/>
  <c r="S81"/>
  <c r="S82"/>
  <c r="U82" s="1"/>
  <c r="I79" i="11"/>
  <c r="F79"/>
  <c r="B83" i="5"/>
  <c r="B79" i="11" s="1"/>
  <c r="Q82" i="5"/>
  <c r="L78" i="11" s="1"/>
  <c r="I78"/>
  <c r="G78"/>
  <c r="F78"/>
  <c r="B82" i="5"/>
  <c r="B78" i="11" s="1"/>
  <c r="Q81" i="5"/>
  <c r="L77" i="11" s="1"/>
  <c r="J77"/>
  <c r="I77"/>
  <c r="F77"/>
  <c r="B81" i="5"/>
  <c r="B77" i="11" s="1"/>
  <c r="Q80" i="5"/>
  <c r="L76" i="11" s="1"/>
  <c r="I76"/>
  <c r="G76"/>
  <c r="F76"/>
  <c r="B80" i="5"/>
  <c r="B76" i="11" s="1"/>
  <c r="Q79" i="5"/>
  <c r="L75" i="11" s="1"/>
  <c r="J75"/>
  <c r="I75"/>
  <c r="F75"/>
  <c r="B79" i="5"/>
  <c r="B75" i="11" s="1"/>
  <c r="Q78" i="5"/>
  <c r="L74" i="11" s="1"/>
  <c r="I74"/>
  <c r="G74"/>
  <c r="F74"/>
  <c r="B78" i="5"/>
  <c r="B74" i="11" s="1"/>
  <c r="Q77" i="5"/>
  <c r="L73" i="11" s="1"/>
  <c r="J73"/>
  <c r="I73"/>
  <c r="F73"/>
  <c r="B77" i="5"/>
  <c r="B73" i="11" s="1"/>
  <c r="Q76" i="5"/>
  <c r="L72" i="11" s="1"/>
  <c r="I72"/>
  <c r="G72"/>
  <c r="F72"/>
  <c r="B76" i="5"/>
  <c r="B72" i="11" s="1"/>
  <c r="Q75" i="5"/>
  <c r="L71" i="11" s="1"/>
  <c r="J71"/>
  <c r="I71"/>
  <c r="F71"/>
  <c r="B75" i="5"/>
  <c r="B71" i="11" s="1"/>
  <c r="Q74" i="5"/>
  <c r="L70" i="11" s="1"/>
  <c r="I70"/>
  <c r="G70"/>
  <c r="F70"/>
  <c r="B74" i="5"/>
  <c r="B70" i="11" s="1"/>
  <c r="Q73" i="5"/>
  <c r="L69" i="11" s="1"/>
  <c r="J69"/>
  <c r="I69"/>
  <c r="F69"/>
  <c r="B73" i="5"/>
  <c r="B69" i="11" s="1"/>
  <c r="Q72" i="5"/>
  <c r="L68" i="11" s="1"/>
  <c r="I68"/>
  <c r="G68"/>
  <c r="F68"/>
  <c r="B72" i="5"/>
  <c r="B68" i="11" s="1"/>
  <c r="Q71" i="5"/>
  <c r="L67" i="11" s="1"/>
  <c r="J67"/>
  <c r="I67"/>
  <c r="F67"/>
  <c r="B71" i="5"/>
  <c r="B67" i="11" s="1"/>
  <c r="Q70" i="5"/>
  <c r="L66" i="11" s="1"/>
  <c r="I66"/>
  <c r="G66"/>
  <c r="F66"/>
  <c r="B70" i="5"/>
  <c r="B66" i="11" s="1"/>
  <c r="Q69" i="5"/>
  <c r="L65" i="11" s="1"/>
  <c r="J65"/>
  <c r="I65"/>
  <c r="F65"/>
  <c r="B69" i="5"/>
  <c r="B65" i="11" s="1"/>
  <c r="Q68" i="5"/>
  <c r="L64" i="11" s="1"/>
  <c r="I64"/>
  <c r="G64"/>
  <c r="F64"/>
  <c r="B68" i="5"/>
  <c r="B64" i="11" s="1"/>
  <c r="Q67" i="5"/>
  <c r="L63" i="11" s="1"/>
  <c r="J63"/>
  <c r="I63"/>
  <c r="F63"/>
  <c r="B67" i="5"/>
  <c r="B63" i="11" s="1"/>
  <c r="Q66" i="5"/>
  <c r="L62" i="11" s="1"/>
  <c r="I62"/>
  <c r="G62"/>
  <c r="F62"/>
  <c r="B66" i="5"/>
  <c r="B62" i="11" s="1"/>
  <c r="Q65" i="5"/>
  <c r="L61" i="11" s="1"/>
  <c r="J61"/>
  <c r="I61"/>
  <c r="F61"/>
  <c r="B65" i="5"/>
  <c r="B61" i="11" s="1"/>
  <c r="Q64" i="5"/>
  <c r="L60" i="11" s="1"/>
  <c r="I60"/>
  <c r="G60"/>
  <c r="F60"/>
  <c r="B64" i="5"/>
  <c r="B60" i="11" s="1"/>
  <c r="Q63" i="5"/>
  <c r="L59" i="11" s="1"/>
  <c r="J59"/>
  <c r="I59"/>
  <c r="F59"/>
  <c r="B63" i="5"/>
  <c r="B59" i="11" s="1"/>
  <c r="Q62" i="5"/>
  <c r="L58" i="11" s="1"/>
  <c r="I58"/>
  <c r="G58"/>
  <c r="F58"/>
  <c r="B62" i="5"/>
  <c r="B58" i="11" s="1"/>
  <c r="Q61" i="5"/>
  <c r="L57" i="11" s="1"/>
  <c r="J57"/>
  <c r="I57"/>
  <c r="F57"/>
  <c r="B61" i="5"/>
  <c r="B57" i="11" s="1"/>
  <c r="Q60" i="5"/>
  <c r="L56" i="11" s="1"/>
  <c r="I56"/>
  <c r="G56"/>
  <c r="F56"/>
  <c r="B60" i="5"/>
  <c r="B56" i="11" s="1"/>
  <c r="Q59" i="5"/>
  <c r="L55" i="11" s="1"/>
  <c r="J55"/>
  <c r="I55"/>
  <c r="F55"/>
  <c r="B59" i="5"/>
  <c r="B55" i="11" s="1"/>
  <c r="Q58" i="5"/>
  <c r="L54" i="11" s="1"/>
  <c r="I54"/>
  <c r="G54"/>
  <c r="F54"/>
  <c r="B58" i="5"/>
  <c r="B54" i="11" s="1"/>
  <c r="Q57" i="5"/>
  <c r="L53" i="11" s="1"/>
  <c r="J53"/>
  <c r="I53"/>
  <c r="F53"/>
  <c r="B57" i="5"/>
  <c r="B53" i="11" s="1"/>
  <c r="Q56" i="5"/>
  <c r="L52" i="11" s="1"/>
  <c r="I52"/>
  <c r="G52"/>
  <c r="F52"/>
  <c r="B56" i="5"/>
  <c r="B52" i="11" s="1"/>
  <c r="Q55" i="5"/>
  <c r="L51" i="11" s="1"/>
  <c r="J51"/>
  <c r="I51"/>
  <c r="F51"/>
  <c r="B55" i="5"/>
  <c r="B51" i="11" s="1"/>
  <c r="Q54" i="5"/>
  <c r="L50" i="11" s="1"/>
  <c r="I50"/>
  <c r="G50"/>
  <c r="F50"/>
  <c r="B54" i="5"/>
  <c r="B50" i="11" s="1"/>
  <c r="Q53" i="5"/>
  <c r="L49" i="11" s="1"/>
  <c r="J49"/>
  <c r="I49"/>
  <c r="F49"/>
  <c r="B53" i="5"/>
  <c r="B49" i="11" s="1"/>
  <c r="Q52" i="5"/>
  <c r="L48" i="11" s="1"/>
  <c r="I48"/>
  <c r="G48"/>
  <c r="F48"/>
  <c r="B52" i="5"/>
  <c r="B48" i="11" s="1"/>
  <c r="Q51" i="5"/>
  <c r="L47" i="11" s="1"/>
  <c r="J47"/>
  <c r="I47"/>
  <c r="F47"/>
  <c r="B51" i="5"/>
  <c r="B47" i="11" s="1"/>
  <c r="Q50" i="5"/>
  <c r="L46" i="11" s="1"/>
  <c r="I46"/>
  <c r="G46"/>
  <c r="F46"/>
  <c r="B50" i="5"/>
  <c r="B46" i="11" s="1"/>
  <c r="Q49" i="5"/>
  <c r="L45" i="11" s="1"/>
  <c r="J45"/>
  <c r="I45"/>
  <c r="F45"/>
  <c r="B49" i="5"/>
  <c r="B45" i="11" s="1"/>
  <c r="Q48" i="5"/>
  <c r="L44" i="11" s="1"/>
  <c r="I44"/>
  <c r="G44"/>
  <c r="F44"/>
  <c r="B48" i="5"/>
  <c r="B44" i="11" s="1"/>
  <c r="A49" i="5"/>
  <c r="A50"/>
  <c r="A53"/>
  <c r="A54"/>
  <c r="A57"/>
  <c r="A58"/>
  <c r="A61"/>
  <c r="A62"/>
  <c r="A65"/>
  <c r="A66"/>
  <c r="A69"/>
  <c r="A70"/>
  <c r="A73"/>
  <c r="A74"/>
  <c r="A77"/>
  <c r="A78"/>
  <c r="A81"/>
  <c r="A82"/>
  <c r="W81"/>
  <c r="W80"/>
  <c r="W77"/>
  <c r="W76"/>
  <c r="W74"/>
  <c r="W72"/>
  <c r="W70"/>
  <c r="W69"/>
  <c r="W68"/>
  <c r="W65"/>
  <c r="W64"/>
  <c r="W61"/>
  <c r="W60"/>
  <c r="W57"/>
  <c r="W56"/>
  <c r="W53"/>
  <c r="W52"/>
  <c r="W49"/>
  <c r="C18"/>
  <c r="C17"/>
  <c r="C16"/>
  <c r="C15"/>
  <c r="C13" i="11" s="1"/>
  <c r="C14" i="5"/>
  <c r="C12" i="11" s="1"/>
  <c r="H13" i="5"/>
  <c r="C13"/>
  <c r="C11" i="11" s="1"/>
  <c r="C12" i="5"/>
  <c r="C10" i="11" s="1"/>
  <c r="C9"/>
  <c r="C7"/>
  <c r="C8" i="5"/>
  <c r="C6" i="11" s="1"/>
  <c r="C7" i="5"/>
  <c r="C5" i="11" s="1"/>
  <c r="C5" i="5"/>
  <c r="H4"/>
  <c r="C4" i="11"/>
  <c r="C3"/>
  <c r="F2"/>
  <c r="C2" i="5"/>
  <c r="C2" i="11" s="1"/>
  <c r="C1"/>
  <c r="Q47" i="5"/>
  <c r="L43" i="11" s="1"/>
  <c r="B47" i="5"/>
  <c r="H47" s="1"/>
  <c r="F43" i="11"/>
  <c r="F42"/>
  <c r="F41"/>
  <c r="F40"/>
  <c r="F39"/>
  <c r="F38"/>
  <c r="F37"/>
  <c r="F35"/>
  <c r="F34"/>
  <c r="F33"/>
  <c r="F32"/>
  <c r="F31"/>
  <c r="F30"/>
  <c r="F29"/>
  <c r="F28"/>
  <c r="F27"/>
  <c r="F26"/>
  <c r="F25"/>
  <c r="F24"/>
  <c r="F23"/>
  <c r="F22"/>
  <c r="F21"/>
  <c r="F20"/>
  <c r="B20"/>
  <c r="S17" i="5"/>
  <c r="T33" s="1"/>
  <c r="G19" i="11"/>
  <c r="G18"/>
  <c r="I43"/>
  <c r="Q46" i="5"/>
  <c r="L42" i="11" s="1"/>
  <c r="I42"/>
  <c r="B42"/>
  <c r="L41"/>
  <c r="I41"/>
  <c r="L40"/>
  <c r="I40"/>
  <c r="B40"/>
  <c r="Q44" i="5"/>
  <c r="L39" i="11" s="1"/>
  <c r="I39"/>
  <c r="H44" i="5"/>
  <c r="L44" s="1"/>
  <c r="G39" i="11" s="1"/>
  <c r="Q43" i="5"/>
  <c r="L38" i="11" s="1"/>
  <c r="I38"/>
  <c r="B38"/>
  <c r="Q42" i="5"/>
  <c r="I37" i="11"/>
  <c r="H42" i="5"/>
  <c r="L42" s="1"/>
  <c r="G37" i="11" s="1"/>
  <c r="Q41" i="5"/>
  <c r="L36" i="11" s="1"/>
  <c r="I36"/>
  <c r="Q40" i="5"/>
  <c r="L35" i="11" s="1"/>
  <c r="I35"/>
  <c r="H40" i="5"/>
  <c r="L40" s="1"/>
  <c r="G35" i="11" s="1"/>
  <c r="Q39" i="5"/>
  <c r="I34" i="11"/>
  <c r="B34"/>
  <c r="Q38" i="5"/>
  <c r="L33" i="11" s="1"/>
  <c r="I33"/>
  <c r="H38" i="5"/>
  <c r="L38" s="1"/>
  <c r="G33" i="11" s="1"/>
  <c r="Q37" i="5"/>
  <c r="L32" i="11" s="1"/>
  <c r="I32"/>
  <c r="B32"/>
  <c r="L31"/>
  <c r="I31"/>
  <c r="H36" i="5"/>
  <c r="L36" s="1"/>
  <c r="G31" i="11" s="1"/>
  <c r="Q35" i="5"/>
  <c r="L30" i="11" s="1"/>
  <c r="I30"/>
  <c r="B30"/>
  <c r="Q34" i="5"/>
  <c r="L29" i="11" s="1"/>
  <c r="I29"/>
  <c r="B29"/>
  <c r="I28"/>
  <c r="B28"/>
  <c r="Q32" i="5"/>
  <c r="L27" i="11" s="1"/>
  <c r="I27"/>
  <c r="B27"/>
  <c r="I26"/>
  <c r="B26"/>
  <c r="Q30" i="5"/>
  <c r="L25" i="11" s="1"/>
  <c r="I25"/>
  <c r="B25"/>
  <c r="Q29" i="5"/>
  <c r="I24" i="11"/>
  <c r="B24"/>
  <c r="Q28" i="5"/>
  <c r="L23" i="11" s="1"/>
  <c r="I23"/>
  <c r="B23"/>
  <c r="Q27" i="5"/>
  <c r="L22" i="11" s="1"/>
  <c r="I22"/>
  <c r="B22"/>
  <c r="Q26" i="5"/>
  <c r="L21" i="11" s="1"/>
  <c r="I21"/>
  <c r="B21"/>
  <c r="Q25" i="5"/>
  <c r="L20" i="11" s="1"/>
  <c r="I20"/>
  <c r="C20"/>
  <c r="L19"/>
  <c r="P16" i="5"/>
  <c r="M15" i="11" s="1"/>
  <c r="P15" i="5"/>
  <c r="M14" i="11" s="1"/>
  <c r="P14" i="5"/>
  <c r="M13" i="11" s="1"/>
  <c r="P11" i="5"/>
  <c r="M11" i="11" s="1"/>
  <c r="P10" i="5"/>
  <c r="M10" i="11" s="1"/>
  <c r="P9" i="5"/>
  <c r="M9" i="11" s="1"/>
  <c r="P8" i="5"/>
  <c r="M8" i="11" s="1"/>
  <c r="M7"/>
  <c r="N9"/>
  <c r="N5"/>
  <c r="F1"/>
  <c r="C14"/>
  <c r="C15"/>
  <c r="C8"/>
  <c r="D4"/>
  <c r="D3"/>
  <c r="D2"/>
  <c r="D1"/>
  <c r="P18" i="5"/>
  <c r="P17"/>
  <c r="P12"/>
  <c r="C19"/>
  <c r="P19"/>
  <c r="C20"/>
  <c r="P20"/>
  <c r="R20"/>
  <c r="D21"/>
  <c r="F21"/>
  <c r="I21"/>
  <c r="T30"/>
  <c r="T31"/>
  <c r="T32"/>
  <c r="T34"/>
  <c r="T35"/>
  <c r="T36"/>
  <c r="T38"/>
  <c r="T39"/>
  <c r="T40"/>
  <c r="T42"/>
  <c r="T43"/>
  <c r="T44"/>
  <c r="T46"/>
  <c r="T47"/>
  <c r="T48"/>
  <c r="W39"/>
  <c r="W48"/>
  <c r="T26"/>
  <c r="T28"/>
  <c r="T27"/>
  <c r="T29"/>
  <c r="T50"/>
  <c r="T54"/>
  <c r="T56"/>
  <c r="T58"/>
  <c r="T62"/>
  <c r="T64"/>
  <c r="T66"/>
  <c r="T70"/>
  <c r="T72"/>
  <c r="T74"/>
  <c r="T78"/>
  <c r="T80"/>
  <c r="T82"/>
  <c r="T49"/>
  <c r="T51"/>
  <c r="T53"/>
  <c r="T57"/>
  <c r="T59"/>
  <c r="T61"/>
  <c r="T65"/>
  <c r="T67"/>
  <c r="T69"/>
  <c r="T73"/>
  <c r="T75"/>
  <c r="T77"/>
  <c r="T81"/>
  <c r="I81"/>
  <c r="I73"/>
  <c r="I65"/>
  <c r="I57"/>
  <c r="I49"/>
  <c r="B31" i="11"/>
  <c r="H83" i="5"/>
  <c r="H75"/>
  <c r="H67"/>
  <c r="H59"/>
  <c r="H51"/>
  <c r="I48"/>
  <c r="H27"/>
  <c r="L27" s="1"/>
  <c r="A26"/>
  <c r="A27"/>
  <c r="H30"/>
  <c r="L30" s="1"/>
  <c r="G25" i="11" s="1"/>
  <c r="H34" i="5"/>
  <c r="L34" s="1"/>
  <c r="G29" i="11" s="1"/>
  <c r="H52" i="5" l="1"/>
  <c r="A59"/>
  <c r="T79"/>
  <c r="T71"/>
  <c r="T63"/>
  <c r="T55"/>
  <c r="T83"/>
  <c r="T76"/>
  <c r="T68"/>
  <c r="T60"/>
  <c r="T52"/>
  <c r="T25"/>
  <c r="T45"/>
  <c r="T41"/>
  <c r="T37"/>
  <c r="W54"/>
  <c r="I80"/>
  <c r="W58"/>
  <c r="I56"/>
  <c r="H60"/>
  <c r="I64"/>
  <c r="W50"/>
  <c r="I72"/>
  <c r="H76"/>
  <c r="W62"/>
  <c r="W78"/>
  <c r="A75"/>
  <c r="H68"/>
  <c r="W66"/>
  <c r="W82"/>
  <c r="A38" i="11"/>
  <c r="A39" s="1"/>
  <c r="A40" s="1"/>
  <c r="A41" s="1"/>
  <c r="A42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W46" i="5"/>
  <c r="U80"/>
  <c r="U76"/>
  <c r="U72"/>
  <c r="U68"/>
  <c r="U64"/>
  <c r="U60"/>
  <c r="U56"/>
  <c r="U52"/>
  <c r="U48"/>
  <c r="U25"/>
  <c r="O25" s="1"/>
  <c r="J20" i="11" s="1"/>
  <c r="H26" i="5"/>
  <c r="L26" s="1"/>
  <c r="A28"/>
  <c r="A29" s="1"/>
  <c r="A30" s="1"/>
  <c r="A31" s="1"/>
  <c r="A32" s="1"/>
  <c r="A33" s="1"/>
  <c r="A34" s="1"/>
  <c r="I54"/>
  <c r="I62"/>
  <c r="I70"/>
  <c r="I78"/>
  <c r="H50"/>
  <c r="H58"/>
  <c r="H66"/>
  <c r="H74"/>
  <c r="H82"/>
  <c r="A71"/>
  <c r="A55"/>
  <c r="U38"/>
  <c r="O38" s="1"/>
  <c r="U42"/>
  <c r="O42" s="1"/>
  <c r="I58"/>
  <c r="X58" s="1"/>
  <c r="I74"/>
  <c r="I82"/>
  <c r="H62"/>
  <c r="H70"/>
  <c r="H78"/>
  <c r="A63"/>
  <c r="A47"/>
  <c r="U40"/>
  <c r="O40" s="1"/>
  <c r="U26"/>
  <c r="O26" s="1"/>
  <c r="U27"/>
  <c r="O27" s="1"/>
  <c r="I50"/>
  <c r="I66"/>
  <c r="H54"/>
  <c r="A79"/>
  <c r="H35"/>
  <c r="L35" s="1"/>
  <c r="G30" i="11" s="1"/>
  <c r="I52" i="5"/>
  <c r="X52" s="1"/>
  <c r="I60"/>
  <c r="I68"/>
  <c r="X68" s="1"/>
  <c r="I76"/>
  <c r="H48"/>
  <c r="X48" s="1"/>
  <c r="H56"/>
  <c r="H64"/>
  <c r="X64" s="1"/>
  <c r="H72"/>
  <c r="H80"/>
  <c r="X80" s="1"/>
  <c r="A83"/>
  <c r="A67"/>
  <c r="A51"/>
  <c r="A36"/>
  <c r="A37" s="1"/>
  <c r="A38" s="1"/>
  <c r="A39" s="1"/>
  <c r="A40" s="1"/>
  <c r="A41" s="1"/>
  <c r="A42" s="1"/>
  <c r="A43" s="1"/>
  <c r="A44" s="1"/>
  <c r="A45" s="1"/>
  <c r="B35" i="11"/>
  <c r="H28" i="5"/>
  <c r="L28" s="1"/>
  <c r="G23" i="11" s="1"/>
  <c r="H53" i="5"/>
  <c r="H61"/>
  <c r="H69"/>
  <c r="H77"/>
  <c r="X36"/>
  <c r="I51"/>
  <c r="X51" s="1"/>
  <c r="I59"/>
  <c r="I67"/>
  <c r="X67" s="1"/>
  <c r="I75"/>
  <c r="X75" s="1"/>
  <c r="I83"/>
  <c r="X83" s="1"/>
  <c r="H32"/>
  <c r="L32" s="1"/>
  <c r="G27" i="11" s="1"/>
  <c r="I63" i="5"/>
  <c r="G22" i="11"/>
  <c r="A80" i="5"/>
  <c r="A76"/>
  <c r="A72"/>
  <c r="A68"/>
  <c r="A64"/>
  <c r="A60"/>
  <c r="A56"/>
  <c r="A52"/>
  <c r="A48"/>
  <c r="X59"/>
  <c r="H49"/>
  <c r="X49" s="1"/>
  <c r="H57"/>
  <c r="X57" s="1"/>
  <c r="H65"/>
  <c r="X65" s="1"/>
  <c r="H73"/>
  <c r="X73" s="1"/>
  <c r="H81"/>
  <c r="X81" s="1"/>
  <c r="X44"/>
  <c r="I55"/>
  <c r="I71"/>
  <c r="I79"/>
  <c r="H55"/>
  <c r="H63"/>
  <c r="H71"/>
  <c r="H79"/>
  <c r="I53"/>
  <c r="I61"/>
  <c r="I69"/>
  <c r="I77"/>
  <c r="H46"/>
  <c r="H39"/>
  <c r="L39" s="1"/>
  <c r="G34" i="11" s="1"/>
  <c r="H41" i="5"/>
  <c r="H45"/>
  <c r="L45" s="1"/>
  <c r="G40" i="11" s="1"/>
  <c r="B41"/>
  <c r="L46" i="5"/>
  <c r="G42" i="11" s="1"/>
  <c r="I47" i="5"/>
  <c r="X47" s="1"/>
  <c r="X30"/>
  <c r="B43" i="11"/>
  <c r="H29" i="5"/>
  <c r="L29" s="1"/>
  <c r="G24" i="11" s="1"/>
  <c r="H31" i="5"/>
  <c r="L31" s="1"/>
  <c r="G26" i="11" s="1"/>
  <c r="H33" i="5"/>
  <c r="X42"/>
  <c r="H37"/>
  <c r="H43"/>
  <c r="L43" s="1"/>
  <c r="G38" i="11" s="1"/>
  <c r="U81" i="5"/>
  <c r="U79"/>
  <c r="U77"/>
  <c r="U75"/>
  <c r="U73"/>
  <c r="U71"/>
  <c r="U69"/>
  <c r="U67"/>
  <c r="U65"/>
  <c r="U63"/>
  <c r="U61"/>
  <c r="U59"/>
  <c r="U57"/>
  <c r="U55"/>
  <c r="U53"/>
  <c r="U51"/>
  <c r="U49"/>
  <c r="U47"/>
  <c r="U44"/>
  <c r="O44" s="1"/>
  <c r="U83"/>
  <c r="U36"/>
  <c r="O36" s="1"/>
  <c r="U34"/>
  <c r="O34" s="1"/>
  <c r="U30"/>
  <c r="O30" s="1"/>
  <c r="X26"/>
  <c r="G21" i="11"/>
  <c r="X34" i="5"/>
  <c r="X27"/>
  <c r="X40"/>
  <c r="X38"/>
  <c r="B37" i="11"/>
  <c r="B33"/>
  <c r="B39"/>
  <c r="X56" i="5" l="1"/>
  <c r="X72"/>
  <c r="X60"/>
  <c r="U29"/>
  <c r="O29" s="1"/>
  <c r="X74"/>
  <c r="X32"/>
  <c r="X76"/>
  <c r="U39"/>
  <c r="O39" s="1"/>
  <c r="J34" i="11" s="1"/>
  <c r="X66" i="5"/>
  <c r="X62"/>
  <c r="X37"/>
  <c r="L37"/>
  <c r="X41"/>
  <c r="L41"/>
  <c r="U45"/>
  <c r="O45" s="1"/>
  <c r="J40" i="11" s="1"/>
  <c r="U43" i="5"/>
  <c r="O43" s="1"/>
  <c r="J38" i="11" s="1"/>
  <c r="U35" i="5"/>
  <c r="O35" s="1"/>
  <c r="J30" i="11" s="1"/>
  <c r="X33" i="5"/>
  <c r="L33"/>
  <c r="U32"/>
  <c r="O32" s="1"/>
  <c r="J27" i="11" s="1"/>
  <c r="U31" i="5"/>
  <c r="O31" s="1"/>
  <c r="J26" i="11" s="1"/>
  <c r="U28" i="5"/>
  <c r="O28" s="1"/>
  <c r="J23" i="11" s="1"/>
  <c r="U46" i="5"/>
  <c r="O46" s="1"/>
  <c r="J42" i="11" s="1"/>
  <c r="J39"/>
  <c r="J37"/>
  <c r="J35"/>
  <c r="J33"/>
  <c r="J31"/>
  <c r="X35" i="5"/>
  <c r="J29" i="11"/>
  <c r="J25"/>
  <c r="J24"/>
  <c r="J22"/>
  <c r="J21"/>
  <c r="X71" i="5"/>
  <c r="X46"/>
  <c r="X82"/>
  <c r="X50"/>
  <c r="X43"/>
  <c r="X55"/>
  <c r="X70"/>
  <c r="X39"/>
  <c r="X63"/>
  <c r="X54"/>
  <c r="X31"/>
  <c r="X79"/>
  <c r="X77"/>
  <c r="X28"/>
  <c r="X78"/>
  <c r="X69"/>
  <c r="X53"/>
  <c r="X61"/>
  <c r="X45"/>
  <c r="X29"/>
  <c r="G36" i="11" l="1"/>
  <c r="U41" i="5"/>
  <c r="O41" s="1"/>
  <c r="J36" i="11" s="1"/>
  <c r="G32"/>
  <c r="U37" i="5"/>
  <c r="O37" s="1"/>
  <c r="J32" i="11" s="1"/>
  <c r="M46" i="5"/>
  <c r="H42" i="11" s="1"/>
  <c r="G28"/>
  <c r="U33" i="5"/>
  <c r="O33" s="1"/>
  <c r="J28" i="11" s="1"/>
  <c r="G41"/>
  <c r="M44" i="5"/>
  <c r="H39" i="11" s="1"/>
  <c r="M40" i="5"/>
  <c r="H35" i="11" s="1"/>
  <c r="M36" i="5"/>
  <c r="H31" i="11" s="1"/>
  <c r="M32" i="5"/>
  <c r="H27" i="11" s="1"/>
  <c r="M28" i="5"/>
  <c r="H23" i="11" s="1"/>
  <c r="H41"/>
  <c r="M38" i="5"/>
  <c r="H33" i="11" s="1"/>
  <c r="M34" i="5"/>
  <c r="H29" i="11" s="1"/>
  <c r="M26" i="5"/>
  <c r="H21" i="11" s="1"/>
  <c r="M45" i="5"/>
  <c r="H40" i="11" s="1"/>
  <c r="M37" i="5"/>
  <c r="H32" i="11" s="1"/>
  <c r="M29" i="5"/>
  <c r="H24" i="11" s="1"/>
  <c r="M25" i="5"/>
  <c r="H20" i="11" s="1"/>
  <c r="M43" i="5"/>
  <c r="H38" i="11" s="1"/>
  <c r="M39" i="5"/>
  <c r="H34" i="11" s="1"/>
  <c r="M35" i="5"/>
  <c r="H30" i="11" s="1"/>
  <c r="M31" i="5"/>
  <c r="H26" i="11" s="1"/>
  <c r="M27" i="5"/>
  <c r="H22" i="11" s="1"/>
  <c r="M42" i="5"/>
  <c r="H37" i="11" s="1"/>
  <c r="M30" i="5"/>
  <c r="H25" i="11" s="1"/>
  <c r="M41" i="5"/>
  <c r="H36" i="11" s="1"/>
  <c r="M33" i="5"/>
  <c r="H28" i="11" s="1"/>
  <c r="P46" i="5" l="1"/>
  <c r="K42" i="11" s="1"/>
  <c r="P45" i="5"/>
  <c r="K40" i="11" s="1"/>
  <c r="P33" i="5"/>
  <c r="K28" i="11" s="1"/>
  <c r="P31" i="5"/>
  <c r="K26" i="11" s="1"/>
  <c r="P29" i="5"/>
  <c r="K24" i="11" s="1"/>
  <c r="P27" i="5"/>
  <c r="K22" i="11" s="1"/>
  <c r="P34" i="5"/>
  <c r="K29" i="11" s="1"/>
  <c r="P30" i="5"/>
  <c r="K25" i="11" s="1"/>
  <c r="P26" i="5"/>
  <c r="K21" i="11" s="1"/>
  <c r="P39" i="5"/>
  <c r="K34" i="11" s="1"/>
  <c r="P35" i="5"/>
  <c r="K30" i="11" s="1"/>
  <c r="P25" i="5"/>
  <c r="K20" i="11" s="1"/>
  <c r="K41"/>
  <c r="P42" i="5"/>
  <c r="K37" i="11" s="1"/>
  <c r="P40" i="5"/>
  <c r="K35" i="11" s="1"/>
  <c r="P38" i="5"/>
  <c r="K33" i="11" s="1"/>
  <c r="P36" i="5"/>
  <c r="K31" i="11" s="1"/>
  <c r="J41"/>
  <c r="P44" i="5"/>
  <c r="K39" i="11" s="1"/>
  <c r="P32" i="5"/>
  <c r="K27" i="11" s="1"/>
  <c r="P28" i="5"/>
  <c r="K23" i="11" s="1"/>
  <c r="P43" i="5"/>
  <c r="K38" i="11" s="1"/>
  <c r="P41" i="5"/>
  <c r="K36" i="11" s="1"/>
  <c r="P37" i="5"/>
  <c r="K32" i="11" s="1"/>
</calcChain>
</file>

<file path=xl/sharedStrings.xml><?xml version="1.0" encoding="utf-8"?>
<sst xmlns="http://schemas.openxmlformats.org/spreadsheetml/2006/main" count="828" uniqueCount="352">
  <si>
    <t xml:space="preserve"> </t>
  </si>
  <si>
    <t>Assume:</t>
  </si>
  <si>
    <t>Prior Yr Herb:</t>
  </si>
  <si>
    <t>Selling Price</t>
  </si>
  <si>
    <t>PreEHerb:</t>
  </si>
  <si>
    <t>Planting Date:</t>
  </si>
  <si>
    <t>Soil pH:</t>
  </si>
  <si>
    <t>Organic Matter (%):</t>
  </si>
  <si>
    <t>Drying Charge</t>
  </si>
  <si>
    <t>Harvest Date:</t>
  </si>
  <si>
    <t>PostEHerb:</t>
  </si>
  <si>
    <t>Soil Texture:</t>
  </si>
  <si>
    <t>Per Moisture Pt.</t>
  </si>
  <si>
    <t>N-P-K Applied (lb/ac):</t>
  </si>
  <si>
    <t>N. App. Timing:</t>
  </si>
  <si>
    <t>Tillage Type:</t>
  </si>
  <si>
    <t>Soil Test Results:</t>
  </si>
  <si>
    <t>Plot Test Type:</t>
  </si>
  <si>
    <t>Std. Moisture %</t>
  </si>
  <si>
    <t>Row</t>
  </si>
  <si>
    <t>Harvest</t>
  </si>
  <si>
    <t>Entry</t>
  </si>
  <si>
    <t>#</t>
  </si>
  <si>
    <t>Length</t>
  </si>
  <si>
    <t>Gross</t>
  </si>
  <si>
    <t>No.</t>
  </si>
  <si>
    <t>Brand</t>
  </si>
  <si>
    <t>Rows</t>
  </si>
  <si>
    <t>Yield</t>
  </si>
  <si>
    <t>Width</t>
  </si>
  <si>
    <t>Beds            = Beds - Conventional southern beds for planting</t>
  </si>
  <si>
    <t>Contil           = Conservation Tillage - Definition different by area</t>
  </si>
  <si>
    <t>Fastst          = Major or minor tillage done in the fall, spring burndown applied prior to planting</t>
  </si>
  <si>
    <t>Minimum      = Minimum Tillage</t>
  </si>
  <si>
    <t>N/A              = Not Applicable</t>
  </si>
  <si>
    <t>Notill            = No-Till   - No major or minor tillage done in the fall or spring.  Only moving residue or coulters running in front of planter unit</t>
  </si>
  <si>
    <t>Plough         = Deep plowed before seeding</t>
  </si>
  <si>
    <t>Ridge Till</t>
  </si>
  <si>
    <t>Ridge Till      = Ridge till  - scraping residue from ridge top and planting ridge maintained with cultivation</t>
  </si>
  <si>
    <t xml:space="preserve">Stales          = Stale Seedbeds   - some form of tillage major or minor tillage completed in fall, no spring tillage done prior to planting </t>
  </si>
  <si>
    <t>Zonttl           = Zone Tillage  - coulters in the front of a planter with narrow, shallow zone for seedbed</t>
  </si>
  <si>
    <t>Tillage</t>
  </si>
  <si>
    <t>Minimum</t>
  </si>
  <si>
    <t>Beds</t>
  </si>
  <si>
    <t>Contil</t>
  </si>
  <si>
    <t>N/A</t>
  </si>
  <si>
    <t>Zone Till</t>
  </si>
  <si>
    <t>Strip Till</t>
  </si>
  <si>
    <t>Stale Seedbed</t>
  </si>
  <si>
    <t>Plow</t>
  </si>
  <si>
    <t>No Till</t>
  </si>
  <si>
    <t>Fast Start</t>
  </si>
  <si>
    <t>Residue</t>
  </si>
  <si>
    <t>1=Live Vegetation, Heavy Residue/Sod, Alfalfa, Clover Weed Cover &gt;50%</t>
  </si>
  <si>
    <t>2=Live Vegetation, Moderate Residue/Fall Cereals, Vetch 0-12, Weed 25-50%</t>
  </si>
  <si>
    <t>3=Live Vegetation, Light Residue/Weed Cover 0-25%</t>
  </si>
  <si>
    <t>4=Dead Vegetation, Heavy Residue, Continuous No Till Corn 3 or more years &gt;50%</t>
  </si>
  <si>
    <t>5=Dead Vegetation, Moderate Residue Corn Stubble 2 years, 25-50%</t>
  </si>
  <si>
    <t>6=Dead Vegetation, Light Residue Bean or Grain Stubble</t>
  </si>
  <si>
    <t>7=Dead Vegetation, Light Residue Corn Stubble 1 year 0-25%</t>
  </si>
  <si>
    <t>8 isn't an option</t>
  </si>
  <si>
    <t>9=Not applicable</t>
  </si>
  <si>
    <t>Irrigated</t>
  </si>
  <si>
    <t>Yes</t>
  </si>
  <si>
    <t>No</t>
  </si>
  <si>
    <t>SoilTexture</t>
  </si>
  <si>
    <t>Chalky</t>
  </si>
  <si>
    <t>Clay</t>
  </si>
  <si>
    <t>Clay Loam</t>
  </si>
  <si>
    <t>Fine</t>
  </si>
  <si>
    <t>Loam</t>
  </si>
  <si>
    <t>Loamy Sand</t>
  </si>
  <si>
    <t>Muck</t>
  </si>
  <si>
    <t>Peat</t>
  </si>
  <si>
    <t>Prose</t>
  </si>
  <si>
    <t>Sand</t>
  </si>
  <si>
    <t>Sandy Clay</t>
  </si>
  <si>
    <t>Sandy Clay Loam</t>
  </si>
  <si>
    <t>Sandy Loam</t>
  </si>
  <si>
    <t>Silt</t>
  </si>
  <si>
    <t>Silty Clay</t>
  </si>
  <si>
    <t>Silty Clay Loam</t>
  </si>
  <si>
    <t>Silty Loam</t>
  </si>
  <si>
    <t>Plot TestType</t>
  </si>
  <si>
    <t>Market Development</t>
  </si>
  <si>
    <t>Competitor Plot</t>
  </si>
  <si>
    <t>County Plot</t>
  </si>
  <si>
    <t>Side-by-Side</t>
  </si>
  <si>
    <t>Yield Monitor</t>
  </si>
  <si>
    <t>FACT</t>
  </si>
  <si>
    <t>K2O5</t>
  </si>
  <si>
    <t>K2O</t>
  </si>
  <si>
    <t>Low</t>
  </si>
  <si>
    <t>Medium</t>
  </si>
  <si>
    <t>High</t>
  </si>
  <si>
    <t>SalesRepList</t>
  </si>
  <si>
    <t>Drying</t>
  </si>
  <si>
    <t>Charge</t>
  </si>
  <si>
    <t>Condition</t>
  </si>
  <si>
    <t xml:space="preserve">Moisture </t>
  </si>
  <si>
    <t>Points for</t>
  </si>
  <si>
    <t xml:space="preserve">Gross </t>
  </si>
  <si>
    <t>Income</t>
  </si>
  <si>
    <t>Conditional</t>
  </si>
  <si>
    <t>Calculation</t>
  </si>
  <si>
    <t>Standard</t>
  </si>
  <si>
    <t>Moisture</t>
  </si>
  <si>
    <t>Shrinkage</t>
  </si>
  <si>
    <t>Actual</t>
  </si>
  <si>
    <t>Per Bushel</t>
  </si>
  <si>
    <t>Rank</t>
  </si>
  <si>
    <t>Convet</t>
  </si>
  <si>
    <t>Convet       = Conventional Tillage - Some Form of Major Tillage done in the fall and prior to planting in the spring MP, CP, Disk Chisel, subsoiler, disk, etc.</t>
  </si>
  <si>
    <t>The Vine Symbol is a trademark of Monsanto Technology LLC.  DEKALB is a registered trademark of  DeKalb Genetics</t>
  </si>
  <si>
    <t>Corporation.  Asgrow is a registered trademark of Monsanto Technology LLC.  Individual results may vary.</t>
  </si>
  <si>
    <t>Weight</t>
  </si>
  <si>
    <t>Insecticide</t>
  </si>
  <si>
    <t>None</t>
  </si>
  <si>
    <t>Seed</t>
  </si>
  <si>
    <t>Treatment</t>
  </si>
  <si>
    <t>AMBUSH</t>
  </si>
  <si>
    <t>AMMO 2.5 EC</t>
  </si>
  <si>
    <t>ARCTIC 3.2 EC</t>
  </si>
  <si>
    <t>ASANA XL</t>
  </si>
  <si>
    <t>AZTEC 2.1G</t>
  </si>
  <si>
    <t>BAYTHROID 2</t>
  </si>
  <si>
    <t>BIDRIN</t>
  </si>
  <si>
    <t>CAPTURE</t>
  </si>
  <si>
    <t>CAPTURE 1.15G</t>
  </si>
  <si>
    <t>CENTRIC</t>
  </si>
  <si>
    <t>COUNTER CR</t>
  </si>
  <si>
    <t>CURACRON</t>
  </si>
  <si>
    <t>DECIS 1.5EC</t>
  </si>
  <si>
    <t>DECIS 5EC</t>
  </si>
  <si>
    <t>DENIM</t>
  </si>
  <si>
    <t>DI-SYSTON 8</t>
  </si>
  <si>
    <t>DIBROM</t>
  </si>
  <si>
    <t>DIMETHOATE</t>
  </si>
  <si>
    <t>DIMILIN 2L</t>
  </si>
  <si>
    <t>EMPOWER</t>
  </si>
  <si>
    <t>EMPOWER2</t>
  </si>
  <si>
    <t>FORCE 3G</t>
  </si>
  <si>
    <t>FORTRESS 2.5G</t>
  </si>
  <si>
    <t>FORTRESS 5G</t>
  </si>
  <si>
    <t>FURADAN 4F</t>
  </si>
  <si>
    <t>FURY</t>
  </si>
  <si>
    <t>INTREPID 80WSP</t>
  </si>
  <si>
    <t>KARATE</t>
  </si>
  <si>
    <t>KARATE Z</t>
  </si>
  <si>
    <t>KELTHANE MF</t>
  </si>
  <si>
    <t>LANNATE LV</t>
  </si>
  <si>
    <t>LORSBAN 15G</t>
  </si>
  <si>
    <t>MATADOR</t>
  </si>
  <si>
    <t>METHYL PARATHON</t>
  </si>
  <si>
    <t>MON 54127</t>
  </si>
  <si>
    <t>PROVADO</t>
  </si>
  <si>
    <t>REGENT 4 SC</t>
  </si>
  <si>
    <t>REGENT 80 WG</t>
  </si>
  <si>
    <t>SCOUT X-TRA</t>
  </si>
  <si>
    <t>SEVIN</t>
  </si>
  <si>
    <t>SEVIN XLR PLUS</t>
  </si>
  <si>
    <t>STEWARD</t>
  </si>
  <si>
    <t>TEMIK</t>
  </si>
  <si>
    <t>TRACER</t>
  </si>
  <si>
    <t>TRIMAX</t>
  </si>
  <si>
    <t>VYDATE C-LV</t>
  </si>
  <si>
    <t>VYDATE L</t>
  </si>
  <si>
    <t>WARRIOR</t>
  </si>
  <si>
    <t>ZEPHYR</t>
  </si>
  <si>
    <t>Seed Treatment</t>
  </si>
  <si>
    <t>See above</t>
  </si>
  <si>
    <t>Gaucho</t>
  </si>
  <si>
    <t>Poncho 250</t>
  </si>
  <si>
    <t>Poncho 1250</t>
  </si>
  <si>
    <t>Cruiser</t>
  </si>
  <si>
    <t>Cruiser CRW Rate</t>
  </si>
  <si>
    <t>Cruiser Extreme Pack</t>
  </si>
  <si>
    <t>Soil</t>
  </si>
  <si>
    <t>Soil Applied Insecticide:</t>
  </si>
  <si>
    <t>Marketing Program</t>
  </si>
  <si>
    <t>Elevation (ft)</t>
  </si>
  <si>
    <t>or</t>
  </si>
  <si>
    <t>Rate</t>
  </si>
  <si>
    <t>Bu/A</t>
  </si>
  <si>
    <t xml:space="preserve">Test </t>
  </si>
  <si>
    <t>Lbs/Bu</t>
  </si>
  <si>
    <t>Grower Signature</t>
  </si>
  <si>
    <t>Use Grower Name</t>
  </si>
  <si>
    <t>Grower Signature via handheld</t>
  </si>
  <si>
    <t>Signed: __________________________________</t>
  </si>
  <si>
    <t>Cooperator:</t>
  </si>
  <si>
    <t>Mailing Address:</t>
  </si>
  <si>
    <t>City, State, Zip:</t>
  </si>
  <si>
    <t>County:</t>
  </si>
  <si>
    <t>Telephone:</t>
  </si>
  <si>
    <t>Phosphorus:</t>
  </si>
  <si>
    <t>Potassium:</t>
  </si>
  <si>
    <t>(Latitude) North:</t>
  </si>
  <si>
    <t>Seed Dealer:</t>
  </si>
  <si>
    <t>Contact:</t>
  </si>
  <si>
    <t>Planting Population:</t>
  </si>
  <si>
    <t>Row Width (inches):</t>
  </si>
  <si>
    <t>Previous Crop:</t>
  </si>
  <si>
    <t>% Ground Cover:</t>
  </si>
  <si>
    <t>Years in Con Till:</t>
  </si>
  <si>
    <t>Describe Residue:</t>
  </si>
  <si>
    <t xml:space="preserve">    Date applied:</t>
  </si>
  <si>
    <t xml:space="preserve">    Rate applied:</t>
  </si>
  <si>
    <t>Directions to Plot:</t>
  </si>
  <si>
    <t>Loc. of Plot Row #1:</t>
  </si>
  <si>
    <t>Rows/</t>
  </si>
  <si>
    <t>Comments</t>
  </si>
  <si>
    <t>N-P-K (lb/ac):</t>
  </si>
  <si>
    <t>OM (%):</t>
  </si>
  <si>
    <t>Side by Side</t>
  </si>
  <si>
    <t>City, State:</t>
  </si>
  <si>
    <t>GPS Coordinates:</t>
  </si>
  <si>
    <t>Comment</t>
  </si>
  <si>
    <t>Pounds</t>
  </si>
  <si>
    <t>of Grain</t>
  </si>
  <si>
    <t># of</t>
  </si>
  <si>
    <t>% Grain</t>
  </si>
  <si>
    <t>Irrigated (Y or N):</t>
  </si>
  <si>
    <t>SOYBEAN HARVEST FORM</t>
  </si>
  <si>
    <t>@ 13%</t>
  </si>
  <si>
    <t>Experiment Number:</t>
  </si>
  <si>
    <t>Soil Insecticide:</t>
  </si>
  <si>
    <t>Foliar Insecticide:</t>
  </si>
  <si>
    <t>Foliar Fungicide:</t>
  </si>
  <si>
    <t>Strip           = Strip Tillage   - some form of subsoiling in row area prior to planting, or previous fall</t>
  </si>
  <si>
    <t>Calcareous</t>
  </si>
  <si>
    <t>(Longitude) West:</t>
  </si>
  <si>
    <t>Soil Texture</t>
  </si>
  <si>
    <t>(Long.) W</t>
  </si>
  <si>
    <t>Irrigated (Yes or No):</t>
  </si>
  <si>
    <t>Grower Signature:</t>
  </si>
  <si>
    <t>Signed: _______________________________________________________</t>
  </si>
  <si>
    <t>Date:  ________________________________________________________</t>
  </si>
  <si>
    <t>(Latitude) N</t>
  </si>
  <si>
    <t>Population</t>
  </si>
  <si>
    <t>Date:  ____________________________________</t>
  </si>
  <si>
    <t>Jeremy Ewalt</t>
  </si>
  <si>
    <t>Terry Feterl</t>
  </si>
  <si>
    <t>Todd Kringen</t>
  </si>
  <si>
    <t>Margi Schmidt</t>
  </si>
  <si>
    <t>Bjorn Nelson</t>
  </si>
  <si>
    <t>Craig Treiber</t>
  </si>
  <si>
    <t>Keith Mockler</t>
  </si>
  <si>
    <t>Mark Valencsin</t>
  </si>
  <si>
    <t>Joe Schefers</t>
  </si>
  <si>
    <t>Ron Christensen</t>
  </si>
  <si>
    <t>Corporation.  Asgrow is a registered trademark of Monsanto Technology LLC. Individual results may vary.</t>
  </si>
  <si>
    <t>Seed and Trait Rep:</t>
  </si>
  <si>
    <t>Weigh System:</t>
  </si>
  <si>
    <t>Weigh Wagon</t>
  </si>
  <si>
    <t>Grain Cart Scale</t>
  </si>
  <si>
    <t>Unknown</t>
  </si>
  <si>
    <t>Other</t>
  </si>
  <si>
    <t>Weigh System</t>
  </si>
  <si>
    <t>Counted</t>
  </si>
  <si>
    <t>_____ I agree to publishing by Monsanto of my test plot data results, but do not use my name, field location or likeness.</t>
  </si>
  <si>
    <t>Prior Year Herb:</t>
  </si>
  <si>
    <t>Pre E Herbicide:</t>
  </si>
  <si>
    <t>Post E Herbicide:</t>
  </si>
  <si>
    <t>my fields (in whole or in part with such changes in language as do not substantially alter the meaning), the GPS coordinates for my fields, and/or any pictures, photographs or tapes</t>
  </si>
  <si>
    <t>taken in conjunction with said test plot data results in its publicity, promotions and advertising, including use on the Internet.</t>
  </si>
  <si>
    <t>_____ Yes, my name, field location (including GPS coordinates) and likeness may be used in publishing test plot data results by Monsanto.</t>
  </si>
  <si>
    <t>_____ Yes, my name, field location (including GPS coordinates), and likeness may be used in publishing test plot data results by Monsanto.</t>
  </si>
  <si>
    <t>Test Plot Release - Crop 2010</t>
  </si>
  <si>
    <t>Brand Name</t>
  </si>
  <si>
    <t>Trait</t>
  </si>
  <si>
    <t>MONSANTO PLANTING OUTLINE</t>
  </si>
  <si>
    <t>Seed Brand</t>
  </si>
  <si>
    <t>I hereby grant Monsanto Company, including affiliated companies and subsidiaries, assigns and dealers/retailers, the right to use my  test plot data results pertaining to</t>
  </si>
  <si>
    <t>Test Plot Release</t>
  </si>
  <si>
    <t>I hereby grant Monsanto Company, including affiliated companies and subsidiaries, assigns and dealers/retailers, the right to use test plot data results pertaining to</t>
  </si>
  <si>
    <t>APRONMAXX</t>
  </si>
  <si>
    <t>AVICTA COMPLETE CORN</t>
  </si>
  <si>
    <t>CORN ACLRN 1250 2011</t>
  </si>
  <si>
    <t>CORN ACLRN 250 2011</t>
  </si>
  <si>
    <t>CORN ACLRN 500 2011</t>
  </si>
  <si>
    <t>CORN ACLRN PV 1250 2011</t>
  </si>
  <si>
    <t>CORN ACLRN PV 500 2011</t>
  </si>
  <si>
    <t>CRUISER EXTREME 1250</t>
  </si>
  <si>
    <t>CRUISER EXTREME 250</t>
  </si>
  <si>
    <t>CRUISER EXTREME 500</t>
  </si>
  <si>
    <t>CRUISERMAXX</t>
  </si>
  <si>
    <t>CRUISERMAXX PLUS</t>
  </si>
  <si>
    <t>ENCAPSULATION (GOHSENOL KL03FL100)</t>
  </si>
  <si>
    <t>GAUCHO</t>
  </si>
  <si>
    <t>PONCHO</t>
  </si>
  <si>
    <t>PONCHO + VOTIVO</t>
  </si>
  <si>
    <t>PONCHO 1250</t>
  </si>
  <si>
    <t>PONCHO 250</t>
  </si>
  <si>
    <t>PONCHO 500</t>
  </si>
  <si>
    <t>SOY ACLRN F 2011</t>
  </si>
  <si>
    <t>SOY ACLRN FI 2011</t>
  </si>
  <si>
    <t>SOY ACLRN FIPV 2011</t>
  </si>
  <si>
    <t>SOY ACLRN FPV 2011</t>
  </si>
  <si>
    <t>TRILEX 6000</t>
  </si>
  <si>
    <t>UNTREATED SEED</t>
  </si>
  <si>
    <t>Steve Arndorfer</t>
  </si>
  <si>
    <t>Shane Brant</t>
  </si>
  <si>
    <t>Doug Blezek</t>
  </si>
  <si>
    <t>Tim Fogarty</t>
  </si>
  <si>
    <t>Kurt Loving</t>
  </si>
  <si>
    <t>Bret Sitzmann</t>
  </si>
  <si>
    <t>Greg Tracy</t>
  </si>
  <si>
    <t>Gary Ward</t>
  </si>
  <si>
    <t>Bruce Weller</t>
  </si>
  <si>
    <t>Carrie Snieder</t>
  </si>
  <si>
    <t>Jim McDermott</t>
  </si>
  <si>
    <t>Todd Claussen</t>
  </si>
  <si>
    <t xml:space="preserve">  </t>
  </si>
  <si>
    <t>Dave Mickelson</t>
  </si>
  <si>
    <t>Lehigh, IA, 50557</t>
  </si>
  <si>
    <t>Webster</t>
  </si>
  <si>
    <t>30</t>
  </si>
  <si>
    <t>corn</t>
  </si>
  <si>
    <t>Mickelson Seeds</t>
  </si>
  <si>
    <t>Lehigh, IA</t>
  </si>
  <si>
    <t>Asgrow</t>
  </si>
  <si>
    <t>Prairie Brand</t>
  </si>
  <si>
    <t>Pioneer</t>
  </si>
  <si>
    <t>PB2997</t>
  </si>
  <si>
    <t>No Treatment</t>
  </si>
  <si>
    <t>Stine</t>
  </si>
  <si>
    <t>Mycogen</t>
  </si>
  <si>
    <t>AgriGold</t>
  </si>
  <si>
    <t>ST19BA23GT</t>
  </si>
  <si>
    <t>PB2024RR2</t>
  </si>
  <si>
    <t>ST20RD20RR2</t>
  </si>
  <si>
    <t>MY5N206RR2</t>
  </si>
  <si>
    <t>AG20X7RRX</t>
  </si>
  <si>
    <t>AG21X7RRX</t>
  </si>
  <si>
    <t>AG21X9RRX</t>
  </si>
  <si>
    <t>MY5N211RR2</t>
  </si>
  <si>
    <t>p21a28RR2</t>
  </si>
  <si>
    <t>AG22X9RRX</t>
  </si>
  <si>
    <t>ST23BB02GT</t>
  </si>
  <si>
    <t>AGRI2250RRX</t>
  </si>
  <si>
    <t>AG24X7RRX</t>
  </si>
  <si>
    <t>MY5N245RR2</t>
  </si>
  <si>
    <t>P24A99RR2</t>
  </si>
  <si>
    <t>AGRI2505RRX</t>
  </si>
  <si>
    <t>AG26X8RRX</t>
  </si>
  <si>
    <t>ST26BA32GT</t>
  </si>
  <si>
    <t>AG29X9RRX</t>
  </si>
  <si>
    <t>ST28BA02GT</t>
  </si>
  <si>
    <t>nemastrike</t>
  </si>
  <si>
    <t>Headsup</t>
  </si>
  <si>
    <t>lost half row to spray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</si>
</sst>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.000_);_(&quot;$&quot;* \(#,##0.000\);_(&quot;$&quot;* &quot;-&quot;??_);_(@_)"/>
    <numFmt numFmtId="167" formatCode="mm\-dd\-yy"/>
    <numFmt numFmtId="168" formatCode="0.00000"/>
    <numFmt numFmtId="169" formatCode="#,##0.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b/>
      <sz val="18"/>
      <color indexed="12"/>
      <name val="Arial"/>
      <family val="2"/>
    </font>
    <font>
      <b/>
      <sz val="18"/>
      <color indexed="9"/>
      <name val="Arial"/>
      <family val="2"/>
    </font>
    <font>
      <b/>
      <u/>
      <sz val="18"/>
      <color indexed="9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b/>
      <u/>
      <sz val="18"/>
      <name val="Arial"/>
      <family val="2"/>
    </font>
    <font>
      <sz val="16"/>
      <color theme="1"/>
      <name val="Times New Roman"/>
      <family val="1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49" fontId="6" fillId="2" borderId="0" xfId="0" applyNumberFormat="1" applyFont="1" applyFill="1" applyBorder="1" applyAlignment="1" applyProtection="1">
      <alignment horizontal="right"/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/>
    <xf numFmtId="49" fontId="7" fillId="2" borderId="0" xfId="0" applyNumberFormat="1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49" fontId="6" fillId="2" borderId="0" xfId="0" applyNumberFormat="1" applyFont="1" applyFill="1" applyBorder="1" applyAlignment="1" applyProtection="1">
      <alignment horizontal="centerContinuous"/>
      <protection locked="0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right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49" fontId="16" fillId="2" borderId="0" xfId="0" applyNumberFormat="1" applyFont="1" applyFill="1" applyBorder="1" applyAlignment="1" applyProtection="1">
      <alignment horizontal="right"/>
      <protection locked="0"/>
    </xf>
    <xf numFmtId="49" fontId="16" fillId="2" borderId="0" xfId="0" applyNumberFormat="1" applyFont="1" applyFill="1" applyBorder="1" applyAlignment="1" applyProtection="1">
      <alignment horizontal="centerContinuous"/>
      <protection locked="0"/>
    </xf>
    <xf numFmtId="0" fontId="16" fillId="2" borderId="0" xfId="0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>
      <alignment horizontal="right"/>
    </xf>
    <xf numFmtId="0" fontId="9" fillId="2" borderId="0" xfId="0" applyFont="1" applyFill="1" applyAlignment="1" applyProtection="1">
      <protection locked="0"/>
    </xf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5" fillId="0" borderId="0" xfId="0" applyFont="1" applyBorder="1"/>
    <xf numFmtId="2" fontId="5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66" fontId="5" fillId="2" borderId="0" xfId="2" applyNumberFormat="1" applyFont="1" applyFill="1"/>
    <xf numFmtId="0" fontId="5" fillId="2" borderId="0" xfId="0" applyNumberFormat="1" applyFont="1" applyFill="1" applyAlignment="1">
      <alignment horizontal="center"/>
    </xf>
    <xf numFmtId="0" fontId="7" fillId="2" borderId="0" xfId="0" applyFont="1" applyFill="1"/>
    <xf numFmtId="49" fontId="7" fillId="2" borderId="0" xfId="0" applyNumberFormat="1" applyFont="1" applyFill="1" applyAlignment="1" applyProtection="1">
      <alignment horizontal="centerContinuous"/>
      <protection locked="0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165" fontId="7" fillId="2" borderId="0" xfId="0" applyNumberFormat="1" applyFont="1" applyFill="1" applyAlignment="1" applyProtection="1">
      <alignment horizontal="center"/>
      <protection locked="0"/>
    </xf>
    <xf numFmtId="14" fontId="8" fillId="2" borderId="4" xfId="0" applyNumberFormat="1" applyFont="1" applyFill="1" applyBorder="1" applyAlignment="1" applyProtection="1">
      <alignment horizontal="left"/>
      <protection hidden="1"/>
    </xf>
    <xf numFmtId="3" fontId="8" fillId="2" borderId="4" xfId="0" applyNumberFormat="1" applyFont="1" applyFill="1" applyBorder="1" applyAlignment="1" applyProtection="1">
      <alignment horizontal="left"/>
      <protection hidden="1"/>
    </xf>
    <xf numFmtId="3" fontId="8" fillId="2" borderId="4" xfId="0" applyNumberFormat="1" applyFont="1" applyFill="1" applyBorder="1" applyAlignment="1" applyProtection="1">
      <alignment horizontal="left"/>
    </xf>
    <xf numFmtId="3" fontId="8" fillId="2" borderId="4" xfId="0" applyNumberFormat="1" applyFont="1" applyFill="1" applyBorder="1" applyAlignment="1" applyProtection="1">
      <alignment horizontal="center"/>
    </xf>
    <xf numFmtId="169" fontId="8" fillId="2" borderId="4" xfId="0" applyNumberFormat="1" applyFont="1" applyFill="1" applyBorder="1" applyAlignment="1" applyProtection="1">
      <alignment horizontal="center"/>
    </xf>
    <xf numFmtId="44" fontId="8" fillId="2" borderId="4" xfId="2" applyFont="1" applyFill="1" applyBorder="1" applyAlignment="1" applyProtection="1">
      <alignment horizontal="center"/>
    </xf>
    <xf numFmtId="165" fontId="8" fillId="2" borderId="5" xfId="0" applyNumberFormat="1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7" fontId="8" fillId="2" borderId="7" xfId="2" applyNumberFormat="1" applyFont="1" applyFill="1" applyBorder="1" applyAlignment="1" applyProtection="1">
      <alignment horizontal="center"/>
      <protection hidden="1"/>
    </xf>
    <xf numFmtId="7" fontId="8" fillId="2" borderId="8" xfId="2" applyNumberFormat="1" applyFont="1" applyFill="1" applyBorder="1" applyAlignment="1" applyProtection="1">
      <alignment horizontal="center"/>
      <protection hidden="1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>
      <alignment horizontal="center"/>
    </xf>
    <xf numFmtId="0" fontId="17" fillId="3" borderId="9" xfId="0" applyFont="1" applyFill="1" applyBorder="1"/>
    <xf numFmtId="0" fontId="18" fillId="3" borderId="10" xfId="0" applyFont="1" applyFill="1" applyBorder="1"/>
    <xf numFmtId="0" fontId="17" fillId="3" borderId="10" xfId="0" applyFont="1" applyFill="1" applyBorder="1" applyAlignment="1">
      <alignment horizontal="center"/>
    </xf>
    <xf numFmtId="8" fontId="17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right"/>
    </xf>
    <xf numFmtId="0" fontId="5" fillId="3" borderId="10" xfId="0" applyFont="1" applyFill="1" applyBorder="1"/>
    <xf numFmtId="0" fontId="5" fillId="3" borderId="11" xfId="0" applyFont="1" applyFill="1" applyBorder="1"/>
    <xf numFmtId="0" fontId="17" fillId="3" borderId="12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7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3" xfId="0" applyFont="1" applyFill="1" applyBorder="1"/>
    <xf numFmtId="0" fontId="17" fillId="3" borderId="14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3" fontId="8" fillId="2" borderId="20" xfId="0" applyNumberFormat="1" applyFont="1" applyFill="1" applyBorder="1" applyAlignment="1" applyProtection="1">
      <alignment horizontal="left"/>
    </xf>
    <xf numFmtId="3" fontId="8" fillId="2" borderId="20" xfId="0" applyNumberFormat="1" applyFont="1" applyFill="1" applyBorder="1" applyAlignment="1" applyProtection="1">
      <alignment horizontal="center"/>
    </xf>
    <xf numFmtId="169" fontId="8" fillId="2" borderId="20" xfId="0" applyNumberFormat="1" applyFont="1" applyFill="1" applyBorder="1" applyAlignment="1" applyProtection="1">
      <alignment horizontal="center"/>
    </xf>
    <xf numFmtId="44" fontId="8" fillId="2" borderId="20" xfId="2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left"/>
      <protection hidden="1"/>
    </xf>
    <xf numFmtId="165" fontId="8" fillId="2" borderId="0" xfId="0" applyNumberFormat="1" applyFont="1" applyFill="1" applyBorder="1" applyAlignment="1" applyProtection="1">
      <alignment horizontal="left"/>
      <protection hidden="1"/>
    </xf>
    <xf numFmtId="0" fontId="17" fillId="3" borderId="15" xfId="0" quotePrefix="1" applyFont="1" applyFill="1" applyBorder="1" applyAlignment="1">
      <alignment horizontal="center"/>
    </xf>
    <xf numFmtId="0" fontId="12" fillId="2" borderId="0" xfId="0" applyFont="1" applyFill="1" applyBorder="1" applyAlignment="1" applyProtection="1">
      <protection locked="0"/>
    </xf>
    <xf numFmtId="49" fontId="12" fillId="2" borderId="0" xfId="0" applyNumberFormat="1" applyFont="1" applyFill="1" applyBorder="1" applyAlignment="1" applyProtection="1">
      <alignment horizontal="centerContinuous"/>
      <protection locked="0"/>
    </xf>
    <xf numFmtId="49" fontId="13" fillId="2" borderId="0" xfId="0" applyNumberFormat="1" applyFont="1" applyFill="1" applyBorder="1" applyAlignment="1" applyProtection="1">
      <alignment horizontal="centerContinuous"/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49" fontId="13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165" fontId="20" fillId="2" borderId="15" xfId="0" applyNumberFormat="1" applyFont="1" applyFill="1" applyBorder="1" applyAlignment="1" applyProtection="1">
      <alignment horizontal="left"/>
      <protection locked="0"/>
    </xf>
    <xf numFmtId="165" fontId="20" fillId="2" borderId="21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20" fillId="2" borderId="22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165" fontId="8" fillId="2" borderId="4" xfId="0" applyNumberFormat="1" applyFont="1" applyFill="1" applyBorder="1" applyAlignment="1" applyProtection="1">
      <alignment horizontal="center"/>
    </xf>
    <xf numFmtId="165" fontId="8" fillId="2" borderId="2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0" fontId="24" fillId="2" borderId="0" xfId="0" applyFont="1" applyFill="1" applyBorder="1"/>
    <xf numFmtId="165" fontId="23" fillId="2" borderId="0" xfId="0" applyNumberFormat="1" applyFont="1" applyFill="1" applyBorder="1" applyProtection="1"/>
    <xf numFmtId="165" fontId="23" fillId="2" borderId="0" xfId="0" applyNumberFormat="1" applyFont="1" applyFill="1" applyBorder="1"/>
    <xf numFmtId="2" fontId="23" fillId="2" borderId="0" xfId="0" applyNumberFormat="1" applyFont="1" applyFill="1" applyBorder="1"/>
    <xf numFmtId="0" fontId="23" fillId="2" borderId="0" xfId="0" applyNumberFormat="1" applyFont="1" applyFill="1" applyBorder="1" applyAlignment="1">
      <alignment horizontal="center"/>
    </xf>
    <xf numFmtId="0" fontId="23" fillId="2" borderId="0" xfId="0" applyFont="1" applyFill="1"/>
    <xf numFmtId="0" fontId="16" fillId="4" borderId="24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20" fillId="2" borderId="4" xfId="0" applyFont="1" applyFill="1" applyBorder="1" applyAlignment="1" applyProtection="1">
      <alignment horizontal="center"/>
      <protection locked="0"/>
    </xf>
    <xf numFmtId="3" fontId="20" fillId="2" borderId="4" xfId="0" applyNumberFormat="1" applyFont="1" applyFill="1" applyBorder="1" applyAlignment="1">
      <alignment horizontal="left"/>
    </xf>
    <xf numFmtId="1" fontId="20" fillId="2" borderId="4" xfId="0" applyNumberFormat="1" applyFont="1" applyFill="1" applyBorder="1" applyAlignment="1">
      <alignment horizontal="left"/>
    </xf>
    <xf numFmtId="1" fontId="20" fillId="2" borderId="4" xfId="0" applyNumberFormat="1" applyFont="1" applyFill="1" applyBorder="1" applyAlignment="1" applyProtection="1">
      <alignment horizontal="center"/>
      <protection locked="0"/>
    </xf>
    <xf numFmtId="165" fontId="20" fillId="2" borderId="4" xfId="0" applyNumberFormat="1" applyFont="1" applyFill="1" applyBorder="1" applyAlignment="1">
      <alignment horizontal="center"/>
    </xf>
    <xf numFmtId="1" fontId="20" fillId="2" borderId="4" xfId="0" applyNumberFormat="1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center"/>
    </xf>
    <xf numFmtId="164" fontId="20" fillId="2" borderId="4" xfId="1" applyNumberFormat="1" applyFont="1" applyFill="1" applyBorder="1" applyAlignment="1" applyProtection="1">
      <alignment horizontal="center"/>
      <protection locked="0"/>
    </xf>
    <xf numFmtId="165" fontId="20" fillId="2" borderId="4" xfId="0" applyNumberFormat="1" applyFont="1" applyFill="1" applyBorder="1" applyAlignment="1" applyProtection="1">
      <alignment horizontal="center"/>
      <protection locked="0"/>
    </xf>
    <xf numFmtId="44" fontId="20" fillId="2" borderId="4" xfId="2" applyFont="1" applyFill="1" applyBorder="1" applyAlignment="1">
      <alignment horizontal="center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0" borderId="0" xfId="0" applyFont="1" applyBorder="1"/>
    <xf numFmtId="0" fontId="12" fillId="2" borderId="0" xfId="0" applyFont="1" applyFill="1" applyAlignment="1" applyProtection="1">
      <protection locked="0"/>
    </xf>
    <xf numFmtId="49" fontId="12" fillId="2" borderId="0" xfId="0" applyNumberFormat="1" applyFon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 applyProtection="1">
      <alignment horizontal="centerContinuous"/>
      <protection locked="0"/>
    </xf>
    <xf numFmtId="49" fontId="13" fillId="2" borderId="0" xfId="0" applyNumberFormat="1" applyFont="1" applyFill="1" applyAlignment="1" applyProtection="1">
      <alignment horizontal="centerContinuous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protection locked="0"/>
    </xf>
    <xf numFmtId="49" fontId="13" fillId="2" borderId="0" xfId="0" applyNumberFormat="1" applyFont="1" applyFill="1" applyAlignment="1" applyProtection="1">
      <alignment horizontal="center"/>
      <protection locked="0"/>
    </xf>
    <xf numFmtId="14" fontId="20" fillId="2" borderId="4" xfId="0" applyNumberFormat="1" applyFont="1" applyFill="1" applyBorder="1" applyAlignment="1" applyProtection="1">
      <alignment horizontal="left"/>
      <protection hidden="1"/>
    </xf>
    <xf numFmtId="165" fontId="20" fillId="3" borderId="5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165" fontId="20" fillId="2" borderId="5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center"/>
      <protection locked="0"/>
    </xf>
    <xf numFmtId="49" fontId="20" fillId="2" borderId="4" xfId="0" applyNumberFormat="1" applyFont="1" applyFill="1" applyBorder="1" applyProtection="1">
      <protection hidden="1"/>
    </xf>
    <xf numFmtId="0" fontId="13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Protection="1">
      <protection locked="0"/>
    </xf>
    <xf numFmtId="165" fontId="13" fillId="2" borderId="0" xfId="0" applyNumberFormat="1" applyFont="1" applyFill="1" applyProtection="1"/>
    <xf numFmtId="165" fontId="13" fillId="2" borderId="0" xfId="0" applyNumberFormat="1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2" borderId="5" xfId="0" applyFont="1" applyFill="1" applyBorder="1"/>
    <xf numFmtId="0" fontId="13" fillId="2" borderId="0" xfId="0" applyFont="1" applyFill="1" applyAlignment="1">
      <alignment horizontal="right"/>
    </xf>
    <xf numFmtId="0" fontId="13" fillId="2" borderId="32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2" fillId="2" borderId="32" xfId="0" applyFont="1" applyFill="1" applyBorder="1" applyAlignment="1" applyProtection="1">
      <alignment horizontal="center"/>
      <protection locked="0"/>
    </xf>
    <xf numFmtId="0" fontId="16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8" fontId="16" fillId="2" borderId="0" xfId="0" applyNumberFormat="1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Continuous"/>
    </xf>
    <xf numFmtId="0" fontId="16" fillId="2" borderId="0" xfId="0" quotePrefix="1" applyFont="1" applyFill="1" applyAlignment="1">
      <alignment horizontal="center"/>
    </xf>
    <xf numFmtId="0" fontId="16" fillId="2" borderId="0" xfId="0" applyFont="1" applyFill="1" applyBorder="1" applyAlignment="1">
      <alignment horizontal="left"/>
    </xf>
    <xf numFmtId="165" fontId="20" fillId="2" borderId="6" xfId="0" applyNumberFormat="1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right"/>
    </xf>
    <xf numFmtId="0" fontId="14" fillId="0" borderId="0" xfId="0" applyFont="1" applyBorder="1"/>
    <xf numFmtId="0" fontId="14" fillId="0" borderId="0" xfId="0" applyFont="1"/>
    <xf numFmtId="2" fontId="14" fillId="2" borderId="0" xfId="0" applyNumberFormat="1" applyFont="1" applyFill="1"/>
    <xf numFmtId="168" fontId="20" fillId="2" borderId="31" xfId="0" applyNumberFormat="1" applyFont="1" applyFill="1" applyBorder="1" applyAlignment="1"/>
    <xf numFmtId="49" fontId="12" fillId="2" borderId="0" xfId="0" applyNumberFormat="1" applyFont="1" applyFill="1" applyAlignment="1" applyProtection="1">
      <protection locked="0"/>
    </xf>
    <xf numFmtId="49" fontId="12" fillId="2" borderId="0" xfId="0" applyNumberFormat="1" applyFont="1" applyFill="1" applyAlignment="1" applyProtection="1">
      <alignment horizontal="right"/>
      <protection locked="0"/>
    </xf>
    <xf numFmtId="0" fontId="20" fillId="5" borderId="21" xfId="0" applyFont="1" applyFill="1" applyBorder="1" applyProtection="1">
      <protection locked="0"/>
    </xf>
    <xf numFmtId="0" fontId="20" fillId="5" borderId="21" xfId="0" applyFont="1" applyFill="1" applyBorder="1" applyAlignment="1" applyProtection="1">
      <alignment horizontal="left"/>
      <protection locked="0"/>
    </xf>
    <xf numFmtId="0" fontId="20" fillId="5" borderId="21" xfId="0" applyFont="1" applyFill="1" applyBorder="1" applyAlignment="1">
      <alignment horizontal="left"/>
    </xf>
    <xf numFmtId="0" fontId="20" fillId="5" borderId="33" xfId="0" applyFont="1" applyFill="1" applyBorder="1" applyAlignment="1">
      <alignment horizontal="left"/>
    </xf>
    <xf numFmtId="0" fontId="20" fillId="5" borderId="34" xfId="0" applyFont="1" applyFill="1" applyBorder="1" applyAlignment="1"/>
    <xf numFmtId="0" fontId="20" fillId="5" borderId="27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left"/>
    </xf>
    <xf numFmtId="0" fontId="20" fillId="5" borderId="36" xfId="0" applyFont="1" applyFill="1" applyBorder="1" applyAlignment="1"/>
    <xf numFmtId="0" fontId="20" fillId="5" borderId="22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left"/>
    </xf>
    <xf numFmtId="0" fontId="20" fillId="5" borderId="38" xfId="0" applyFont="1" applyFill="1" applyBorder="1" applyAlignment="1"/>
    <xf numFmtId="0" fontId="20" fillId="5" borderId="23" xfId="0" applyFont="1" applyFill="1" applyBorder="1" applyAlignment="1">
      <alignment horizontal="center"/>
    </xf>
    <xf numFmtId="14" fontId="20" fillId="5" borderId="4" xfId="0" applyNumberFormat="1" applyFont="1" applyFill="1" applyBorder="1" applyAlignment="1" applyProtection="1">
      <alignment horizontal="left"/>
      <protection hidden="1"/>
    </xf>
    <xf numFmtId="3" fontId="20" fillId="5" borderId="4" xfId="0" applyNumberFormat="1" applyFont="1" applyFill="1" applyBorder="1" applyAlignment="1" applyProtection="1">
      <alignment horizontal="left"/>
      <protection hidden="1"/>
    </xf>
    <xf numFmtId="49" fontId="20" fillId="5" borderId="4" xfId="0" applyNumberFormat="1" applyFont="1" applyFill="1" applyBorder="1" applyProtection="1">
      <protection hidden="1"/>
    </xf>
    <xf numFmtId="168" fontId="20" fillId="5" borderId="31" xfId="0" applyNumberFormat="1" applyFont="1" applyFill="1" applyBorder="1" applyAlignment="1">
      <alignment horizontal="left"/>
    </xf>
    <xf numFmtId="168" fontId="20" fillId="5" borderId="5" xfId="0" applyNumberFormat="1" applyFont="1" applyFill="1" applyBorder="1" applyAlignment="1"/>
    <xf numFmtId="0" fontId="20" fillId="5" borderId="4" xfId="0" applyFont="1" applyFill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6" borderId="0" xfId="0" applyFont="1" applyFill="1" applyBorder="1" applyAlignment="1" applyProtection="1">
      <alignment horizontal="right"/>
      <protection locked="0"/>
    </xf>
    <xf numFmtId="0" fontId="16" fillId="4" borderId="39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left"/>
    </xf>
    <xf numFmtId="0" fontId="16" fillId="4" borderId="59" xfId="0" applyFont="1" applyFill="1" applyBorder="1" applyAlignment="1">
      <alignment horizontal="center"/>
    </xf>
    <xf numFmtId="0" fontId="20" fillId="5" borderId="27" xfId="0" applyFont="1" applyFill="1" applyBorder="1" applyAlignment="1">
      <alignment horizontal="left"/>
    </xf>
    <xf numFmtId="0" fontId="20" fillId="5" borderId="22" xfId="0" applyFont="1" applyFill="1" applyBorder="1" applyAlignment="1">
      <alignment horizontal="left"/>
    </xf>
    <xf numFmtId="0" fontId="20" fillId="5" borderId="23" xfId="0" applyFont="1" applyFill="1" applyBorder="1" applyAlignment="1">
      <alignment horizontal="left"/>
    </xf>
    <xf numFmtId="165" fontId="8" fillId="2" borderId="8" xfId="0" applyNumberFormat="1" applyFont="1" applyFill="1" applyBorder="1" applyAlignment="1" applyProtection="1">
      <alignment horizontal="center"/>
    </xf>
    <xf numFmtId="169" fontId="8" fillId="2" borderId="8" xfId="0" applyNumberFormat="1" applyFont="1" applyFill="1" applyBorder="1" applyAlignment="1" applyProtection="1">
      <alignment horizontal="center"/>
    </xf>
    <xf numFmtId="3" fontId="8" fillId="2" borderId="8" xfId="0" applyNumberFormat="1" applyFont="1" applyFill="1" applyBorder="1" applyAlignment="1" applyProtection="1">
      <alignment horizontal="center"/>
    </xf>
    <xf numFmtId="0" fontId="26" fillId="0" borderId="0" xfId="3" applyFont="1"/>
    <xf numFmtId="0" fontId="20" fillId="5" borderId="61" xfId="0" applyFont="1" applyFill="1" applyBorder="1" applyAlignment="1">
      <alignment horizontal="center"/>
    </xf>
    <xf numFmtId="0" fontId="16" fillId="4" borderId="60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left"/>
    </xf>
    <xf numFmtId="3" fontId="20" fillId="2" borderId="4" xfId="0" applyNumberFormat="1" applyFont="1" applyFill="1" applyBorder="1" applyAlignment="1">
      <alignment horizontal="left"/>
    </xf>
    <xf numFmtId="0" fontId="8" fillId="0" borderId="16" xfId="0" applyFont="1" applyFill="1" applyBorder="1" applyAlignment="1" applyProtection="1">
      <alignment horizontal="center"/>
      <protection locked="0"/>
    </xf>
    <xf numFmtId="3" fontId="8" fillId="0" borderId="17" xfId="0" applyNumberFormat="1" applyFont="1" applyFill="1" applyBorder="1" applyAlignment="1" applyProtection="1">
      <alignment horizontal="left"/>
    </xf>
    <xf numFmtId="165" fontId="8" fillId="0" borderId="17" xfId="0" applyNumberFormat="1" applyFont="1" applyFill="1" applyBorder="1" applyAlignment="1" applyProtection="1">
      <alignment horizontal="center"/>
    </xf>
    <xf numFmtId="169" fontId="8" fillId="0" borderId="17" xfId="0" applyNumberFormat="1" applyFont="1" applyFill="1" applyBorder="1" applyAlignment="1" applyProtection="1">
      <alignment horizontal="center"/>
    </xf>
    <xf numFmtId="3" fontId="8" fillId="0" borderId="17" xfId="0" applyNumberFormat="1" applyFont="1" applyFill="1" applyBorder="1" applyAlignment="1" applyProtection="1">
      <alignment horizontal="center"/>
    </xf>
    <xf numFmtId="44" fontId="8" fillId="0" borderId="17" xfId="2" applyFont="1" applyFill="1" applyBorder="1" applyAlignment="1" applyProtection="1">
      <alignment horizontal="center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3" fontId="8" fillId="0" borderId="4" xfId="0" applyNumberFormat="1" applyFont="1" applyFill="1" applyBorder="1" applyAlignment="1" applyProtection="1">
      <alignment horizontal="left"/>
    </xf>
    <xf numFmtId="165" fontId="8" fillId="0" borderId="8" xfId="0" applyNumberFormat="1" applyFont="1" applyFill="1" applyBorder="1" applyAlignment="1" applyProtection="1">
      <alignment horizontal="center"/>
    </xf>
    <xf numFmtId="169" fontId="8" fillId="0" borderId="8" xfId="0" applyNumberFormat="1" applyFont="1" applyFill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/>
    </xf>
    <xf numFmtId="169" fontId="8" fillId="0" borderId="4" xfId="0" applyNumberFormat="1" applyFont="1" applyFill="1" applyBorder="1" applyAlignment="1" applyProtection="1">
      <alignment horizontal="center"/>
    </xf>
    <xf numFmtId="3" fontId="8" fillId="0" borderId="4" xfId="0" applyNumberFormat="1" applyFont="1" applyFill="1" applyBorder="1" applyAlignment="1" applyProtection="1">
      <alignment horizontal="center"/>
    </xf>
    <xf numFmtId="44" fontId="8" fillId="0" borderId="4" xfId="2" applyFont="1" applyFill="1" applyBorder="1" applyAlignment="1" applyProtection="1">
      <alignment horizontal="center"/>
    </xf>
    <xf numFmtId="169" fontId="27" fillId="0" borderId="4" xfId="0" applyNumberFormat="1" applyFont="1" applyFill="1" applyBorder="1" applyAlignment="1" applyProtection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left"/>
    </xf>
    <xf numFmtId="0" fontId="20" fillId="2" borderId="36" xfId="0" applyFont="1" applyFill="1" applyBorder="1" applyAlignment="1">
      <alignment horizontal="left"/>
    </xf>
    <xf numFmtId="0" fontId="20" fillId="2" borderId="22" xfId="0" applyFont="1" applyFill="1" applyBorder="1" applyAlignment="1">
      <alignment horizontal="left"/>
    </xf>
    <xf numFmtId="0" fontId="20" fillId="2" borderId="40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0" fontId="20" fillId="0" borderId="40" xfId="0" applyFont="1" applyFill="1" applyBorder="1" applyAlignment="1">
      <alignment horizontal="left"/>
    </xf>
    <xf numFmtId="168" fontId="12" fillId="6" borderId="15" xfId="0" applyNumberFormat="1" applyFont="1" applyFill="1" applyBorder="1" applyAlignment="1">
      <alignment horizontal="left"/>
    </xf>
    <xf numFmtId="0" fontId="16" fillId="4" borderId="25" xfId="0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left"/>
    </xf>
    <xf numFmtId="0" fontId="20" fillId="2" borderId="21" xfId="0" applyFont="1" applyFill="1" applyBorder="1" applyAlignment="1" applyProtection="1">
      <alignment horizontal="left"/>
      <protection locked="0"/>
    </xf>
    <xf numFmtId="0" fontId="20" fillId="2" borderId="33" xfId="0" applyFont="1" applyFill="1" applyBorder="1" applyAlignment="1">
      <alignment horizontal="left"/>
    </xf>
    <xf numFmtId="0" fontId="20" fillId="2" borderId="34" xfId="0" applyFont="1" applyFill="1" applyBorder="1" applyAlignment="1">
      <alignment horizontal="left"/>
    </xf>
    <xf numFmtId="168" fontId="12" fillId="6" borderId="21" xfId="0" applyNumberFormat="1" applyFont="1" applyFill="1" applyBorder="1" applyAlignment="1">
      <alignment horizontal="left"/>
    </xf>
    <xf numFmtId="167" fontId="20" fillId="2" borderId="15" xfId="0" applyNumberFormat="1" applyFont="1" applyFill="1" applyBorder="1" applyAlignment="1" applyProtection="1">
      <alignment horizontal="left"/>
      <protection locked="0"/>
    </xf>
    <xf numFmtId="0" fontId="15" fillId="5" borderId="15" xfId="0" applyFont="1" applyFill="1" applyBorder="1" applyAlignment="1" applyProtection="1">
      <alignment horizontal="left"/>
      <protection locked="0"/>
    </xf>
    <xf numFmtId="0" fontId="20" fillId="2" borderId="23" xfId="0" applyFont="1" applyFill="1" applyBorder="1" applyAlignment="1">
      <alignment horizontal="left"/>
    </xf>
    <xf numFmtId="0" fontId="20" fillId="2" borderId="42" xfId="0" applyFont="1" applyFill="1" applyBorder="1" applyAlignment="1">
      <alignment horizontal="left"/>
    </xf>
    <xf numFmtId="0" fontId="20" fillId="2" borderId="37" xfId="0" applyFont="1" applyFill="1" applyBorder="1" applyAlignment="1">
      <alignment horizontal="left"/>
    </xf>
    <xf numFmtId="0" fontId="20" fillId="2" borderId="38" xfId="0" applyFont="1" applyFill="1" applyBorder="1" applyAlignment="1">
      <alignment horizontal="left"/>
    </xf>
    <xf numFmtId="0" fontId="10" fillId="2" borderId="0" xfId="0" applyFont="1" applyFill="1" applyBorder="1" applyAlignment="1" applyProtection="1">
      <alignment horizontal="center"/>
      <protection locked="0"/>
    </xf>
    <xf numFmtId="8" fontId="22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/>
    </xf>
    <xf numFmtId="167" fontId="20" fillId="2" borderId="21" xfId="0" applyNumberFormat="1" applyFont="1" applyFill="1" applyBorder="1" applyAlignment="1" applyProtection="1">
      <alignment horizontal="left"/>
      <protection locked="0"/>
    </xf>
    <xf numFmtId="49" fontId="12" fillId="5" borderId="21" xfId="0" applyNumberFormat="1" applyFont="1" applyFill="1" applyBorder="1" applyAlignment="1" applyProtection="1">
      <alignment horizontal="left"/>
      <protection locked="0"/>
    </xf>
    <xf numFmtId="14" fontId="20" fillId="5" borderId="21" xfId="0" applyNumberFormat="1" applyFont="1" applyFill="1" applyBorder="1" applyAlignment="1">
      <alignment horizontal="left"/>
    </xf>
    <xf numFmtId="3" fontId="20" fillId="5" borderId="21" xfId="0" applyNumberFormat="1" applyFont="1" applyFill="1" applyBorder="1" applyAlignment="1">
      <alignment horizontal="left"/>
    </xf>
    <xf numFmtId="0" fontId="20" fillId="5" borderId="21" xfId="0" applyFont="1" applyFill="1" applyBorder="1" applyAlignment="1">
      <alignment horizontal="left"/>
    </xf>
    <xf numFmtId="14" fontId="20" fillId="2" borderId="21" xfId="0" applyNumberFormat="1" applyFont="1" applyFill="1" applyBorder="1" applyAlignment="1" applyProtection="1">
      <alignment horizontal="left"/>
      <protection locked="0"/>
    </xf>
    <xf numFmtId="0" fontId="20" fillId="5" borderId="21" xfId="0" applyFont="1" applyFill="1" applyBorder="1" applyAlignment="1" applyProtection="1">
      <alignment horizontal="left"/>
      <protection locked="0"/>
    </xf>
    <xf numFmtId="14" fontId="20" fillId="5" borderId="21" xfId="0" applyNumberFormat="1" applyFont="1" applyFill="1" applyBorder="1" applyAlignment="1" applyProtection="1">
      <alignment horizontal="left"/>
      <protection locked="0"/>
    </xf>
    <xf numFmtId="49" fontId="20" fillId="2" borderId="21" xfId="0" applyNumberFormat="1" applyFont="1" applyFill="1" applyBorder="1" applyAlignment="1" applyProtection="1">
      <alignment horizontal="left"/>
      <protection locked="0"/>
    </xf>
    <xf numFmtId="165" fontId="20" fillId="2" borderId="15" xfId="0" applyNumberFormat="1" applyFont="1" applyFill="1" applyBorder="1" applyAlignment="1" applyProtection="1">
      <alignment horizontal="left"/>
      <protection locked="0"/>
    </xf>
    <xf numFmtId="8" fontId="11" fillId="2" borderId="0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14" fontId="20" fillId="2" borderId="21" xfId="0" applyNumberFormat="1" applyFont="1" applyFill="1" applyBorder="1" applyAlignment="1">
      <alignment horizontal="left"/>
    </xf>
    <xf numFmtId="0" fontId="20" fillId="2" borderId="21" xfId="0" applyFont="1" applyFill="1" applyBorder="1" applyAlignment="1">
      <alignment horizontal="left"/>
    </xf>
    <xf numFmtId="0" fontId="20" fillId="5" borderId="15" xfId="0" applyFont="1" applyFill="1" applyBorder="1" applyAlignment="1" applyProtection="1">
      <alignment horizontal="left"/>
      <protection locked="0"/>
    </xf>
    <xf numFmtId="1" fontId="20" fillId="0" borderId="21" xfId="0" applyNumberFormat="1" applyFont="1" applyFill="1" applyBorder="1" applyAlignment="1" applyProtection="1">
      <alignment horizontal="left"/>
      <protection locked="0"/>
    </xf>
    <xf numFmtId="1" fontId="20" fillId="5" borderId="21" xfId="0" applyNumberFormat="1" applyFont="1" applyFill="1" applyBorder="1" applyAlignment="1" applyProtection="1">
      <alignment horizontal="left"/>
      <protection locked="0"/>
    </xf>
    <xf numFmtId="0" fontId="20" fillId="0" borderId="27" xfId="0" applyFont="1" applyFill="1" applyBorder="1" applyAlignment="1">
      <alignment horizontal="left"/>
    </xf>
    <xf numFmtId="0" fontId="20" fillId="0" borderId="41" xfId="0" applyFont="1" applyFill="1" applyBorder="1" applyAlignment="1">
      <alignment horizontal="left"/>
    </xf>
    <xf numFmtId="0" fontId="16" fillId="4" borderId="43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49" fontId="12" fillId="5" borderId="15" xfId="0" applyNumberFormat="1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49" fontId="20" fillId="2" borderId="15" xfId="0" applyNumberFormat="1" applyFont="1" applyFill="1" applyBorder="1" applyAlignment="1" applyProtection="1">
      <alignment horizontal="left"/>
      <protection locked="0"/>
    </xf>
    <xf numFmtId="0" fontId="20" fillId="2" borderId="5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31" xfId="0" applyFont="1" applyFill="1" applyBorder="1" applyAlignment="1">
      <alignment horizontal="left"/>
    </xf>
    <xf numFmtId="0" fontId="20" fillId="2" borderId="5" xfId="0" applyFont="1" applyFill="1" applyBorder="1" applyAlignment="1" applyProtection="1">
      <alignment horizontal="left"/>
      <protection locked="0"/>
    </xf>
    <xf numFmtId="0" fontId="20" fillId="6" borderId="3" xfId="0" applyFont="1" applyFill="1" applyBorder="1" applyAlignment="1" applyProtection="1">
      <alignment horizontal="left"/>
      <protection locked="0"/>
    </xf>
    <xf numFmtId="0" fontId="20" fillId="2" borderId="31" xfId="0" applyFont="1" applyFill="1" applyBorder="1" applyAlignment="1" applyProtection="1">
      <alignment horizontal="left"/>
      <protection locked="0"/>
    </xf>
    <xf numFmtId="1" fontId="20" fillId="5" borderId="5" xfId="0" applyNumberFormat="1" applyFont="1" applyFill="1" applyBorder="1" applyAlignment="1" applyProtection="1">
      <alignment horizontal="left"/>
      <protection locked="0"/>
    </xf>
    <xf numFmtId="1" fontId="20" fillId="5" borderId="31" xfId="0" applyNumberFormat="1" applyFont="1" applyFill="1" applyBorder="1" applyAlignment="1" applyProtection="1">
      <alignment horizontal="left"/>
      <protection locked="0"/>
    </xf>
    <xf numFmtId="14" fontId="20" fillId="5" borderId="5" xfId="0" applyNumberFormat="1" applyFont="1" applyFill="1" applyBorder="1" applyAlignment="1" applyProtection="1">
      <alignment horizontal="left"/>
      <protection locked="0"/>
    </xf>
    <xf numFmtId="14" fontId="20" fillId="5" borderId="3" xfId="0" applyNumberFormat="1" applyFont="1" applyFill="1" applyBorder="1" applyAlignment="1" applyProtection="1">
      <alignment horizontal="left"/>
      <protection locked="0"/>
    </xf>
    <xf numFmtId="14" fontId="20" fillId="5" borderId="31" xfId="0" applyNumberFormat="1" applyFont="1" applyFill="1" applyBorder="1" applyAlignment="1" applyProtection="1">
      <alignment horizontal="left"/>
      <protection locked="0"/>
    </xf>
    <xf numFmtId="49" fontId="20" fillId="2" borderId="5" xfId="0" applyNumberFormat="1" applyFont="1" applyFill="1" applyBorder="1" applyAlignment="1" applyProtection="1">
      <alignment horizontal="left"/>
      <protection locked="0"/>
    </xf>
    <xf numFmtId="49" fontId="20" fillId="2" borderId="3" xfId="0" applyNumberFormat="1" applyFont="1" applyFill="1" applyBorder="1" applyAlignment="1" applyProtection="1">
      <alignment horizontal="left"/>
      <protection locked="0"/>
    </xf>
    <xf numFmtId="49" fontId="20" fillId="2" borderId="31" xfId="0" applyNumberFormat="1" applyFont="1" applyFill="1" applyBorder="1" applyAlignment="1" applyProtection="1">
      <alignment horizontal="left"/>
      <protection locked="0"/>
    </xf>
    <xf numFmtId="14" fontId="20" fillId="2" borderId="5" xfId="0" applyNumberFormat="1" applyFont="1" applyFill="1" applyBorder="1" applyAlignment="1" applyProtection="1">
      <alignment horizontal="left"/>
      <protection locked="0"/>
    </xf>
    <xf numFmtId="14" fontId="20" fillId="2" borderId="3" xfId="0" applyNumberFormat="1" applyFont="1" applyFill="1" applyBorder="1" applyAlignment="1" applyProtection="1">
      <alignment horizontal="left"/>
      <protection locked="0"/>
    </xf>
    <xf numFmtId="14" fontId="20" fillId="2" borderId="31" xfId="0" applyNumberFormat="1" applyFont="1" applyFill="1" applyBorder="1" applyAlignment="1" applyProtection="1">
      <alignment horizontal="left"/>
      <protection locked="0"/>
    </xf>
    <xf numFmtId="0" fontId="20" fillId="5" borderId="5" xfId="0" applyFont="1" applyFill="1" applyBorder="1" applyAlignment="1" applyProtection="1">
      <alignment horizontal="left"/>
      <protection locked="0"/>
    </xf>
    <xf numFmtId="0" fontId="20" fillId="5" borderId="3" xfId="0" applyFont="1" applyFill="1" applyBorder="1" applyAlignment="1" applyProtection="1">
      <alignment horizontal="left"/>
      <protection locked="0"/>
    </xf>
    <xf numFmtId="0" fontId="20" fillId="5" borderId="31" xfId="0" applyFont="1" applyFill="1" applyBorder="1" applyAlignment="1" applyProtection="1">
      <alignment horizontal="left"/>
      <protection locked="0"/>
    </xf>
    <xf numFmtId="49" fontId="20" fillId="5" borderId="5" xfId="0" applyNumberFormat="1" applyFont="1" applyFill="1" applyBorder="1" applyAlignment="1" applyProtection="1">
      <alignment horizontal="left"/>
      <protection locked="0" hidden="1"/>
    </xf>
    <xf numFmtId="49" fontId="20" fillId="5" borderId="31" xfId="0" applyNumberFormat="1" applyFont="1" applyFill="1" applyBorder="1" applyAlignment="1" applyProtection="1">
      <alignment horizontal="left"/>
      <protection locked="0" hidden="1"/>
    </xf>
    <xf numFmtId="167" fontId="20" fillId="2" borderId="5" xfId="0" applyNumberFormat="1" applyFont="1" applyFill="1" applyBorder="1" applyAlignment="1" applyProtection="1">
      <alignment horizontal="left"/>
      <protection locked="0"/>
    </xf>
    <xf numFmtId="167" fontId="20" fillId="2" borderId="31" xfId="0" applyNumberFormat="1" applyFont="1" applyFill="1" applyBorder="1" applyAlignment="1" applyProtection="1">
      <alignment horizontal="left"/>
      <protection locked="0"/>
    </xf>
    <xf numFmtId="0" fontId="20" fillId="6" borderId="45" xfId="0" applyFont="1" applyFill="1" applyBorder="1" applyAlignment="1" applyProtection="1">
      <alignment horizontal="left"/>
      <protection locked="0"/>
    </xf>
    <xf numFmtId="0" fontId="20" fillId="6" borderId="46" xfId="0" applyFont="1" applyFill="1" applyBorder="1" applyAlignment="1" applyProtection="1">
      <alignment horizontal="left"/>
      <protection locked="0"/>
    </xf>
    <xf numFmtId="0" fontId="12" fillId="2" borderId="45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 applyProtection="1">
      <alignment horizontal="center"/>
      <protection locked="0"/>
    </xf>
    <xf numFmtId="0" fontId="12" fillId="2" borderId="48" xfId="0" applyFont="1" applyFill="1" applyBorder="1" applyAlignment="1" applyProtection="1">
      <alignment horizontal="center"/>
      <protection locked="0"/>
    </xf>
    <xf numFmtId="8" fontId="25" fillId="2" borderId="49" xfId="0" applyNumberFormat="1" applyFont="1" applyFill="1" applyBorder="1" applyAlignment="1" applyProtection="1">
      <alignment horizontal="center"/>
      <protection locked="0"/>
    </xf>
    <xf numFmtId="8" fontId="25" fillId="2" borderId="50" xfId="0" applyNumberFormat="1" applyFont="1" applyFill="1" applyBorder="1" applyAlignment="1" applyProtection="1">
      <alignment horizontal="center"/>
      <protection locked="0"/>
    </xf>
    <xf numFmtId="49" fontId="20" fillId="2" borderId="5" xfId="0" applyNumberFormat="1" applyFont="1" applyFill="1" applyBorder="1" applyAlignment="1" applyProtection="1">
      <alignment horizontal="left"/>
      <protection locked="0" hidden="1"/>
    </xf>
    <xf numFmtId="49" fontId="20" fillId="2" borderId="31" xfId="0" applyNumberFormat="1" applyFont="1" applyFill="1" applyBorder="1" applyAlignment="1" applyProtection="1">
      <alignment horizontal="left"/>
      <protection locked="0" hidden="1"/>
    </xf>
    <xf numFmtId="8" fontId="25" fillId="2" borderId="47" xfId="0" applyNumberFormat="1" applyFont="1" applyFill="1" applyBorder="1" applyAlignment="1" applyProtection="1">
      <alignment horizontal="center"/>
      <protection locked="0"/>
    </xf>
    <xf numFmtId="8" fontId="25" fillId="2" borderId="48" xfId="0" applyNumberFormat="1" applyFont="1" applyFill="1" applyBorder="1" applyAlignment="1" applyProtection="1">
      <alignment horizontal="center"/>
      <protection locked="0"/>
    </xf>
    <xf numFmtId="0" fontId="12" fillId="2" borderId="49" xfId="0" applyFont="1" applyFill="1" applyBorder="1" applyAlignment="1" applyProtection="1">
      <alignment horizontal="center"/>
      <protection locked="0"/>
    </xf>
    <xf numFmtId="0" fontId="12" fillId="2" borderId="50" xfId="0" applyFont="1" applyFill="1" applyBorder="1" applyAlignment="1" applyProtection="1">
      <alignment horizontal="center"/>
      <protection locked="0"/>
    </xf>
    <xf numFmtId="0" fontId="12" fillId="2" borderId="45" xfId="0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 applyProtection="1">
      <alignment horizontal="center"/>
      <protection locked="0"/>
    </xf>
    <xf numFmtId="3" fontId="20" fillId="2" borderId="5" xfId="0" applyNumberFormat="1" applyFont="1" applyFill="1" applyBorder="1" applyAlignment="1">
      <alignment horizontal="left"/>
    </xf>
    <xf numFmtId="3" fontId="20" fillId="2" borderId="31" xfId="0" applyNumberFormat="1" applyFont="1" applyFill="1" applyBorder="1" applyAlignment="1">
      <alignment horizontal="left"/>
    </xf>
    <xf numFmtId="3" fontId="20" fillId="2" borderId="4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 applyProtection="1">
      <alignment horizontal="left"/>
      <protection locked="0"/>
    </xf>
    <xf numFmtId="0" fontId="8" fillId="2" borderId="3" xfId="0" applyNumberFormat="1" applyFont="1" applyFill="1" applyBorder="1" applyAlignment="1" applyProtection="1">
      <alignment horizontal="left"/>
      <protection locked="0"/>
    </xf>
    <xf numFmtId="0" fontId="8" fillId="2" borderId="31" xfId="0" applyNumberFormat="1" applyFont="1" applyFill="1" applyBorder="1" applyAlignment="1" applyProtection="1">
      <alignment horizontal="left"/>
      <protection locked="0"/>
    </xf>
    <xf numFmtId="165" fontId="8" fillId="2" borderId="5" xfId="0" applyNumberFormat="1" applyFont="1" applyFill="1" applyBorder="1" applyAlignment="1" applyProtection="1">
      <alignment horizontal="left"/>
      <protection hidden="1"/>
    </xf>
    <xf numFmtId="165" fontId="8" fillId="2" borderId="50" xfId="0" applyNumberFormat="1" applyFont="1" applyFill="1" applyBorder="1" applyAlignment="1" applyProtection="1">
      <alignment horizontal="left"/>
      <protection hidden="1"/>
    </xf>
    <xf numFmtId="14" fontId="8" fillId="2" borderId="5" xfId="0" applyNumberFormat="1" applyFont="1" applyFill="1" applyBorder="1" applyAlignment="1" applyProtection="1">
      <alignment horizontal="left"/>
      <protection locked="0"/>
    </xf>
    <xf numFmtId="14" fontId="8" fillId="2" borderId="3" xfId="0" applyNumberFormat="1" applyFont="1" applyFill="1" applyBorder="1" applyAlignment="1" applyProtection="1">
      <alignment horizontal="left"/>
      <protection locked="0"/>
    </xf>
    <xf numFmtId="14" fontId="8" fillId="2" borderId="31" xfId="0" applyNumberFormat="1" applyFont="1" applyFill="1" applyBorder="1" applyAlignment="1" applyProtection="1">
      <alignment horizontal="left"/>
      <protection locked="0"/>
    </xf>
    <xf numFmtId="3" fontId="8" fillId="0" borderId="5" xfId="0" applyNumberFormat="1" applyFont="1" applyFill="1" applyBorder="1" applyAlignment="1" applyProtection="1"/>
    <xf numFmtId="3" fontId="8" fillId="0" borderId="3" xfId="0" applyNumberFormat="1" applyFont="1" applyFill="1" applyBorder="1" applyAlignment="1" applyProtection="1"/>
    <xf numFmtId="3" fontId="8" fillId="0" borderId="51" xfId="0" applyNumberFormat="1" applyFont="1" applyFill="1" applyBorder="1" applyAlignment="1" applyProtection="1"/>
    <xf numFmtId="3" fontId="17" fillId="3" borderId="15" xfId="0" applyNumberFormat="1" applyFont="1" applyFill="1" applyBorder="1" applyAlignment="1" applyProtection="1"/>
    <xf numFmtId="3" fontId="17" fillId="3" borderId="58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horizontal="left"/>
      <protection locked="0" hidden="1"/>
    </xf>
    <xf numFmtId="0" fontId="8" fillId="2" borderId="31" xfId="0" applyNumberFormat="1" applyFont="1" applyFill="1" applyBorder="1" applyAlignment="1" applyProtection="1">
      <alignment horizontal="left"/>
      <protection locked="0" hidden="1"/>
    </xf>
    <xf numFmtId="49" fontId="8" fillId="2" borderId="5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Border="1" applyAlignment="1" applyProtection="1">
      <alignment horizontal="left"/>
      <protection locked="0"/>
    </xf>
    <xf numFmtId="165" fontId="8" fillId="2" borderId="31" xfId="0" applyNumberFormat="1" applyFont="1" applyFill="1" applyBorder="1" applyAlignment="1" applyProtection="1">
      <alignment horizontal="left"/>
      <protection hidden="1"/>
    </xf>
    <xf numFmtId="49" fontId="19" fillId="2" borderId="0" xfId="0" applyNumberFormat="1" applyFont="1" applyFill="1" applyAlignment="1" applyProtection="1">
      <alignment horizontal="center"/>
      <protection locked="0"/>
    </xf>
    <xf numFmtId="3" fontId="27" fillId="0" borderId="5" xfId="0" applyNumberFormat="1" applyFont="1" applyFill="1" applyBorder="1" applyAlignment="1" applyProtection="1"/>
    <xf numFmtId="3" fontId="27" fillId="0" borderId="3" xfId="0" applyNumberFormat="1" applyFont="1" applyFill="1" applyBorder="1" applyAlignment="1" applyProtection="1"/>
    <xf numFmtId="3" fontId="27" fillId="0" borderId="51" xfId="0" applyNumberFormat="1" applyFont="1" applyFill="1" applyBorder="1" applyAlignment="1" applyProtection="1"/>
    <xf numFmtId="3" fontId="8" fillId="0" borderId="55" xfId="0" applyNumberFormat="1" applyFont="1" applyFill="1" applyBorder="1" applyAlignment="1" applyProtection="1"/>
    <xf numFmtId="3" fontId="8" fillId="0" borderId="56" xfId="0" applyNumberFormat="1" applyFont="1" applyFill="1" applyBorder="1" applyAlignment="1" applyProtection="1"/>
    <xf numFmtId="3" fontId="8" fillId="0" borderId="57" xfId="0" applyNumberFormat="1" applyFont="1" applyFill="1" applyBorder="1" applyAlignment="1" applyProtection="1"/>
    <xf numFmtId="3" fontId="8" fillId="2" borderId="5" xfId="0" applyNumberFormat="1" applyFont="1" applyFill="1" applyBorder="1" applyAlignment="1" applyProtection="1"/>
    <xf numFmtId="3" fontId="8" fillId="2" borderId="3" xfId="0" applyNumberFormat="1" applyFont="1" applyFill="1" applyBorder="1" applyAlignment="1" applyProtection="1"/>
    <xf numFmtId="3" fontId="8" fillId="2" borderId="51" xfId="0" applyNumberFormat="1" applyFont="1" applyFill="1" applyBorder="1" applyAlignment="1" applyProtection="1"/>
    <xf numFmtId="3" fontId="8" fillId="2" borderId="52" xfId="0" applyNumberFormat="1" applyFont="1" applyFill="1" applyBorder="1" applyAlignment="1" applyProtection="1"/>
    <xf numFmtId="3" fontId="8" fillId="2" borderId="53" xfId="0" applyNumberFormat="1" applyFont="1" applyFill="1" applyBorder="1" applyAlignment="1" applyProtection="1"/>
    <xf numFmtId="3" fontId="8" fillId="2" borderId="54" xfId="0" applyNumberFormat="1" applyFont="1" applyFill="1" applyBorder="1" applyAlignment="1" applyProtection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95</xdr:row>
      <xdr:rowOff>257175</xdr:rowOff>
    </xdr:from>
    <xdr:to>
      <xdr:col>11</xdr:col>
      <xdr:colOff>190500</xdr:colOff>
      <xdr:row>96</xdr:row>
      <xdr:rowOff>304800</xdr:rowOff>
    </xdr:to>
    <xdr:sp macro="" textlink="">
      <xdr:nvSpPr>
        <xdr:cNvPr id="1056" name="Rectangle 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10448925" y="41567100"/>
          <a:ext cx="6762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207169</xdr:colOff>
      <xdr:row>1</xdr:row>
      <xdr:rowOff>135732</xdr:rowOff>
    </xdr:from>
    <xdr:to>
      <xdr:col>14</xdr:col>
      <xdr:colOff>197645</xdr:colOff>
      <xdr:row>3</xdr:row>
      <xdr:rowOff>311945</xdr:rowOff>
    </xdr:to>
    <xdr:pic>
      <xdr:nvPicPr>
        <xdr:cNvPr id="1057" name="Picture 73" descr="Asgrow 2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99232" y="611982"/>
          <a:ext cx="1550194" cy="112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1066800</xdr:colOff>
      <xdr:row>0</xdr:row>
      <xdr:rowOff>361950</xdr:rowOff>
    </xdr:from>
    <xdr:to>
      <xdr:col>13</xdr:col>
      <xdr:colOff>485775</xdr:colOff>
      <xdr:row>6</xdr:row>
      <xdr:rowOff>66675</xdr:rowOff>
    </xdr:to>
    <xdr:pic>
      <xdr:nvPicPr>
        <xdr:cNvPr id="5139" name="Picture 4" descr="Asgrow 2">
          <a:extLst>
            <a:ext uri="{FF2B5EF4-FFF2-40B4-BE49-F238E27FC236}">
              <a16:creationId xmlns:a16="http://schemas.microsoft.com/office/drawing/2014/main" xmlns="" id="{00000000-0008-0000-0100-00001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0" y="361950"/>
          <a:ext cx="262890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57150</xdr:colOff>
      <xdr:row>93</xdr:row>
      <xdr:rowOff>133350</xdr:rowOff>
    </xdr:from>
    <xdr:to>
      <xdr:col>9</xdr:col>
      <xdr:colOff>409575</xdr:colOff>
      <xdr:row>95</xdr:row>
      <xdr:rowOff>19050</xdr:rowOff>
    </xdr:to>
    <xdr:sp macro="" textlink="">
      <xdr:nvSpPr>
        <xdr:cNvPr id="5140" name="Rectangle 19">
          <a:extLst>
            <a:ext uri="{FF2B5EF4-FFF2-40B4-BE49-F238E27FC236}">
              <a16:creationId xmlns:a16="http://schemas.microsoft.com/office/drawing/2014/main" xmlns="" id="{00000000-0008-0000-0100-000014140000}"/>
            </a:ext>
          </a:extLst>
        </xdr:cNvPr>
        <xdr:cNvSpPr>
          <a:spLocks noChangeArrowheads="1"/>
        </xdr:cNvSpPr>
      </xdr:nvSpPr>
      <xdr:spPr bwMode="auto">
        <a:xfrm>
          <a:off x="12477750" y="35642550"/>
          <a:ext cx="3524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97994</xdr:colOff>
      <xdr:row>0</xdr:row>
      <xdr:rowOff>0</xdr:rowOff>
    </xdr:from>
    <xdr:to>
      <xdr:col>12</xdr:col>
      <xdr:colOff>466373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432494" y="0"/>
          <a:ext cx="3690223" cy="140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BB131"/>
  <sheetViews>
    <sheetView view="pageBreakPreview" topLeftCell="A32" zoomScale="80" zoomScaleNormal="60" zoomScaleSheetLayoutView="80" workbookViewId="0">
      <selection activeCell="O4" sqref="O4:P4"/>
    </sheetView>
  </sheetViews>
  <sheetFormatPr defaultColWidth="9.140625" defaultRowHeight="24.95" customHeight="1"/>
  <cols>
    <col min="1" max="1" width="11.7109375" style="3" customWidth="1"/>
    <col min="2" max="2" width="21.28515625" style="3" customWidth="1"/>
    <col min="3" max="3" width="28.5703125" style="3" customWidth="1"/>
    <col min="4" max="4" width="23.7109375" style="3" customWidth="1"/>
    <col min="5" max="5" width="6.140625" style="3" customWidth="1"/>
    <col min="6" max="6" width="27.85546875" style="3" customWidth="1"/>
    <col min="7" max="7" width="17.5703125" style="3" customWidth="1"/>
    <col min="8" max="8" width="9.5703125" style="9" bestFit="1" customWidth="1"/>
    <col min="9" max="9" width="7.85546875" style="3" customWidth="1"/>
    <col min="10" max="10" width="11.140625" style="3" customWidth="1"/>
    <col min="11" max="11" width="8.42578125" style="3" customWidth="1"/>
    <col min="12" max="12" width="16.5703125" style="3" customWidth="1"/>
    <col min="13" max="13" width="11.85546875" style="3" customWidth="1"/>
    <col min="14" max="14" width="11.5703125" style="3" customWidth="1"/>
    <col min="15" max="15" width="22.7109375" style="3" customWidth="1"/>
    <col min="16" max="16" width="10.7109375" style="3" customWidth="1"/>
    <col min="17" max="17" width="15" style="103" customWidth="1"/>
    <col min="18" max="18" width="11" style="103" customWidth="1"/>
    <col min="19" max="19" width="17" style="103" customWidth="1"/>
    <col min="20" max="20" width="11.42578125" style="103" customWidth="1"/>
    <col min="21" max="21" width="26.42578125" style="103" customWidth="1"/>
    <col min="22" max="22" width="5" style="103" customWidth="1"/>
    <col min="23" max="24" width="11.42578125" style="103" customWidth="1"/>
    <col min="25" max="25" width="119" style="103" customWidth="1"/>
    <col min="26" max="26" width="11.42578125" style="103" customWidth="1"/>
    <col min="27" max="27" width="221.85546875" style="103" customWidth="1"/>
    <col min="28" max="30" width="11.42578125" style="103" customWidth="1"/>
    <col min="31" max="31" width="28.7109375" style="103" customWidth="1"/>
    <col min="32" max="32" width="11.42578125" style="103" customWidth="1"/>
    <col min="33" max="34" width="12.42578125" style="103" customWidth="1"/>
    <col min="35" max="39" width="11.42578125" style="103" customWidth="1"/>
    <col min="40" max="40" width="8.140625" style="103" customWidth="1"/>
    <col min="41" max="41" width="44.7109375" style="103" customWidth="1"/>
    <col min="42" max="42" width="23" style="103" customWidth="1"/>
    <col min="43" max="43" width="35.5703125" style="103" customWidth="1"/>
    <col min="44" max="44" width="43.42578125" style="103" customWidth="1"/>
    <col min="45" max="45" width="35.5703125" style="103" customWidth="1"/>
    <col min="46" max="46" width="31.85546875" style="103" customWidth="1"/>
    <col min="47" max="47" width="28.7109375" style="103" customWidth="1"/>
    <col min="48" max="52" width="11.42578125" style="103" customWidth="1"/>
    <col min="53" max="53" width="11.42578125" style="104" customWidth="1"/>
    <col min="54" max="54" width="13.5703125" style="104" customWidth="1"/>
    <col min="55" max="55" width="16.85546875" style="3" customWidth="1"/>
    <col min="56" max="56" width="14.5703125" style="3" customWidth="1"/>
    <col min="57" max="58" width="11.85546875" style="3" customWidth="1"/>
    <col min="59" max="59" width="12.5703125" style="3" customWidth="1"/>
    <col min="60" max="60" width="16" style="3" customWidth="1"/>
    <col min="61" max="61" width="9.28515625" style="3" customWidth="1"/>
    <col min="62" max="62" width="13.5703125" style="3" customWidth="1"/>
    <col min="63" max="16384" width="9.140625" style="3"/>
  </cols>
  <sheetData>
    <row r="1" spans="1:47" ht="37.5" customHeight="1" thickBot="1">
      <c r="A1" s="85"/>
      <c r="B1" s="19" t="s">
        <v>190</v>
      </c>
      <c r="C1" s="282"/>
      <c r="D1" s="282"/>
      <c r="E1" s="282"/>
      <c r="F1" s="19" t="s">
        <v>198</v>
      </c>
      <c r="G1" s="284"/>
      <c r="H1" s="284"/>
      <c r="I1" s="284"/>
      <c r="J1" s="284"/>
      <c r="K1" s="86"/>
      <c r="L1" s="12" t="s">
        <v>271</v>
      </c>
      <c r="N1" s="8"/>
      <c r="P1" s="7"/>
    </row>
    <row r="2" spans="1:47" ht="37.5" customHeight="1" thickBot="1">
      <c r="A2" s="85"/>
      <c r="B2" s="19" t="s">
        <v>191</v>
      </c>
      <c r="C2" s="262"/>
      <c r="D2" s="262"/>
      <c r="E2" s="262"/>
      <c r="F2" s="19" t="s">
        <v>215</v>
      </c>
      <c r="G2" s="269"/>
      <c r="H2" s="269"/>
      <c r="I2" s="269"/>
      <c r="J2" s="269"/>
      <c r="K2" s="87"/>
      <c r="L2" s="4"/>
      <c r="M2" s="4"/>
      <c r="N2" s="4"/>
      <c r="P2" s="7"/>
    </row>
    <row r="3" spans="1:47" ht="37.5" customHeight="1" thickBot="1">
      <c r="A3" s="85"/>
      <c r="B3" s="19" t="s">
        <v>192</v>
      </c>
      <c r="C3" s="262"/>
      <c r="D3" s="262"/>
      <c r="E3" s="262"/>
      <c r="F3" s="19" t="s">
        <v>194</v>
      </c>
      <c r="G3" s="269"/>
      <c r="H3" s="269"/>
      <c r="I3" s="269"/>
      <c r="J3" s="269"/>
      <c r="K3" s="87"/>
      <c r="L3" s="4"/>
      <c r="M3" s="4"/>
      <c r="N3" s="4"/>
      <c r="O3" s="258"/>
      <c r="P3" s="258"/>
    </row>
    <row r="4" spans="1:47" ht="37.5" customHeight="1" thickBot="1">
      <c r="A4" s="85"/>
      <c r="B4" s="19" t="s">
        <v>193</v>
      </c>
      <c r="C4" s="262"/>
      <c r="D4" s="262"/>
      <c r="E4" s="262"/>
      <c r="F4" s="19" t="s">
        <v>199</v>
      </c>
      <c r="G4" s="269"/>
      <c r="H4" s="269"/>
      <c r="I4" s="269"/>
      <c r="J4" s="269"/>
      <c r="K4" s="87"/>
      <c r="L4" s="4"/>
      <c r="M4" s="4"/>
      <c r="N4" s="4"/>
      <c r="O4" s="258"/>
      <c r="P4" s="258"/>
    </row>
    <row r="5" spans="1:47" ht="36.75" customHeight="1" thickBot="1">
      <c r="A5" s="85"/>
      <c r="B5" s="19" t="s">
        <v>194</v>
      </c>
      <c r="C5" s="262"/>
      <c r="D5" s="262"/>
      <c r="E5" s="262"/>
      <c r="F5" s="21" t="s">
        <v>261</v>
      </c>
      <c r="G5" s="283"/>
      <c r="H5" s="283"/>
      <c r="I5" s="283"/>
      <c r="J5" s="283"/>
      <c r="K5" s="87"/>
      <c r="L5" s="8"/>
      <c r="M5" s="4"/>
      <c r="N5" s="4"/>
      <c r="O5" s="271"/>
      <c r="P5" s="271"/>
    </row>
    <row r="6" spans="1:47" ht="36.75" customHeight="1" thickBot="1">
      <c r="A6" s="88"/>
      <c r="B6" s="19" t="s">
        <v>252</v>
      </c>
      <c r="C6" s="262"/>
      <c r="D6" s="262"/>
      <c r="E6" s="262"/>
      <c r="F6" s="21" t="s">
        <v>262</v>
      </c>
      <c r="G6" s="267"/>
      <c r="H6" s="267"/>
      <c r="I6" s="267"/>
      <c r="J6" s="267"/>
      <c r="K6" s="90"/>
      <c r="L6" s="4"/>
      <c r="M6" s="4"/>
      <c r="N6" s="4"/>
      <c r="O6" s="258"/>
      <c r="P6" s="258"/>
    </row>
    <row r="7" spans="1:47" ht="37.5" customHeight="1" thickBot="1">
      <c r="A7" s="85"/>
      <c r="B7" s="20" t="s">
        <v>5</v>
      </c>
      <c r="C7" s="263"/>
      <c r="D7" s="263"/>
      <c r="E7" s="263"/>
      <c r="F7" s="21" t="s">
        <v>206</v>
      </c>
      <c r="G7" s="268"/>
      <c r="H7" s="268"/>
      <c r="I7" s="268"/>
      <c r="J7" s="268"/>
      <c r="K7" s="90"/>
      <c r="L7" s="2"/>
      <c r="M7" s="4"/>
      <c r="N7" s="4"/>
      <c r="O7" s="260"/>
      <c r="P7" s="260"/>
      <c r="U7" s="103" t="s">
        <v>186</v>
      </c>
    </row>
    <row r="8" spans="1:47" ht="37.5" customHeight="1" thickBot="1">
      <c r="A8" s="91"/>
      <c r="B8" s="21" t="s">
        <v>200</v>
      </c>
      <c r="C8" s="264"/>
      <c r="D8" s="264"/>
      <c r="E8" s="264"/>
      <c r="F8" s="21" t="s">
        <v>207</v>
      </c>
      <c r="G8" s="267"/>
      <c r="H8" s="267"/>
      <c r="I8" s="267"/>
      <c r="J8" s="267"/>
      <c r="K8" s="90"/>
      <c r="M8" s="21" t="s">
        <v>6</v>
      </c>
      <c r="N8" s="95"/>
      <c r="O8" s="272"/>
      <c r="P8" s="272"/>
      <c r="Y8" s="103" t="s">
        <v>41</v>
      </c>
      <c r="AQ8" s="103" t="s">
        <v>116</v>
      </c>
      <c r="AR8" s="103" t="s">
        <v>169</v>
      </c>
      <c r="AS8" s="103" t="s">
        <v>116</v>
      </c>
      <c r="AT8" s="103" t="s">
        <v>169</v>
      </c>
      <c r="AU8" s="103" t="s">
        <v>179</v>
      </c>
    </row>
    <row r="9" spans="1:47" ht="37.5" customHeight="1" thickBot="1">
      <c r="A9" s="92"/>
      <c r="B9" s="21" t="s">
        <v>9</v>
      </c>
      <c r="C9" s="263"/>
      <c r="D9" s="263"/>
      <c r="E9" s="263"/>
      <c r="F9" s="21" t="s">
        <v>263</v>
      </c>
      <c r="G9" s="248"/>
      <c r="H9" s="248"/>
      <c r="I9" s="248"/>
      <c r="J9" s="248"/>
      <c r="K9" s="93"/>
      <c r="M9" s="21" t="s">
        <v>213</v>
      </c>
      <c r="N9" s="96"/>
      <c r="O9" s="259"/>
      <c r="P9" s="259"/>
      <c r="U9" s="103" t="s">
        <v>63</v>
      </c>
      <c r="Y9" s="103" t="s">
        <v>111</v>
      </c>
      <c r="AA9" s="103" t="s">
        <v>112</v>
      </c>
      <c r="AN9" s="103" t="s">
        <v>65</v>
      </c>
      <c r="AP9" s="103" t="s">
        <v>95</v>
      </c>
      <c r="AQ9" s="103" t="s">
        <v>0</v>
      </c>
      <c r="AR9" s="103" t="s">
        <v>0</v>
      </c>
      <c r="AS9" s="103" t="s">
        <v>0</v>
      </c>
      <c r="AT9" s="103" t="s">
        <v>0</v>
      </c>
      <c r="AU9" s="109" t="s">
        <v>254</v>
      </c>
    </row>
    <row r="10" spans="1:47" ht="37.5" customHeight="1" thickBot="1">
      <c r="A10" s="92"/>
      <c r="B10" s="21" t="s">
        <v>201</v>
      </c>
      <c r="C10" s="265"/>
      <c r="D10" s="265"/>
      <c r="E10" s="265"/>
      <c r="F10" s="21" t="s">
        <v>206</v>
      </c>
      <c r="G10" s="266"/>
      <c r="H10" s="266"/>
      <c r="I10" s="266"/>
      <c r="J10" s="266"/>
      <c r="K10" s="93"/>
      <c r="M10" s="21" t="s">
        <v>11</v>
      </c>
      <c r="N10" s="270"/>
      <c r="O10" s="270"/>
      <c r="P10" s="13"/>
      <c r="U10" s="103" t="s">
        <v>64</v>
      </c>
      <c r="Y10" s="103" t="s">
        <v>42</v>
      </c>
      <c r="AA10" s="103" t="s">
        <v>33</v>
      </c>
      <c r="AP10" s="103" t="s">
        <v>301</v>
      </c>
      <c r="AQ10" s="103" t="s">
        <v>117</v>
      </c>
      <c r="AR10" s="103" t="s">
        <v>300</v>
      </c>
      <c r="AU10" s="109" t="s">
        <v>88</v>
      </c>
    </row>
    <row r="11" spans="1:47" ht="37.5" customHeight="1" thickBot="1">
      <c r="A11" s="92"/>
      <c r="B11" s="21" t="s">
        <v>202</v>
      </c>
      <c r="C11" s="265"/>
      <c r="D11" s="265"/>
      <c r="E11" s="265"/>
      <c r="F11" s="21" t="s">
        <v>207</v>
      </c>
      <c r="G11" s="248"/>
      <c r="H11" s="248"/>
      <c r="I11" s="248"/>
      <c r="J11" s="248"/>
      <c r="K11" s="93"/>
      <c r="M11" s="21" t="s">
        <v>212</v>
      </c>
      <c r="N11" s="261"/>
      <c r="O11" s="261"/>
      <c r="P11" s="13"/>
      <c r="Y11" s="103" t="s">
        <v>50</v>
      </c>
      <c r="AA11" s="103" t="s">
        <v>35</v>
      </c>
      <c r="AN11" s="103" t="s">
        <v>230</v>
      </c>
      <c r="AP11" s="103" t="s">
        <v>302</v>
      </c>
      <c r="AQ11" s="103" t="s">
        <v>170</v>
      </c>
      <c r="AR11" s="213" t="s">
        <v>276</v>
      </c>
      <c r="AS11" s="103" t="s">
        <v>117</v>
      </c>
      <c r="AT11" s="103" t="s">
        <v>117</v>
      </c>
      <c r="AU11" s="109" t="s">
        <v>255</v>
      </c>
    </row>
    <row r="12" spans="1:47" ht="37.5" customHeight="1" thickBot="1">
      <c r="A12" s="92"/>
      <c r="B12" s="21" t="s">
        <v>15</v>
      </c>
      <c r="C12" s="265"/>
      <c r="D12" s="265"/>
      <c r="E12" s="265"/>
      <c r="F12" s="21" t="s">
        <v>226</v>
      </c>
      <c r="G12" s="269"/>
      <c r="H12" s="269"/>
      <c r="I12" s="269"/>
      <c r="J12" s="269"/>
      <c r="K12" s="93"/>
      <c r="M12" s="21" t="s">
        <v>14</v>
      </c>
      <c r="N12" s="261"/>
      <c r="O12" s="261"/>
      <c r="P12" s="97"/>
      <c r="U12" s="103" t="s">
        <v>187</v>
      </c>
      <c r="Y12" s="103" t="s">
        <v>49</v>
      </c>
      <c r="AA12" s="103" t="s">
        <v>36</v>
      </c>
      <c r="AN12" s="103" t="s">
        <v>66</v>
      </c>
      <c r="AP12" s="103" t="s">
        <v>303</v>
      </c>
      <c r="AQ12" s="103" t="s">
        <v>120</v>
      </c>
      <c r="AR12" s="213" t="s">
        <v>277</v>
      </c>
      <c r="AS12" s="103" t="s">
        <v>120</v>
      </c>
      <c r="AT12" s="103" t="s">
        <v>171</v>
      </c>
      <c r="AU12" s="109" t="s">
        <v>257</v>
      </c>
    </row>
    <row r="13" spans="1:47" ht="37.5" customHeight="1" thickBot="1">
      <c r="A13" s="92"/>
      <c r="B13" s="21" t="s">
        <v>203</v>
      </c>
      <c r="C13" s="265"/>
      <c r="D13" s="265"/>
      <c r="E13" s="265"/>
      <c r="F13" s="21" t="s">
        <v>206</v>
      </c>
      <c r="G13" s="266"/>
      <c r="H13" s="266"/>
      <c r="I13" s="266"/>
      <c r="J13" s="266"/>
      <c r="K13" s="93"/>
      <c r="M13" s="21" t="s">
        <v>16</v>
      </c>
      <c r="N13" s="98"/>
      <c r="O13" s="98"/>
      <c r="P13" s="97"/>
      <c r="Y13" s="103" t="s">
        <v>37</v>
      </c>
      <c r="AA13" s="103" t="s">
        <v>38</v>
      </c>
      <c r="AN13" s="103" t="s">
        <v>67</v>
      </c>
      <c r="AP13" s="103" t="s">
        <v>304</v>
      </c>
      <c r="AQ13" s="103" t="s">
        <v>121</v>
      </c>
      <c r="AR13" s="213" t="s">
        <v>278</v>
      </c>
      <c r="AS13" s="103" t="s">
        <v>121</v>
      </c>
      <c r="AT13" s="103" t="s">
        <v>172</v>
      </c>
      <c r="AU13" s="109" t="s">
        <v>256</v>
      </c>
    </row>
    <row r="14" spans="1:47" ht="37.5" customHeight="1" thickBot="1">
      <c r="A14" s="92"/>
      <c r="B14" s="21" t="s">
        <v>204</v>
      </c>
      <c r="C14" s="265"/>
      <c r="D14" s="265"/>
      <c r="E14" s="265"/>
      <c r="F14" s="21" t="s">
        <v>207</v>
      </c>
      <c r="G14" s="248"/>
      <c r="H14" s="248"/>
      <c r="I14" s="248"/>
      <c r="J14" s="248"/>
      <c r="K14" s="93"/>
      <c r="M14" s="21" t="s">
        <v>195</v>
      </c>
      <c r="N14" s="252"/>
      <c r="O14" s="252"/>
      <c r="P14" s="97"/>
      <c r="U14" s="103" t="s">
        <v>63</v>
      </c>
      <c r="Y14" s="103" t="s">
        <v>47</v>
      </c>
      <c r="AA14" s="103" t="s">
        <v>229</v>
      </c>
      <c r="AN14" s="103" t="s">
        <v>68</v>
      </c>
      <c r="AP14" s="103" t="s">
        <v>305</v>
      </c>
      <c r="AQ14" s="103" t="s">
        <v>122</v>
      </c>
      <c r="AR14" s="213" t="s">
        <v>279</v>
      </c>
      <c r="AS14" s="103" t="s">
        <v>122</v>
      </c>
      <c r="AT14" s="103" t="s">
        <v>173</v>
      </c>
    </row>
    <row r="15" spans="1:47" ht="37.5" customHeight="1" thickBot="1">
      <c r="A15" s="92"/>
      <c r="B15" s="21" t="s">
        <v>227</v>
      </c>
      <c r="C15" s="274"/>
      <c r="D15" s="274"/>
      <c r="E15" s="274"/>
      <c r="F15" s="21" t="s">
        <v>228</v>
      </c>
      <c r="G15" s="248"/>
      <c r="H15" s="248"/>
      <c r="I15" s="248"/>
      <c r="J15" s="248"/>
      <c r="K15" s="93"/>
      <c r="M15" s="21" t="s">
        <v>196</v>
      </c>
      <c r="N15" s="252"/>
      <c r="O15" s="252"/>
      <c r="P15" s="97"/>
      <c r="U15" s="103" t="s">
        <v>64</v>
      </c>
      <c r="Y15" s="103" t="s">
        <v>46</v>
      </c>
      <c r="AA15" s="103" t="s">
        <v>40</v>
      </c>
      <c r="AN15" s="103" t="s">
        <v>69</v>
      </c>
      <c r="AP15" s="103" t="s">
        <v>306</v>
      </c>
      <c r="AQ15" s="103" t="s">
        <v>123</v>
      </c>
      <c r="AR15" s="213" t="s">
        <v>280</v>
      </c>
      <c r="AS15" s="103" t="s">
        <v>123</v>
      </c>
      <c r="AT15" s="103" t="s">
        <v>174</v>
      </c>
    </row>
    <row r="16" spans="1:47" ht="37.5" customHeight="1" thickBot="1">
      <c r="A16" s="91"/>
      <c r="B16" s="21" t="s">
        <v>206</v>
      </c>
      <c r="C16" s="273"/>
      <c r="D16" s="274"/>
      <c r="E16" s="274"/>
      <c r="F16" s="21" t="s">
        <v>206</v>
      </c>
      <c r="G16" s="266"/>
      <c r="H16" s="248"/>
      <c r="I16" s="248"/>
      <c r="J16" s="248"/>
      <c r="K16" s="89"/>
      <c r="L16" s="21"/>
      <c r="M16" s="11" t="s">
        <v>234</v>
      </c>
      <c r="N16" s="277"/>
      <c r="O16" s="277"/>
      <c r="P16" s="203"/>
      <c r="Q16" s="105"/>
      <c r="AN16" s="103" t="s">
        <v>70</v>
      </c>
      <c r="AP16" s="103" t="s">
        <v>310</v>
      </c>
      <c r="AQ16" s="103" t="s">
        <v>124</v>
      </c>
      <c r="AR16" s="213" t="s">
        <v>281</v>
      </c>
      <c r="AS16" s="103" t="s">
        <v>124</v>
      </c>
      <c r="AT16" s="103" t="s">
        <v>175</v>
      </c>
    </row>
    <row r="17" spans="1:46" ht="37.5" customHeight="1" thickBot="1">
      <c r="A17" s="91"/>
      <c r="B17" s="21" t="s">
        <v>207</v>
      </c>
      <c r="C17" s="274"/>
      <c r="D17" s="274"/>
      <c r="E17" s="274"/>
      <c r="F17" s="21" t="s">
        <v>207</v>
      </c>
      <c r="G17" s="248"/>
      <c r="H17" s="248"/>
      <c r="I17" s="248"/>
      <c r="J17" s="248"/>
      <c r="K17" s="89"/>
      <c r="L17" s="21"/>
      <c r="M17" s="6" t="s">
        <v>225</v>
      </c>
      <c r="N17" s="276"/>
      <c r="O17" s="276"/>
      <c r="P17" s="203"/>
      <c r="Q17" s="106"/>
      <c r="AN17" s="103" t="s">
        <v>71</v>
      </c>
      <c r="AP17" s="103" t="s">
        <v>307</v>
      </c>
      <c r="AQ17" s="103" t="s">
        <v>125</v>
      </c>
      <c r="AR17" s="213" t="s">
        <v>282</v>
      </c>
      <c r="AS17" s="103" t="s">
        <v>125</v>
      </c>
      <c r="AT17" s="103" t="s">
        <v>176</v>
      </c>
    </row>
    <row r="18" spans="1:46" ht="37.5" customHeight="1" thickBot="1">
      <c r="A18" s="92"/>
      <c r="B18" s="21" t="s">
        <v>205</v>
      </c>
      <c r="C18" s="253"/>
      <c r="D18" s="253"/>
      <c r="E18" s="253"/>
      <c r="F18" s="253"/>
      <c r="G18" s="253"/>
      <c r="H18" s="253"/>
      <c r="I18" s="253"/>
      <c r="J18" s="253"/>
      <c r="K18" s="253"/>
      <c r="M18" s="6" t="s">
        <v>17</v>
      </c>
      <c r="N18" s="275"/>
      <c r="O18" s="275"/>
      <c r="P18" s="275"/>
      <c r="AN18" s="103" t="s">
        <v>72</v>
      </c>
      <c r="AP18" s="103" t="s">
        <v>308</v>
      </c>
      <c r="AQ18" s="103" t="s">
        <v>126</v>
      </c>
      <c r="AR18" s="213" t="s">
        <v>283</v>
      </c>
      <c r="AS18" s="103" t="s">
        <v>126</v>
      </c>
    </row>
    <row r="19" spans="1:46" ht="37.5" customHeight="1" thickBot="1">
      <c r="A19" s="13"/>
      <c r="B19" s="22" t="s">
        <v>208</v>
      </c>
      <c r="C19" s="247"/>
      <c r="D19" s="247"/>
      <c r="E19" s="247"/>
      <c r="F19" s="247"/>
      <c r="G19" s="247"/>
      <c r="H19" s="247"/>
      <c r="I19" s="247"/>
      <c r="J19" s="247"/>
      <c r="K19" s="247"/>
      <c r="L19" s="5"/>
      <c r="M19" s="6" t="s">
        <v>253</v>
      </c>
      <c r="N19" s="248"/>
      <c r="O19" s="248"/>
      <c r="P19" s="248"/>
      <c r="AN19" s="103" t="s">
        <v>73</v>
      </c>
      <c r="AP19" s="103" t="s">
        <v>309</v>
      </c>
      <c r="AQ19" s="103" t="s">
        <v>127</v>
      </c>
      <c r="AR19" s="213" t="s">
        <v>284</v>
      </c>
      <c r="AS19" s="103" t="s">
        <v>127</v>
      </c>
    </row>
    <row r="20" spans="1:46" ht="37.5" customHeight="1" thickBot="1">
      <c r="A20" s="94"/>
      <c r="B20" s="22" t="s">
        <v>209</v>
      </c>
      <c r="C20" s="247"/>
      <c r="D20" s="247"/>
      <c r="E20" s="247"/>
      <c r="F20" s="247"/>
      <c r="G20" s="247"/>
      <c r="H20" s="247"/>
      <c r="I20" s="247"/>
      <c r="J20" s="247"/>
      <c r="K20" s="247"/>
      <c r="L20" s="5"/>
      <c r="M20" s="6" t="s">
        <v>235</v>
      </c>
      <c r="N20" s="184"/>
      <c r="O20" s="10" t="s">
        <v>0</v>
      </c>
      <c r="P20" s="185"/>
      <c r="AN20" s="103" t="s">
        <v>74</v>
      </c>
      <c r="AP20" s="103" t="s">
        <v>311</v>
      </c>
      <c r="AQ20" s="103" t="s">
        <v>128</v>
      </c>
      <c r="AR20" s="213" t="s">
        <v>285</v>
      </c>
      <c r="AS20" s="103" t="s">
        <v>128</v>
      </c>
    </row>
    <row r="21" spans="1:46" ht="33.75" customHeight="1" thickBot="1">
      <c r="B21" s="22" t="s">
        <v>216</v>
      </c>
      <c r="D21" s="22" t="s">
        <v>197</v>
      </c>
      <c r="E21" s="251"/>
      <c r="F21" s="251"/>
      <c r="H21" s="22" t="s">
        <v>231</v>
      </c>
      <c r="I21" s="244"/>
      <c r="J21" s="244"/>
      <c r="K21" s="244"/>
      <c r="L21" s="244"/>
      <c r="N21" s="22" t="s">
        <v>180</v>
      </c>
      <c r="O21" s="186"/>
      <c r="P21" s="7"/>
      <c r="AN21" s="103" t="s">
        <v>75</v>
      </c>
      <c r="AP21" s="103" t="s">
        <v>312</v>
      </c>
      <c r="AQ21" s="103" t="s">
        <v>129</v>
      </c>
      <c r="AR21" s="213" t="s">
        <v>286</v>
      </c>
      <c r="AS21" s="103" t="s">
        <v>129</v>
      </c>
    </row>
    <row r="22" spans="1:46" ht="37.5" hidden="1" customHeight="1">
      <c r="A22" s="13"/>
      <c r="B22" s="13"/>
      <c r="F22" s="13"/>
      <c r="G22" s="13"/>
      <c r="H22" s="13"/>
      <c r="I22" s="13"/>
      <c r="J22" s="13"/>
      <c r="K22" s="13"/>
      <c r="Q22" s="103" t="s">
        <v>98</v>
      </c>
      <c r="R22" s="103" t="s">
        <v>96</v>
      </c>
      <c r="S22" s="107" t="s">
        <v>104</v>
      </c>
      <c r="U22" s="103" t="s">
        <v>98</v>
      </c>
      <c r="V22" s="103" t="s">
        <v>104</v>
      </c>
      <c r="AN22" s="103" t="s">
        <v>76</v>
      </c>
      <c r="AP22" s="103" t="s">
        <v>0</v>
      </c>
      <c r="AQ22" s="103" t="s">
        <v>130</v>
      </c>
      <c r="AR22" s="213" t="s">
        <v>287</v>
      </c>
      <c r="AS22" s="103" t="s">
        <v>130</v>
      </c>
    </row>
    <row r="23" spans="1:46" ht="18.75" customHeight="1" thickBot="1">
      <c r="H23" s="3"/>
      <c r="S23" s="107"/>
      <c r="AN23" s="103" t="s">
        <v>77</v>
      </c>
      <c r="AQ23" s="103" t="s">
        <v>131</v>
      </c>
      <c r="AR23" s="213" t="s">
        <v>288</v>
      </c>
      <c r="AS23" s="103" t="s">
        <v>131</v>
      </c>
    </row>
    <row r="24" spans="1:46" ht="22.5" customHeight="1">
      <c r="A24" s="110" t="s">
        <v>21</v>
      </c>
      <c r="B24" s="112" t="s">
        <v>118</v>
      </c>
      <c r="C24" s="204" t="s">
        <v>269</v>
      </c>
      <c r="D24" s="245" t="s">
        <v>270</v>
      </c>
      <c r="E24" s="246"/>
      <c r="F24" s="112" t="s">
        <v>118</v>
      </c>
      <c r="G24" s="112" t="s">
        <v>177</v>
      </c>
      <c r="H24" s="245" t="s">
        <v>116</v>
      </c>
      <c r="I24" s="246"/>
      <c r="J24" s="112" t="s">
        <v>210</v>
      </c>
      <c r="K24" s="111"/>
      <c r="L24" s="113"/>
      <c r="M24" s="114"/>
      <c r="N24" s="114"/>
      <c r="O24" s="114"/>
      <c r="P24" s="115"/>
      <c r="S24" s="107"/>
      <c r="AN24" s="103" t="s">
        <v>79</v>
      </c>
      <c r="AQ24" s="103" t="s">
        <v>133</v>
      </c>
      <c r="AR24" s="213" t="s">
        <v>289</v>
      </c>
      <c r="AS24" s="103" t="s">
        <v>133</v>
      </c>
    </row>
    <row r="25" spans="1:46" ht="21.75" customHeight="1" thickBot="1">
      <c r="A25" s="117" t="s">
        <v>22</v>
      </c>
      <c r="B25" s="118" t="s">
        <v>26</v>
      </c>
      <c r="C25" s="206"/>
      <c r="D25" s="280"/>
      <c r="E25" s="281"/>
      <c r="F25" s="215" t="s">
        <v>119</v>
      </c>
      <c r="G25" s="118" t="s">
        <v>116</v>
      </c>
      <c r="H25" s="280" t="s">
        <v>182</v>
      </c>
      <c r="I25" s="281"/>
      <c r="J25" s="118" t="s">
        <v>21</v>
      </c>
      <c r="K25" s="119" t="s">
        <v>211</v>
      </c>
      <c r="L25" s="120"/>
      <c r="M25" s="121"/>
      <c r="N25" s="121"/>
      <c r="O25" s="121"/>
      <c r="P25" s="122"/>
      <c r="AN25" s="103" t="s">
        <v>80</v>
      </c>
      <c r="AQ25" s="103" t="s">
        <v>134</v>
      </c>
      <c r="AR25" s="213" t="s">
        <v>290</v>
      </c>
      <c r="AS25" s="103" t="s">
        <v>134</v>
      </c>
    </row>
    <row r="26" spans="1:46" ht="36" customHeight="1">
      <c r="A26" s="123">
        <v>1</v>
      </c>
      <c r="B26" s="207" t="s">
        <v>0</v>
      </c>
      <c r="C26" s="188" t="s">
        <v>0</v>
      </c>
      <c r="D26" s="187"/>
      <c r="E26" s="188"/>
      <c r="F26" s="214"/>
      <c r="G26" s="116"/>
      <c r="H26" s="249"/>
      <c r="I26" s="250"/>
      <c r="J26" s="189"/>
      <c r="K26" s="278" t="s">
        <v>0</v>
      </c>
      <c r="L26" s="278"/>
      <c r="M26" s="278"/>
      <c r="N26" s="278"/>
      <c r="O26" s="278"/>
      <c r="P26" s="279"/>
      <c r="S26" s="107"/>
      <c r="AN26" s="103" t="s">
        <v>81</v>
      </c>
      <c r="AQ26" s="103" t="s">
        <v>135</v>
      </c>
      <c r="AR26" s="213" t="s">
        <v>291</v>
      </c>
      <c r="AS26" s="103" t="s">
        <v>135</v>
      </c>
    </row>
    <row r="27" spans="1:46" ht="36" customHeight="1">
      <c r="A27" s="17">
        <v>2</v>
      </c>
      <c r="B27" s="208" t="s">
        <v>0</v>
      </c>
      <c r="C27" s="191" t="s">
        <v>0</v>
      </c>
      <c r="D27" s="190"/>
      <c r="E27" s="191"/>
      <c r="F27" s="192"/>
      <c r="G27" s="99"/>
      <c r="H27" s="238"/>
      <c r="I27" s="239"/>
      <c r="J27" s="192"/>
      <c r="K27" s="242" t="s">
        <v>0</v>
      </c>
      <c r="L27" s="242"/>
      <c r="M27" s="242"/>
      <c r="N27" s="242"/>
      <c r="O27" s="242"/>
      <c r="P27" s="243"/>
      <c r="S27" s="107"/>
      <c r="AN27" s="103" t="s">
        <v>82</v>
      </c>
      <c r="AQ27" s="103" t="s">
        <v>136</v>
      </c>
      <c r="AR27" s="213" t="s">
        <v>292</v>
      </c>
      <c r="AS27" s="103" t="s">
        <v>136</v>
      </c>
    </row>
    <row r="28" spans="1:46" ht="36" customHeight="1">
      <c r="A28" s="17">
        <v>3</v>
      </c>
      <c r="B28" s="208"/>
      <c r="C28" s="191"/>
      <c r="D28" s="190"/>
      <c r="E28" s="191"/>
      <c r="F28" s="192"/>
      <c r="G28" s="99"/>
      <c r="H28" s="238"/>
      <c r="I28" s="239"/>
      <c r="J28" s="192"/>
      <c r="K28" s="242" t="s">
        <v>0</v>
      </c>
      <c r="L28" s="242"/>
      <c r="M28" s="242"/>
      <c r="N28" s="242"/>
      <c r="O28" s="242"/>
      <c r="P28" s="243"/>
      <c r="S28" s="107"/>
      <c r="AN28" s="103" t="s">
        <v>45</v>
      </c>
      <c r="AQ28" s="103" t="s">
        <v>137</v>
      </c>
      <c r="AR28" s="213" t="s">
        <v>293</v>
      </c>
      <c r="AS28" s="103" t="s">
        <v>137</v>
      </c>
    </row>
    <row r="29" spans="1:46" ht="36" customHeight="1">
      <c r="A29" s="17">
        <v>4</v>
      </c>
      <c r="B29" s="208"/>
      <c r="C29" s="191"/>
      <c r="D29" s="190"/>
      <c r="E29" s="191"/>
      <c r="F29" s="192"/>
      <c r="G29" s="99"/>
      <c r="H29" s="238"/>
      <c r="I29" s="239"/>
      <c r="J29" s="192"/>
      <c r="K29" s="242" t="s">
        <v>0</v>
      </c>
      <c r="L29" s="242"/>
      <c r="M29" s="242"/>
      <c r="N29" s="242"/>
      <c r="O29" s="242"/>
      <c r="P29" s="243"/>
      <c r="S29" s="107"/>
      <c r="AQ29" s="103" t="s">
        <v>138</v>
      </c>
      <c r="AR29" s="213" t="s">
        <v>294</v>
      </c>
      <c r="AS29" s="103" t="s">
        <v>138</v>
      </c>
    </row>
    <row r="30" spans="1:46" ht="36" customHeight="1">
      <c r="A30" s="17">
        <v>5</v>
      </c>
      <c r="B30" s="208"/>
      <c r="C30" s="191"/>
      <c r="D30" s="190"/>
      <c r="E30" s="191"/>
      <c r="F30" s="192"/>
      <c r="G30" s="99"/>
      <c r="H30" s="238"/>
      <c r="I30" s="239"/>
      <c r="J30" s="192"/>
      <c r="K30" s="242" t="s">
        <v>0</v>
      </c>
      <c r="L30" s="242"/>
      <c r="M30" s="242"/>
      <c r="N30" s="242"/>
      <c r="O30" s="242"/>
      <c r="P30" s="243"/>
      <c r="S30" s="107"/>
      <c r="AQ30" s="103" t="s">
        <v>139</v>
      </c>
      <c r="AR30" s="213" t="s">
        <v>295</v>
      </c>
      <c r="AS30" s="103" t="s">
        <v>139</v>
      </c>
    </row>
    <row r="31" spans="1:46" ht="36" customHeight="1">
      <c r="A31" s="17">
        <v>6</v>
      </c>
      <c r="B31" s="208"/>
      <c r="C31" s="191"/>
      <c r="D31" s="190"/>
      <c r="E31" s="191"/>
      <c r="F31" s="192"/>
      <c r="G31" s="99"/>
      <c r="H31" s="238"/>
      <c r="I31" s="239"/>
      <c r="J31" s="192"/>
      <c r="K31" s="242" t="s">
        <v>0</v>
      </c>
      <c r="L31" s="242"/>
      <c r="M31" s="242"/>
      <c r="N31" s="242"/>
      <c r="O31" s="242"/>
      <c r="P31" s="243"/>
      <c r="S31" s="107"/>
      <c r="AQ31" s="103" t="s">
        <v>140</v>
      </c>
      <c r="AR31" s="213" t="s">
        <v>296</v>
      </c>
      <c r="AS31" s="103" t="s">
        <v>140</v>
      </c>
    </row>
    <row r="32" spans="1:46" ht="36" customHeight="1">
      <c r="A32" s="17">
        <v>7</v>
      </c>
      <c r="B32" s="208"/>
      <c r="C32" s="191"/>
      <c r="D32" s="190"/>
      <c r="E32" s="191"/>
      <c r="F32" s="192"/>
      <c r="G32" s="99"/>
      <c r="H32" s="238"/>
      <c r="I32" s="239"/>
      <c r="J32" s="192"/>
      <c r="K32" s="242" t="s">
        <v>0</v>
      </c>
      <c r="L32" s="242"/>
      <c r="M32" s="242"/>
      <c r="N32" s="242"/>
      <c r="O32" s="242"/>
      <c r="P32" s="243"/>
      <c r="S32" s="107"/>
      <c r="AQ32" s="103" t="s">
        <v>141</v>
      </c>
      <c r="AR32" s="213" t="s">
        <v>297</v>
      </c>
      <c r="AS32" s="103" t="s">
        <v>141</v>
      </c>
    </row>
    <row r="33" spans="1:45" ht="36" customHeight="1">
      <c r="A33" s="17">
        <v>8</v>
      </c>
      <c r="B33" s="208"/>
      <c r="C33" s="191"/>
      <c r="D33" s="190"/>
      <c r="E33" s="191"/>
      <c r="F33" s="192"/>
      <c r="G33" s="99"/>
      <c r="H33" s="238"/>
      <c r="I33" s="239"/>
      <c r="J33" s="192"/>
      <c r="K33" s="242" t="s">
        <v>0</v>
      </c>
      <c r="L33" s="242"/>
      <c r="M33" s="242"/>
      <c r="N33" s="242"/>
      <c r="O33" s="242"/>
      <c r="P33" s="243"/>
      <c r="S33" s="107"/>
      <c r="AQ33" s="103" t="s">
        <v>142</v>
      </c>
      <c r="AR33" s="213" t="s">
        <v>298</v>
      </c>
      <c r="AS33" s="103" t="s">
        <v>142</v>
      </c>
    </row>
    <row r="34" spans="1:45" ht="36" customHeight="1">
      <c r="A34" s="17">
        <v>9</v>
      </c>
      <c r="B34" s="208"/>
      <c r="C34" s="191"/>
      <c r="D34" s="190"/>
      <c r="E34" s="191"/>
      <c r="F34" s="192"/>
      <c r="G34" s="99"/>
      <c r="H34" s="238"/>
      <c r="I34" s="239"/>
      <c r="J34" s="192"/>
      <c r="K34" s="242" t="s">
        <v>0</v>
      </c>
      <c r="L34" s="242"/>
      <c r="M34" s="242"/>
      <c r="N34" s="242"/>
      <c r="O34" s="242"/>
      <c r="P34" s="243"/>
      <c r="S34" s="107"/>
      <c r="AQ34" s="103" t="s">
        <v>143</v>
      </c>
      <c r="AR34" s="213" t="s">
        <v>299</v>
      </c>
      <c r="AS34" s="103" t="s">
        <v>143</v>
      </c>
    </row>
    <row r="35" spans="1:45" ht="36" customHeight="1">
      <c r="A35" s="17">
        <v>10</v>
      </c>
      <c r="B35" s="208"/>
      <c r="C35" s="191"/>
      <c r="D35" s="190"/>
      <c r="E35" s="191"/>
      <c r="F35" s="192"/>
      <c r="G35" s="99"/>
      <c r="H35" s="238"/>
      <c r="I35" s="239"/>
      <c r="J35" s="192"/>
      <c r="K35" s="242" t="s">
        <v>313</v>
      </c>
      <c r="L35" s="242"/>
      <c r="M35" s="242"/>
      <c r="N35" s="242"/>
      <c r="O35" s="242"/>
      <c r="P35" s="243"/>
      <c r="S35" s="107"/>
      <c r="AQ35" s="103" t="s">
        <v>144</v>
      </c>
      <c r="AR35" s="213"/>
      <c r="AS35" s="103" t="s">
        <v>144</v>
      </c>
    </row>
    <row r="36" spans="1:45" ht="36" customHeight="1">
      <c r="A36" s="17">
        <v>11</v>
      </c>
      <c r="B36" s="208"/>
      <c r="C36" s="191"/>
      <c r="D36" s="190"/>
      <c r="E36" s="191"/>
      <c r="F36" s="192"/>
      <c r="G36" s="99"/>
      <c r="H36" s="238"/>
      <c r="I36" s="239"/>
      <c r="J36" s="192"/>
      <c r="K36" s="242" t="s">
        <v>0</v>
      </c>
      <c r="L36" s="242"/>
      <c r="M36" s="242"/>
      <c r="N36" s="242"/>
      <c r="O36" s="242"/>
      <c r="P36" s="243"/>
      <c r="S36" s="107"/>
      <c r="AQ36" s="103" t="s">
        <v>145</v>
      </c>
      <c r="AS36" s="103" t="s">
        <v>145</v>
      </c>
    </row>
    <row r="37" spans="1:45" ht="36" customHeight="1">
      <c r="A37" s="17">
        <v>12</v>
      </c>
      <c r="B37" s="208"/>
      <c r="C37" s="191"/>
      <c r="D37" s="190"/>
      <c r="E37" s="191"/>
      <c r="F37" s="192"/>
      <c r="G37" s="99"/>
      <c r="H37" s="238"/>
      <c r="I37" s="239"/>
      <c r="J37" s="192"/>
      <c r="K37" s="240"/>
      <c r="L37" s="240"/>
      <c r="M37" s="240"/>
      <c r="N37" s="240"/>
      <c r="O37" s="240"/>
      <c r="P37" s="241"/>
      <c r="S37" s="107"/>
      <c r="AQ37" s="103" t="s">
        <v>146</v>
      </c>
      <c r="AS37" s="103" t="s">
        <v>146</v>
      </c>
    </row>
    <row r="38" spans="1:45" ht="36" customHeight="1">
      <c r="A38" s="17">
        <v>13</v>
      </c>
      <c r="B38" s="208"/>
      <c r="C38" s="191"/>
      <c r="D38" s="190"/>
      <c r="E38" s="191"/>
      <c r="F38" s="192"/>
      <c r="G38" s="99"/>
      <c r="H38" s="238"/>
      <c r="I38" s="239"/>
      <c r="J38" s="192"/>
      <c r="K38" s="240"/>
      <c r="L38" s="240"/>
      <c r="M38" s="240"/>
      <c r="N38" s="240"/>
      <c r="O38" s="240"/>
      <c r="P38" s="241"/>
      <c r="S38" s="107"/>
      <c r="AQ38" s="103" t="s">
        <v>149</v>
      </c>
      <c r="AS38" s="103" t="s">
        <v>149</v>
      </c>
    </row>
    <row r="39" spans="1:45" ht="36" customHeight="1">
      <c r="A39" s="17">
        <v>14</v>
      </c>
      <c r="B39" s="208"/>
      <c r="C39" s="191"/>
      <c r="D39" s="190"/>
      <c r="E39" s="191"/>
      <c r="F39" s="192"/>
      <c r="G39" s="99"/>
      <c r="H39" s="238"/>
      <c r="I39" s="239"/>
      <c r="J39" s="192"/>
      <c r="K39" s="240"/>
      <c r="L39" s="240"/>
      <c r="M39" s="240"/>
      <c r="N39" s="240"/>
      <c r="O39" s="240"/>
      <c r="P39" s="241"/>
      <c r="S39" s="107"/>
      <c r="AQ39" s="103" t="s">
        <v>147</v>
      </c>
      <c r="AS39" s="103" t="s">
        <v>147</v>
      </c>
    </row>
    <row r="40" spans="1:45" ht="36" customHeight="1">
      <c r="A40" s="17">
        <v>15</v>
      </c>
      <c r="B40" s="208"/>
      <c r="C40" s="191"/>
      <c r="D40" s="190"/>
      <c r="E40" s="191"/>
      <c r="F40" s="192"/>
      <c r="G40" s="99"/>
      <c r="H40" s="238"/>
      <c r="I40" s="239"/>
      <c r="J40" s="192"/>
      <c r="K40" s="240"/>
      <c r="L40" s="240"/>
      <c r="M40" s="240"/>
      <c r="N40" s="240"/>
      <c r="O40" s="240"/>
      <c r="P40" s="241"/>
      <c r="S40" s="107"/>
      <c r="AQ40" s="103" t="s">
        <v>148</v>
      </c>
      <c r="AS40" s="103" t="s">
        <v>148</v>
      </c>
    </row>
    <row r="41" spans="1:45" ht="36" customHeight="1">
      <c r="A41" s="17">
        <v>16</v>
      </c>
      <c r="B41" s="208"/>
      <c r="C41" s="191"/>
      <c r="D41" s="190"/>
      <c r="E41" s="191"/>
      <c r="F41" s="192"/>
      <c r="G41" s="99"/>
      <c r="H41" s="238"/>
      <c r="I41" s="239"/>
      <c r="J41" s="192"/>
      <c r="K41" s="240"/>
      <c r="L41" s="240"/>
      <c r="M41" s="240"/>
      <c r="N41" s="240"/>
      <c r="O41" s="240"/>
      <c r="P41" s="241"/>
      <c r="S41" s="107"/>
      <c r="AQ41" s="103" t="s">
        <v>151</v>
      </c>
      <c r="AS41" s="103" t="s">
        <v>151</v>
      </c>
    </row>
    <row r="42" spans="1:45" ht="36" customHeight="1">
      <c r="A42" s="17">
        <v>17</v>
      </c>
      <c r="B42" s="208"/>
      <c r="C42" s="191"/>
      <c r="D42" s="190"/>
      <c r="E42" s="191"/>
      <c r="F42" s="192"/>
      <c r="G42" s="99"/>
      <c r="H42" s="238"/>
      <c r="I42" s="239"/>
      <c r="J42" s="192"/>
      <c r="K42" s="240"/>
      <c r="L42" s="240"/>
      <c r="M42" s="240"/>
      <c r="N42" s="240"/>
      <c r="O42" s="240"/>
      <c r="P42" s="241"/>
      <c r="S42" s="107"/>
      <c r="AQ42" s="103" t="s">
        <v>152</v>
      </c>
      <c r="AS42" s="103" t="s">
        <v>152</v>
      </c>
    </row>
    <row r="43" spans="1:45" ht="36" customHeight="1">
      <c r="A43" s="17">
        <v>18</v>
      </c>
      <c r="B43" s="208"/>
      <c r="C43" s="191"/>
      <c r="D43" s="190"/>
      <c r="E43" s="191"/>
      <c r="F43" s="192"/>
      <c r="G43" s="99"/>
      <c r="H43" s="238"/>
      <c r="I43" s="239"/>
      <c r="J43" s="192"/>
      <c r="K43" s="240"/>
      <c r="L43" s="240"/>
      <c r="M43" s="240"/>
      <c r="N43" s="240"/>
      <c r="O43" s="240"/>
      <c r="P43" s="241"/>
      <c r="S43" s="107"/>
      <c r="AQ43" s="103" t="s">
        <v>153</v>
      </c>
      <c r="AS43" s="103" t="s">
        <v>153</v>
      </c>
    </row>
    <row r="44" spans="1:45" ht="36" customHeight="1">
      <c r="A44" s="17">
        <v>19</v>
      </c>
      <c r="B44" s="208"/>
      <c r="C44" s="191"/>
      <c r="D44" s="190"/>
      <c r="E44" s="191"/>
      <c r="F44" s="192"/>
      <c r="G44" s="99"/>
      <c r="H44" s="238"/>
      <c r="I44" s="239"/>
      <c r="J44" s="192"/>
      <c r="K44" s="240"/>
      <c r="L44" s="240"/>
      <c r="M44" s="240"/>
      <c r="N44" s="240"/>
      <c r="O44" s="240"/>
      <c r="P44" s="241"/>
      <c r="S44" s="107"/>
      <c r="AQ44" s="103" t="s">
        <v>154</v>
      </c>
      <c r="AS44" s="103" t="s">
        <v>154</v>
      </c>
    </row>
    <row r="45" spans="1:45" ht="36" customHeight="1">
      <c r="A45" s="17">
        <v>20</v>
      </c>
      <c r="B45" s="208"/>
      <c r="C45" s="191"/>
      <c r="D45" s="190"/>
      <c r="E45" s="191"/>
      <c r="F45" s="192"/>
      <c r="G45" s="99"/>
      <c r="H45" s="238"/>
      <c r="I45" s="239"/>
      <c r="J45" s="192"/>
      <c r="K45" s="240"/>
      <c r="L45" s="240"/>
      <c r="M45" s="240"/>
      <c r="N45" s="240"/>
      <c r="O45" s="240"/>
      <c r="P45" s="241"/>
      <c r="S45" s="107"/>
      <c r="AQ45" s="103" t="s">
        <v>155</v>
      </c>
      <c r="AS45" s="103" t="s">
        <v>155</v>
      </c>
    </row>
    <row r="46" spans="1:45" ht="36" customHeight="1">
      <c r="A46" s="17">
        <v>21</v>
      </c>
      <c r="B46" s="208"/>
      <c r="C46" s="191"/>
      <c r="D46" s="190"/>
      <c r="E46" s="191"/>
      <c r="F46" s="192"/>
      <c r="G46" s="99"/>
      <c r="H46" s="238"/>
      <c r="I46" s="239"/>
      <c r="J46" s="192"/>
      <c r="K46" s="240"/>
      <c r="L46" s="240"/>
      <c r="M46" s="240"/>
      <c r="N46" s="240"/>
      <c r="O46" s="240"/>
      <c r="P46" s="241"/>
      <c r="S46" s="107"/>
      <c r="AQ46" s="103" t="s">
        <v>156</v>
      </c>
      <c r="AS46" s="103" t="s">
        <v>156</v>
      </c>
    </row>
    <row r="47" spans="1:45" ht="36" customHeight="1">
      <c r="A47" s="17">
        <v>22</v>
      </c>
      <c r="B47" s="208"/>
      <c r="C47" s="191"/>
      <c r="D47" s="190"/>
      <c r="E47" s="191"/>
      <c r="F47" s="192"/>
      <c r="G47" s="99"/>
      <c r="H47" s="238"/>
      <c r="I47" s="239"/>
      <c r="J47" s="192"/>
      <c r="K47" s="240"/>
      <c r="L47" s="240"/>
      <c r="M47" s="240"/>
      <c r="N47" s="240"/>
      <c r="O47" s="240"/>
      <c r="P47" s="241"/>
      <c r="S47" s="107"/>
      <c r="AQ47" s="103" t="s">
        <v>157</v>
      </c>
      <c r="AS47" s="103" t="s">
        <v>157</v>
      </c>
    </row>
    <row r="48" spans="1:45" ht="36" customHeight="1">
      <c r="A48" s="17">
        <v>23</v>
      </c>
      <c r="B48" s="208"/>
      <c r="C48" s="191"/>
      <c r="D48" s="190"/>
      <c r="E48" s="191"/>
      <c r="F48" s="192"/>
      <c r="G48" s="99"/>
      <c r="H48" s="238"/>
      <c r="I48" s="239"/>
      <c r="J48" s="192"/>
      <c r="K48" s="240"/>
      <c r="L48" s="240"/>
      <c r="M48" s="240"/>
      <c r="N48" s="240"/>
      <c r="O48" s="240"/>
      <c r="P48" s="241"/>
      <c r="S48" s="107"/>
      <c r="AQ48" s="103" t="s">
        <v>158</v>
      </c>
      <c r="AS48" s="103" t="s">
        <v>158</v>
      </c>
    </row>
    <row r="49" spans="1:45" ht="36" customHeight="1">
      <c r="A49" s="17">
        <v>24</v>
      </c>
      <c r="B49" s="208"/>
      <c r="C49" s="191"/>
      <c r="D49" s="190"/>
      <c r="E49" s="191"/>
      <c r="F49" s="192"/>
      <c r="G49" s="99"/>
      <c r="H49" s="238"/>
      <c r="I49" s="239"/>
      <c r="J49" s="192"/>
      <c r="K49" s="240"/>
      <c r="L49" s="240"/>
      <c r="M49" s="240"/>
      <c r="N49" s="240"/>
      <c r="O49" s="240"/>
      <c r="P49" s="241"/>
      <c r="S49" s="107"/>
      <c r="AQ49" s="103" t="s">
        <v>160</v>
      </c>
      <c r="AR49" s="103" t="s">
        <v>0</v>
      </c>
      <c r="AS49" s="103" t="s">
        <v>160</v>
      </c>
    </row>
    <row r="50" spans="1:45" ht="36" customHeight="1">
      <c r="A50" s="17">
        <v>25</v>
      </c>
      <c r="B50" s="208"/>
      <c r="C50" s="191"/>
      <c r="D50" s="190"/>
      <c r="E50" s="191"/>
      <c r="F50" s="192"/>
      <c r="G50" s="99"/>
      <c r="H50" s="238"/>
      <c r="I50" s="239"/>
      <c r="J50" s="192"/>
      <c r="K50" s="240"/>
      <c r="L50" s="240"/>
      <c r="M50" s="240"/>
      <c r="N50" s="240"/>
      <c r="O50" s="240"/>
      <c r="P50" s="241"/>
      <c r="S50" s="107"/>
      <c r="AQ50" s="103" t="s">
        <v>160</v>
      </c>
      <c r="AR50" s="103" t="s">
        <v>0</v>
      </c>
      <c r="AS50" s="103" t="s">
        <v>160</v>
      </c>
    </row>
    <row r="51" spans="1:45" ht="36" customHeight="1">
      <c r="A51" s="17">
        <v>26</v>
      </c>
      <c r="B51" s="208"/>
      <c r="C51" s="191"/>
      <c r="D51" s="190"/>
      <c r="E51" s="191"/>
      <c r="F51" s="192"/>
      <c r="G51" s="99"/>
      <c r="H51" s="238"/>
      <c r="I51" s="239"/>
      <c r="J51" s="192"/>
      <c r="K51" s="240"/>
      <c r="L51" s="240"/>
      <c r="M51" s="240"/>
      <c r="N51" s="240"/>
      <c r="O51" s="240"/>
      <c r="P51" s="241"/>
      <c r="S51" s="107"/>
      <c r="Y51" s="103" t="s">
        <v>52</v>
      </c>
      <c r="AG51" s="103" t="s">
        <v>90</v>
      </c>
      <c r="AH51" s="103" t="s">
        <v>91</v>
      </c>
      <c r="AQ51" s="103" t="s">
        <v>161</v>
      </c>
      <c r="AS51" s="103" t="s">
        <v>161</v>
      </c>
    </row>
    <row r="52" spans="1:45" ht="36" customHeight="1">
      <c r="A52" s="17">
        <v>27</v>
      </c>
      <c r="B52" s="208"/>
      <c r="C52" s="191"/>
      <c r="D52" s="190"/>
      <c r="E52" s="191"/>
      <c r="F52" s="192"/>
      <c r="G52" s="99"/>
      <c r="H52" s="238"/>
      <c r="I52" s="239"/>
      <c r="J52" s="192"/>
      <c r="K52" s="240"/>
      <c r="L52" s="240"/>
      <c r="M52" s="240"/>
      <c r="N52" s="240"/>
      <c r="O52" s="240"/>
      <c r="P52" s="241"/>
      <c r="S52" s="107"/>
      <c r="AQ52" s="103" t="s">
        <v>162</v>
      </c>
      <c r="AR52" s="103" t="s">
        <v>0</v>
      </c>
      <c r="AS52" s="103" t="s">
        <v>162</v>
      </c>
    </row>
    <row r="53" spans="1:45" ht="36" customHeight="1">
      <c r="A53" s="17">
        <v>28</v>
      </c>
      <c r="B53" s="208"/>
      <c r="C53" s="191"/>
      <c r="D53" s="190"/>
      <c r="E53" s="191"/>
      <c r="F53" s="192"/>
      <c r="G53" s="99"/>
      <c r="H53" s="238"/>
      <c r="I53" s="239"/>
      <c r="J53" s="192"/>
      <c r="K53" s="240"/>
      <c r="L53" s="240"/>
      <c r="M53" s="240"/>
      <c r="N53" s="240"/>
      <c r="O53" s="240"/>
      <c r="P53" s="241"/>
      <c r="S53" s="107"/>
      <c r="AQ53" s="103" t="s">
        <v>163</v>
      </c>
      <c r="AR53" s="103" t="s">
        <v>0</v>
      </c>
      <c r="AS53" s="103" t="s">
        <v>163</v>
      </c>
    </row>
    <row r="54" spans="1:45" ht="36" customHeight="1">
      <c r="A54" s="17">
        <v>29</v>
      </c>
      <c r="B54" s="208"/>
      <c r="C54" s="191"/>
      <c r="D54" s="190"/>
      <c r="E54" s="191"/>
      <c r="F54" s="192"/>
      <c r="G54" s="99"/>
      <c r="H54" s="238"/>
      <c r="I54" s="239"/>
      <c r="J54" s="192"/>
      <c r="K54" s="240"/>
      <c r="L54" s="240"/>
      <c r="M54" s="240"/>
      <c r="N54" s="240"/>
      <c r="O54" s="240"/>
      <c r="P54" s="241"/>
      <c r="S54" s="107"/>
      <c r="Y54" s="103" t="s">
        <v>53</v>
      </c>
      <c r="AG54" s="103" t="s">
        <v>92</v>
      </c>
      <c r="AH54" s="103" t="s">
        <v>92</v>
      </c>
      <c r="AQ54" s="103" t="s">
        <v>164</v>
      </c>
      <c r="AR54" s="103" t="s">
        <v>0</v>
      </c>
      <c r="AS54" s="103" t="s">
        <v>164</v>
      </c>
    </row>
    <row r="55" spans="1:45" ht="36" customHeight="1">
      <c r="A55" s="17">
        <v>30</v>
      </c>
      <c r="B55" s="208"/>
      <c r="C55" s="191"/>
      <c r="D55" s="190"/>
      <c r="E55" s="191"/>
      <c r="F55" s="192"/>
      <c r="G55" s="99"/>
      <c r="H55" s="238"/>
      <c r="I55" s="239"/>
      <c r="J55" s="192"/>
      <c r="K55" s="240"/>
      <c r="L55" s="240"/>
      <c r="M55" s="240"/>
      <c r="N55" s="240"/>
      <c r="O55" s="240"/>
      <c r="P55" s="241"/>
      <c r="S55" s="107"/>
      <c r="Y55" s="103" t="s">
        <v>54</v>
      </c>
      <c r="AG55" s="103" t="s">
        <v>93</v>
      </c>
      <c r="AH55" s="103" t="s">
        <v>93</v>
      </c>
      <c r="AQ55" s="103" t="s">
        <v>165</v>
      </c>
      <c r="AR55" s="103" t="s">
        <v>0</v>
      </c>
      <c r="AS55" s="103" t="s">
        <v>165</v>
      </c>
    </row>
    <row r="56" spans="1:45" ht="36" customHeight="1">
      <c r="A56" s="17">
        <v>31</v>
      </c>
      <c r="B56" s="208"/>
      <c r="C56" s="191"/>
      <c r="D56" s="190"/>
      <c r="E56" s="191"/>
      <c r="F56" s="192"/>
      <c r="G56" s="99"/>
      <c r="H56" s="238"/>
      <c r="I56" s="239"/>
      <c r="J56" s="192"/>
      <c r="K56" s="240"/>
      <c r="L56" s="240"/>
      <c r="M56" s="240"/>
      <c r="N56" s="240"/>
      <c r="O56" s="240"/>
      <c r="P56" s="241"/>
      <c r="S56" s="107"/>
      <c r="Y56" s="103" t="s">
        <v>55</v>
      </c>
      <c r="AG56" s="103" t="s">
        <v>94</v>
      </c>
      <c r="AH56" s="103" t="s">
        <v>94</v>
      </c>
      <c r="AQ56" s="103" t="s">
        <v>166</v>
      </c>
      <c r="AR56" s="103" t="s">
        <v>0</v>
      </c>
      <c r="AS56" s="103" t="s">
        <v>166</v>
      </c>
    </row>
    <row r="57" spans="1:45" ht="36" customHeight="1">
      <c r="A57" s="17">
        <v>32</v>
      </c>
      <c r="B57" s="208"/>
      <c r="C57" s="191"/>
      <c r="D57" s="190"/>
      <c r="E57" s="191"/>
      <c r="F57" s="192"/>
      <c r="G57" s="99"/>
      <c r="H57" s="238"/>
      <c r="I57" s="239"/>
      <c r="J57" s="192"/>
      <c r="K57" s="240"/>
      <c r="L57" s="240"/>
      <c r="M57" s="240"/>
      <c r="N57" s="240"/>
      <c r="O57" s="240"/>
      <c r="P57" s="241"/>
      <c r="S57" s="107"/>
      <c r="Y57" s="103" t="s">
        <v>56</v>
      </c>
      <c r="AQ57" s="103" t="s">
        <v>167</v>
      </c>
      <c r="AR57" s="103" t="s">
        <v>0</v>
      </c>
      <c r="AS57" s="103" t="s">
        <v>167</v>
      </c>
    </row>
    <row r="58" spans="1:45" ht="36" customHeight="1">
      <c r="A58" s="17">
        <v>33</v>
      </c>
      <c r="B58" s="208"/>
      <c r="C58" s="191"/>
      <c r="D58" s="190"/>
      <c r="E58" s="191"/>
      <c r="F58" s="192"/>
      <c r="G58" s="99"/>
      <c r="H58" s="238"/>
      <c r="I58" s="239"/>
      <c r="J58" s="192"/>
      <c r="K58" s="240"/>
      <c r="L58" s="240"/>
      <c r="M58" s="240"/>
      <c r="N58" s="240"/>
      <c r="O58" s="240"/>
      <c r="P58" s="241"/>
      <c r="S58" s="107"/>
      <c r="Y58" s="103" t="s">
        <v>57</v>
      </c>
      <c r="AQ58" s="103" t="s">
        <v>168</v>
      </c>
      <c r="AR58" s="103" t="s">
        <v>0</v>
      </c>
      <c r="AS58" s="103" t="s">
        <v>168</v>
      </c>
    </row>
    <row r="59" spans="1:45" ht="36" customHeight="1">
      <c r="A59" s="17">
        <v>34</v>
      </c>
      <c r="B59" s="208"/>
      <c r="C59" s="191"/>
      <c r="D59" s="190"/>
      <c r="E59" s="191"/>
      <c r="F59" s="192"/>
      <c r="G59" s="99"/>
      <c r="H59" s="238"/>
      <c r="I59" s="239"/>
      <c r="J59" s="192"/>
      <c r="K59" s="240"/>
      <c r="L59" s="240"/>
      <c r="M59" s="240"/>
      <c r="N59" s="240"/>
      <c r="O59" s="240"/>
      <c r="P59" s="241"/>
      <c r="S59" s="107"/>
      <c r="Y59" s="103" t="s">
        <v>58</v>
      </c>
    </row>
    <row r="60" spans="1:45" ht="36" customHeight="1">
      <c r="A60" s="17">
        <v>35</v>
      </c>
      <c r="B60" s="208"/>
      <c r="C60" s="191"/>
      <c r="D60" s="190"/>
      <c r="E60" s="191"/>
      <c r="F60" s="192"/>
      <c r="G60" s="99"/>
      <c r="H60" s="238"/>
      <c r="I60" s="239"/>
      <c r="J60" s="192"/>
      <c r="K60" s="240"/>
      <c r="L60" s="240"/>
      <c r="M60" s="240"/>
      <c r="N60" s="240"/>
      <c r="O60" s="240"/>
      <c r="P60" s="241"/>
      <c r="S60" s="107"/>
      <c r="Y60" s="103" t="s">
        <v>59</v>
      </c>
      <c r="AR60" s="103" t="s">
        <v>0</v>
      </c>
    </row>
    <row r="61" spans="1:45" ht="36" customHeight="1">
      <c r="A61" s="17">
        <v>36</v>
      </c>
      <c r="B61" s="208"/>
      <c r="C61" s="191"/>
      <c r="D61" s="190"/>
      <c r="E61" s="191"/>
      <c r="F61" s="192"/>
      <c r="G61" s="99"/>
      <c r="H61" s="238"/>
      <c r="I61" s="239"/>
      <c r="J61" s="192"/>
      <c r="K61" s="240"/>
      <c r="L61" s="240"/>
      <c r="M61" s="240"/>
      <c r="N61" s="240"/>
      <c r="O61" s="240"/>
      <c r="P61" s="241"/>
      <c r="S61" s="107"/>
      <c r="Y61" s="103" t="s">
        <v>60</v>
      </c>
      <c r="AR61" s="103" t="s">
        <v>0</v>
      </c>
    </row>
    <row r="62" spans="1:45" ht="36" customHeight="1">
      <c r="A62" s="17">
        <v>37</v>
      </c>
      <c r="B62" s="208"/>
      <c r="C62" s="191"/>
      <c r="D62" s="190"/>
      <c r="E62" s="191"/>
      <c r="F62" s="192"/>
      <c r="G62" s="99"/>
      <c r="H62" s="238"/>
      <c r="I62" s="239"/>
      <c r="J62" s="192"/>
      <c r="K62" s="240"/>
      <c r="L62" s="240"/>
      <c r="M62" s="240"/>
      <c r="N62" s="240"/>
      <c r="O62" s="240"/>
      <c r="P62" s="241"/>
      <c r="S62" s="107"/>
      <c r="Y62" s="103" t="s">
        <v>61</v>
      </c>
      <c r="AQ62" s="3"/>
      <c r="AR62" s="3"/>
      <c r="AS62" s="3"/>
    </row>
    <row r="63" spans="1:45" ht="36" customHeight="1">
      <c r="A63" s="17">
        <v>38</v>
      </c>
      <c r="B63" s="208"/>
      <c r="C63" s="191"/>
      <c r="D63" s="190"/>
      <c r="E63" s="191"/>
      <c r="F63" s="192"/>
      <c r="G63" s="99"/>
      <c r="H63" s="238"/>
      <c r="I63" s="239"/>
      <c r="J63" s="192"/>
      <c r="K63" s="240"/>
      <c r="L63" s="240"/>
      <c r="M63" s="240"/>
      <c r="N63" s="240"/>
      <c r="O63" s="240"/>
      <c r="P63" s="241"/>
      <c r="S63" s="107"/>
      <c r="AA63" s="103" t="s">
        <v>83</v>
      </c>
      <c r="AE63" s="103" t="s">
        <v>179</v>
      </c>
      <c r="AR63" s="103" t="s">
        <v>0</v>
      </c>
    </row>
    <row r="64" spans="1:45" ht="36" customHeight="1">
      <c r="A64" s="17">
        <v>39</v>
      </c>
      <c r="B64" s="208"/>
      <c r="C64" s="191"/>
      <c r="D64" s="190"/>
      <c r="E64" s="191"/>
      <c r="F64" s="192"/>
      <c r="G64" s="99"/>
      <c r="H64" s="238"/>
      <c r="I64" s="239"/>
      <c r="J64" s="192"/>
      <c r="K64" s="240"/>
      <c r="L64" s="240"/>
      <c r="M64" s="240"/>
      <c r="N64" s="240"/>
      <c r="O64" s="240"/>
      <c r="P64" s="241"/>
      <c r="S64" s="107"/>
      <c r="AR64" s="103" t="s">
        <v>0</v>
      </c>
    </row>
    <row r="65" spans="1:44" ht="36" customHeight="1">
      <c r="A65" s="17">
        <v>40</v>
      </c>
      <c r="B65" s="208"/>
      <c r="C65" s="191"/>
      <c r="D65" s="190"/>
      <c r="E65" s="191"/>
      <c r="F65" s="192"/>
      <c r="G65" s="99"/>
      <c r="H65" s="238"/>
      <c r="I65" s="239"/>
      <c r="J65" s="192"/>
      <c r="K65" s="240"/>
      <c r="L65" s="240"/>
      <c r="M65" s="240"/>
      <c r="N65" s="240"/>
      <c r="O65" s="240"/>
      <c r="P65" s="241"/>
      <c r="S65" s="107"/>
      <c r="Y65" s="103" t="s">
        <v>62</v>
      </c>
      <c r="AA65" s="103" t="s">
        <v>89</v>
      </c>
      <c r="AR65" s="103" t="s">
        <v>0</v>
      </c>
    </row>
    <row r="66" spans="1:44" ht="36" customHeight="1">
      <c r="A66" s="17">
        <v>41</v>
      </c>
      <c r="B66" s="208"/>
      <c r="C66" s="191"/>
      <c r="D66" s="190"/>
      <c r="E66" s="191"/>
      <c r="F66" s="192"/>
      <c r="G66" s="99"/>
      <c r="H66" s="238"/>
      <c r="I66" s="239"/>
      <c r="J66" s="192"/>
      <c r="K66" s="240"/>
      <c r="L66" s="240"/>
      <c r="M66" s="240"/>
      <c r="N66" s="240"/>
      <c r="O66" s="240"/>
      <c r="P66" s="241"/>
      <c r="S66" s="107"/>
      <c r="AA66" s="103" t="s">
        <v>84</v>
      </c>
    </row>
    <row r="67" spans="1:44" ht="36" customHeight="1">
      <c r="A67" s="17">
        <v>42</v>
      </c>
      <c r="B67" s="208"/>
      <c r="C67" s="191"/>
      <c r="D67" s="190"/>
      <c r="E67" s="191"/>
      <c r="F67" s="192"/>
      <c r="G67" s="99"/>
      <c r="H67" s="238"/>
      <c r="I67" s="239"/>
      <c r="J67" s="192"/>
      <c r="K67" s="240"/>
      <c r="L67" s="240"/>
      <c r="M67" s="240"/>
      <c r="N67" s="240"/>
      <c r="O67" s="240"/>
      <c r="P67" s="241"/>
      <c r="S67" s="107"/>
      <c r="AA67" s="103" t="s">
        <v>214</v>
      </c>
    </row>
    <row r="68" spans="1:44" ht="36" customHeight="1">
      <c r="A68" s="17">
        <v>43</v>
      </c>
      <c r="B68" s="208"/>
      <c r="C68" s="191"/>
      <c r="D68" s="190"/>
      <c r="E68" s="191"/>
      <c r="F68" s="192"/>
      <c r="G68" s="99"/>
      <c r="H68" s="238"/>
      <c r="I68" s="239"/>
      <c r="J68" s="192"/>
      <c r="K68" s="240"/>
      <c r="L68" s="240"/>
      <c r="M68" s="240"/>
      <c r="N68" s="240"/>
      <c r="O68" s="240"/>
      <c r="P68" s="241"/>
      <c r="S68" s="107"/>
      <c r="Y68" s="103" t="s">
        <v>64</v>
      </c>
      <c r="AA68" s="103" t="s">
        <v>86</v>
      </c>
      <c r="AR68" s="103" t="s">
        <v>0</v>
      </c>
    </row>
    <row r="69" spans="1:44" ht="36" customHeight="1">
      <c r="A69" s="17">
        <v>44</v>
      </c>
      <c r="B69" s="208"/>
      <c r="C69" s="191"/>
      <c r="D69" s="190"/>
      <c r="E69" s="191"/>
      <c r="F69" s="192"/>
      <c r="G69" s="99"/>
      <c r="H69" s="238"/>
      <c r="I69" s="239"/>
      <c r="J69" s="192"/>
      <c r="K69" s="240"/>
      <c r="L69" s="240"/>
      <c r="M69" s="240"/>
      <c r="N69" s="240"/>
      <c r="O69" s="240"/>
      <c r="P69" s="241"/>
      <c r="S69" s="107"/>
      <c r="AA69" s="103" t="s">
        <v>85</v>
      </c>
      <c r="AR69" s="103" t="s">
        <v>0</v>
      </c>
    </row>
    <row r="70" spans="1:44" ht="36" customHeight="1">
      <c r="A70" s="17">
        <v>45</v>
      </c>
      <c r="B70" s="208"/>
      <c r="C70" s="191"/>
      <c r="D70" s="190"/>
      <c r="E70" s="191"/>
      <c r="F70" s="192"/>
      <c r="G70" s="99"/>
      <c r="H70" s="238"/>
      <c r="I70" s="239"/>
      <c r="J70" s="192"/>
      <c r="K70" s="240"/>
      <c r="L70" s="240"/>
      <c r="M70" s="240"/>
      <c r="N70" s="240"/>
      <c r="O70" s="240"/>
      <c r="P70" s="241"/>
      <c r="S70" s="107"/>
      <c r="Y70" s="103" t="s">
        <v>63</v>
      </c>
      <c r="AR70" s="103" t="s">
        <v>0</v>
      </c>
    </row>
    <row r="71" spans="1:44" ht="36" customHeight="1">
      <c r="A71" s="17">
        <v>46</v>
      </c>
      <c r="B71" s="208"/>
      <c r="C71" s="191"/>
      <c r="D71" s="190"/>
      <c r="E71" s="191"/>
      <c r="F71" s="192"/>
      <c r="G71" s="99"/>
      <c r="H71" s="238"/>
      <c r="I71" s="239"/>
      <c r="J71" s="192"/>
      <c r="K71" s="240"/>
      <c r="L71" s="240"/>
      <c r="M71" s="240"/>
      <c r="N71" s="240"/>
      <c r="O71" s="240"/>
      <c r="P71" s="241"/>
      <c r="S71" s="107"/>
      <c r="AR71" s="103" t="s">
        <v>0</v>
      </c>
    </row>
    <row r="72" spans="1:44" ht="36" customHeight="1">
      <c r="A72" s="17">
        <v>47</v>
      </c>
      <c r="B72" s="208"/>
      <c r="C72" s="191"/>
      <c r="D72" s="190"/>
      <c r="E72" s="191"/>
      <c r="F72" s="192"/>
      <c r="G72" s="99"/>
      <c r="H72" s="238"/>
      <c r="I72" s="239"/>
      <c r="J72" s="192"/>
      <c r="K72" s="240"/>
      <c r="L72" s="240"/>
      <c r="M72" s="240"/>
      <c r="N72" s="240"/>
      <c r="O72" s="240"/>
      <c r="P72" s="241"/>
      <c r="S72" s="107"/>
      <c r="AR72" s="103" t="s">
        <v>0</v>
      </c>
    </row>
    <row r="73" spans="1:44" ht="36" customHeight="1">
      <c r="A73" s="17">
        <v>48</v>
      </c>
      <c r="B73" s="208"/>
      <c r="C73" s="191"/>
      <c r="D73" s="190"/>
      <c r="E73" s="191"/>
      <c r="F73" s="192"/>
      <c r="G73" s="99"/>
      <c r="H73" s="238"/>
      <c r="I73" s="239"/>
      <c r="J73" s="192"/>
      <c r="K73" s="240"/>
      <c r="L73" s="240"/>
      <c r="M73" s="240"/>
      <c r="N73" s="240"/>
      <c r="O73" s="240"/>
      <c r="P73" s="241"/>
      <c r="S73" s="107"/>
      <c r="AR73" s="103" t="s">
        <v>0</v>
      </c>
    </row>
    <row r="74" spans="1:44" ht="36" customHeight="1">
      <c r="A74" s="17">
        <v>49</v>
      </c>
      <c r="B74" s="208"/>
      <c r="C74" s="191"/>
      <c r="D74" s="190"/>
      <c r="E74" s="191"/>
      <c r="F74" s="192"/>
      <c r="G74" s="99"/>
      <c r="H74" s="238"/>
      <c r="I74" s="239"/>
      <c r="J74" s="192"/>
      <c r="K74" s="240"/>
      <c r="L74" s="240"/>
      <c r="M74" s="240"/>
      <c r="N74" s="240"/>
      <c r="O74" s="240"/>
      <c r="P74" s="241"/>
      <c r="S74" s="107"/>
      <c r="AR74" s="103" t="s">
        <v>0</v>
      </c>
    </row>
    <row r="75" spans="1:44" ht="36" customHeight="1">
      <c r="A75" s="17">
        <v>50</v>
      </c>
      <c r="B75" s="208"/>
      <c r="C75" s="191"/>
      <c r="D75" s="190"/>
      <c r="E75" s="191"/>
      <c r="F75" s="192"/>
      <c r="G75" s="99"/>
      <c r="H75" s="238"/>
      <c r="I75" s="239"/>
      <c r="J75" s="192"/>
      <c r="K75" s="240"/>
      <c r="L75" s="240"/>
      <c r="M75" s="240"/>
      <c r="N75" s="240"/>
      <c r="O75" s="240"/>
      <c r="P75" s="241"/>
      <c r="S75" s="107"/>
      <c r="AR75" s="103" t="s">
        <v>0</v>
      </c>
    </row>
    <row r="76" spans="1:44" ht="36" customHeight="1">
      <c r="A76" s="17">
        <v>51</v>
      </c>
      <c r="B76" s="208"/>
      <c r="C76" s="191"/>
      <c r="D76" s="190"/>
      <c r="E76" s="191"/>
      <c r="F76" s="192"/>
      <c r="G76" s="99"/>
      <c r="H76" s="238"/>
      <c r="I76" s="239"/>
      <c r="J76" s="192"/>
      <c r="K76" s="240"/>
      <c r="L76" s="240"/>
      <c r="M76" s="240"/>
      <c r="N76" s="240"/>
      <c r="O76" s="240"/>
      <c r="P76" s="241"/>
      <c r="S76" s="107"/>
      <c r="AR76" s="103" t="s">
        <v>0</v>
      </c>
    </row>
    <row r="77" spans="1:44" ht="36" customHeight="1">
      <c r="A77" s="17">
        <v>52</v>
      </c>
      <c r="B77" s="208"/>
      <c r="C77" s="191"/>
      <c r="D77" s="190"/>
      <c r="E77" s="191"/>
      <c r="F77" s="192"/>
      <c r="G77" s="99"/>
      <c r="H77" s="238"/>
      <c r="I77" s="239"/>
      <c r="J77" s="192"/>
      <c r="K77" s="240"/>
      <c r="L77" s="240"/>
      <c r="M77" s="240"/>
      <c r="N77" s="240"/>
      <c r="O77" s="240"/>
      <c r="P77" s="241"/>
      <c r="S77" s="107"/>
      <c r="AR77" s="103" t="s">
        <v>0</v>
      </c>
    </row>
    <row r="78" spans="1:44" ht="36" customHeight="1">
      <c r="A78" s="17">
        <v>53</v>
      </c>
      <c r="B78" s="208"/>
      <c r="C78" s="191"/>
      <c r="D78" s="190"/>
      <c r="E78" s="191"/>
      <c r="F78" s="192"/>
      <c r="G78" s="99"/>
      <c r="H78" s="238"/>
      <c r="I78" s="239"/>
      <c r="J78" s="192"/>
      <c r="K78" s="240"/>
      <c r="L78" s="240"/>
      <c r="M78" s="240"/>
      <c r="N78" s="240"/>
      <c r="O78" s="240"/>
      <c r="P78" s="241"/>
      <c r="S78" s="107"/>
      <c r="AR78" s="103" t="s">
        <v>0</v>
      </c>
    </row>
    <row r="79" spans="1:44" ht="36" customHeight="1">
      <c r="A79" s="17">
        <v>54</v>
      </c>
      <c r="B79" s="208"/>
      <c r="C79" s="191"/>
      <c r="D79" s="190"/>
      <c r="E79" s="191"/>
      <c r="F79" s="192"/>
      <c r="G79" s="99"/>
      <c r="H79" s="238"/>
      <c r="I79" s="239"/>
      <c r="J79" s="192"/>
      <c r="K79" s="240"/>
      <c r="L79" s="240"/>
      <c r="M79" s="240"/>
      <c r="N79" s="240"/>
      <c r="O79" s="240"/>
      <c r="P79" s="241"/>
      <c r="S79" s="107"/>
      <c r="AR79" s="103" t="s">
        <v>0</v>
      </c>
    </row>
    <row r="80" spans="1:44" ht="36" customHeight="1">
      <c r="A80" s="17">
        <v>55</v>
      </c>
      <c r="B80" s="208"/>
      <c r="C80" s="191"/>
      <c r="D80" s="190"/>
      <c r="E80" s="191"/>
      <c r="F80" s="192"/>
      <c r="G80" s="99"/>
      <c r="H80" s="238"/>
      <c r="I80" s="239"/>
      <c r="J80" s="192"/>
      <c r="K80" s="240"/>
      <c r="L80" s="240"/>
      <c r="M80" s="240"/>
      <c r="N80" s="240"/>
      <c r="O80" s="240"/>
      <c r="P80" s="241"/>
      <c r="S80" s="107"/>
      <c r="AR80" s="103" t="s">
        <v>0</v>
      </c>
    </row>
    <row r="81" spans="1:44" ht="36" customHeight="1">
      <c r="A81" s="17">
        <v>56</v>
      </c>
      <c r="B81" s="208"/>
      <c r="C81" s="191"/>
      <c r="D81" s="190"/>
      <c r="E81" s="191"/>
      <c r="F81" s="192"/>
      <c r="G81" s="99"/>
      <c r="H81" s="238"/>
      <c r="I81" s="239"/>
      <c r="J81" s="192"/>
      <c r="K81" s="240"/>
      <c r="L81" s="240"/>
      <c r="M81" s="240"/>
      <c r="N81" s="240"/>
      <c r="O81" s="240"/>
      <c r="P81" s="241"/>
      <c r="S81" s="107"/>
      <c r="AR81" s="103" t="s">
        <v>0</v>
      </c>
    </row>
    <row r="82" spans="1:44" ht="36" customHeight="1">
      <c r="A82" s="17">
        <v>57</v>
      </c>
      <c r="B82" s="208"/>
      <c r="C82" s="191"/>
      <c r="D82" s="190"/>
      <c r="E82" s="191"/>
      <c r="F82" s="192"/>
      <c r="G82" s="99"/>
      <c r="H82" s="238"/>
      <c r="I82" s="239"/>
      <c r="J82" s="192"/>
      <c r="K82" s="240"/>
      <c r="L82" s="240"/>
      <c r="M82" s="240"/>
      <c r="N82" s="240"/>
      <c r="O82" s="240"/>
      <c r="P82" s="241"/>
      <c r="S82" s="107"/>
      <c r="AR82" s="103" t="s">
        <v>0</v>
      </c>
    </row>
    <row r="83" spans="1:44" ht="36" customHeight="1">
      <c r="A83" s="17">
        <v>58</v>
      </c>
      <c r="B83" s="208"/>
      <c r="C83" s="191"/>
      <c r="D83" s="190"/>
      <c r="E83" s="191"/>
      <c r="F83" s="192"/>
      <c r="G83" s="99"/>
      <c r="H83" s="238"/>
      <c r="I83" s="239"/>
      <c r="J83" s="192"/>
      <c r="K83" s="240"/>
      <c r="L83" s="240"/>
      <c r="M83" s="240"/>
      <c r="N83" s="240"/>
      <c r="O83" s="240"/>
      <c r="P83" s="241"/>
      <c r="S83" s="107"/>
      <c r="AR83" s="103" t="s">
        <v>0</v>
      </c>
    </row>
    <row r="84" spans="1:44" ht="36" customHeight="1">
      <c r="A84" s="17">
        <v>59</v>
      </c>
      <c r="B84" s="208"/>
      <c r="C84" s="191"/>
      <c r="D84" s="190"/>
      <c r="E84" s="191"/>
      <c r="F84" s="192"/>
      <c r="G84" s="99"/>
      <c r="H84" s="238"/>
      <c r="I84" s="239"/>
      <c r="J84" s="192"/>
      <c r="K84" s="240"/>
      <c r="L84" s="240"/>
      <c r="M84" s="240"/>
      <c r="N84" s="240"/>
      <c r="O84" s="240"/>
      <c r="P84" s="241"/>
      <c r="S84" s="107"/>
      <c r="AR84" s="103" t="s">
        <v>0</v>
      </c>
    </row>
    <row r="85" spans="1:44" ht="36" customHeight="1" thickBot="1">
      <c r="A85" s="18">
        <v>60</v>
      </c>
      <c r="B85" s="209"/>
      <c r="C85" s="194"/>
      <c r="D85" s="193"/>
      <c r="E85" s="194"/>
      <c r="F85" s="195"/>
      <c r="G85" s="100"/>
      <c r="H85" s="256"/>
      <c r="I85" s="257"/>
      <c r="J85" s="195"/>
      <c r="K85" s="254"/>
      <c r="L85" s="254"/>
      <c r="M85" s="254"/>
      <c r="N85" s="254"/>
      <c r="O85" s="254"/>
      <c r="P85" s="255"/>
      <c r="S85" s="107"/>
    </row>
    <row r="86" spans="1:44" ht="24.95" customHeight="1">
      <c r="A86" s="13"/>
      <c r="H86" s="3"/>
      <c r="S86" s="107"/>
      <c r="U86" s="103" t="s">
        <v>0</v>
      </c>
      <c r="V86" s="108" t="s">
        <v>0</v>
      </c>
    </row>
    <row r="87" spans="1:44" ht="24.95" customHeight="1">
      <c r="A87" s="3" t="s">
        <v>268</v>
      </c>
      <c r="H87" s="3"/>
    </row>
    <row r="88" spans="1:44" ht="24.95" customHeight="1">
      <c r="H88" s="3"/>
    </row>
    <row r="89" spans="1:44" ht="24.95" customHeight="1">
      <c r="A89" s="3" t="s">
        <v>273</v>
      </c>
      <c r="H89" s="3"/>
    </row>
    <row r="90" spans="1:44" ht="24.95" customHeight="1">
      <c r="A90" s="3" t="s">
        <v>264</v>
      </c>
      <c r="H90" s="3"/>
    </row>
    <row r="91" spans="1:44" ht="24.95" customHeight="1">
      <c r="A91" s="3" t="s">
        <v>265</v>
      </c>
      <c r="H91" s="3"/>
    </row>
    <row r="92" spans="1:44" ht="24.9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44" ht="24.95" customHeight="1">
      <c r="A93" s="14" t="s">
        <v>266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44" ht="24.95" customHeight="1">
      <c r="A94" s="14"/>
      <c r="B94" s="14"/>
      <c r="C94" s="14"/>
      <c r="D94" s="14" t="s">
        <v>181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44" ht="24.95" customHeight="1">
      <c r="A95" s="14" t="s">
        <v>260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44" ht="24.9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ht="24.95" customHeight="1">
      <c r="A97" s="14" t="s">
        <v>236</v>
      </c>
      <c r="B97" s="14"/>
      <c r="C97" s="14"/>
      <c r="D97" s="14"/>
      <c r="F97" s="14"/>
      <c r="G97" s="14" t="s">
        <v>188</v>
      </c>
      <c r="H97" s="14"/>
      <c r="I97" s="14"/>
      <c r="J97" s="14"/>
      <c r="K97" s="14"/>
      <c r="L97" s="14"/>
      <c r="M97" s="14"/>
      <c r="N97" s="14"/>
      <c r="O97" s="14"/>
    </row>
    <row r="98" spans="1:15" ht="24.9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ht="24.95" customHeight="1">
      <c r="A99" s="14" t="s">
        <v>237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ht="24.9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ht="24.95" customHeight="1">
      <c r="A101" s="15"/>
      <c r="B101" s="14"/>
      <c r="C101" s="14"/>
      <c r="D101" s="14"/>
      <c r="E101" s="16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ht="24.95" customHeight="1">
      <c r="A102" s="14"/>
      <c r="B102" s="14"/>
      <c r="C102" s="14"/>
      <c r="D102" s="14"/>
      <c r="E102" s="16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ht="24.95" customHeight="1">
      <c r="A103" s="15" t="s">
        <v>113</v>
      </c>
      <c r="H103" s="3"/>
    </row>
    <row r="104" spans="1:15" ht="24.95" customHeight="1">
      <c r="A104" s="14" t="s">
        <v>251</v>
      </c>
      <c r="B104" s="14"/>
      <c r="C104" s="14"/>
      <c r="D104" s="14"/>
      <c r="E104" s="16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ht="24.95" customHeight="1">
      <c r="B105" s="14"/>
      <c r="C105" s="14"/>
      <c r="D105" s="14"/>
      <c r="E105" s="16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ht="24.95" customHeight="1">
      <c r="H106" s="3"/>
    </row>
    <row r="107" spans="1:15" ht="24.95" customHeight="1">
      <c r="H107" s="3"/>
    </row>
    <row r="108" spans="1:15" ht="24.95" customHeight="1">
      <c r="H108" s="3"/>
    </row>
    <row r="109" spans="1:15" ht="24.95" customHeight="1">
      <c r="H109" s="3"/>
    </row>
    <row r="110" spans="1:15" ht="24.95" customHeight="1">
      <c r="H110" s="3"/>
    </row>
    <row r="111" spans="1:15" ht="24.95" customHeight="1">
      <c r="H111" s="3"/>
    </row>
    <row r="112" spans="1:15" ht="24.95" customHeight="1">
      <c r="H112" s="3"/>
    </row>
    <row r="113" spans="8:8" ht="24.95" customHeight="1">
      <c r="H113" s="3"/>
    </row>
    <row r="114" spans="8:8" ht="24.95" customHeight="1">
      <c r="H114" s="3"/>
    </row>
    <row r="115" spans="8:8" ht="24.95" customHeight="1">
      <c r="H115" s="3"/>
    </row>
    <row r="116" spans="8:8" ht="24.95" customHeight="1">
      <c r="H116" s="3"/>
    </row>
    <row r="117" spans="8:8" ht="24.95" customHeight="1">
      <c r="H117" s="3"/>
    </row>
    <row r="118" spans="8:8" ht="24.95" customHeight="1">
      <c r="H118" s="3"/>
    </row>
    <row r="119" spans="8:8" ht="24.95" customHeight="1">
      <c r="H119" s="3"/>
    </row>
    <row r="120" spans="8:8" ht="24.95" customHeight="1">
      <c r="H120" s="3"/>
    </row>
    <row r="121" spans="8:8" ht="24.95" customHeight="1">
      <c r="H121" s="3"/>
    </row>
    <row r="122" spans="8:8" ht="24.95" customHeight="1">
      <c r="H122" s="3"/>
    </row>
    <row r="123" spans="8:8" ht="24.95" customHeight="1">
      <c r="H123" s="3"/>
    </row>
    <row r="124" spans="8:8" ht="24.95" customHeight="1">
      <c r="H124" s="3"/>
    </row>
    <row r="125" spans="8:8" ht="24.95" customHeight="1">
      <c r="H125" s="3"/>
    </row>
    <row r="126" spans="8:8" ht="24.95" customHeight="1">
      <c r="H126" s="3"/>
    </row>
    <row r="127" spans="8:8" ht="24.95" customHeight="1">
      <c r="H127" s="3"/>
    </row>
    <row r="128" spans="8:8" ht="24.95" customHeight="1">
      <c r="H128" s="3"/>
    </row>
    <row r="129" spans="8:8" ht="24.95" customHeight="1">
      <c r="H129" s="3"/>
    </row>
    <row r="130" spans="8:8" ht="24.95" customHeight="1">
      <c r="H130" s="3"/>
    </row>
    <row r="131" spans="8:8" ht="24.95" customHeight="1">
      <c r="H131" s="3"/>
    </row>
  </sheetData>
  <mergeCells count="179">
    <mergeCell ref="H84:I84"/>
    <mergeCell ref="H75:I75"/>
    <mergeCell ref="H79:I79"/>
    <mergeCell ref="H80:I80"/>
    <mergeCell ref="H76:I76"/>
    <mergeCell ref="H78:I78"/>
    <mergeCell ref="H83:I83"/>
    <mergeCell ref="H82:I82"/>
    <mergeCell ref="H74:I74"/>
    <mergeCell ref="H77:I77"/>
    <mergeCell ref="H81:I81"/>
    <mergeCell ref="C1:E1"/>
    <mergeCell ref="C2:E2"/>
    <mergeCell ref="C3:E3"/>
    <mergeCell ref="C4:E4"/>
    <mergeCell ref="G5:J5"/>
    <mergeCell ref="G1:J1"/>
    <mergeCell ref="G2:J2"/>
    <mergeCell ref="G3:J3"/>
    <mergeCell ref="G4:J4"/>
    <mergeCell ref="G11:J11"/>
    <mergeCell ref="G16:J16"/>
    <mergeCell ref="C16:E16"/>
    <mergeCell ref="C17:E17"/>
    <mergeCell ref="N18:P18"/>
    <mergeCell ref="N17:O17"/>
    <mergeCell ref="N16:O16"/>
    <mergeCell ref="K28:P28"/>
    <mergeCell ref="K31:P31"/>
    <mergeCell ref="K26:P26"/>
    <mergeCell ref="C15:E15"/>
    <mergeCell ref="G17:J17"/>
    <mergeCell ref="C13:E13"/>
    <mergeCell ref="G14:J14"/>
    <mergeCell ref="N14:O14"/>
    <mergeCell ref="D25:E25"/>
    <mergeCell ref="G13:J13"/>
    <mergeCell ref="H25:I25"/>
    <mergeCell ref="H28:I28"/>
    <mergeCell ref="H29:I29"/>
    <mergeCell ref="H30:I30"/>
    <mergeCell ref="C14:E14"/>
    <mergeCell ref="O3:P3"/>
    <mergeCell ref="O4:P4"/>
    <mergeCell ref="O9:P9"/>
    <mergeCell ref="O7:P7"/>
    <mergeCell ref="N11:O11"/>
    <mergeCell ref="N12:O12"/>
    <mergeCell ref="C6:E6"/>
    <mergeCell ref="C9:E9"/>
    <mergeCell ref="C8:E8"/>
    <mergeCell ref="C7:E7"/>
    <mergeCell ref="C10:E10"/>
    <mergeCell ref="G10:J10"/>
    <mergeCell ref="G6:J6"/>
    <mergeCell ref="G7:J7"/>
    <mergeCell ref="G8:J8"/>
    <mergeCell ref="G9:J9"/>
    <mergeCell ref="G12:J12"/>
    <mergeCell ref="N10:O10"/>
    <mergeCell ref="C5:E5"/>
    <mergeCell ref="O5:P5"/>
    <mergeCell ref="O6:P6"/>
    <mergeCell ref="O8:P8"/>
    <mergeCell ref="C11:E11"/>
    <mergeCell ref="C12:E12"/>
    <mergeCell ref="H36:I36"/>
    <mergeCell ref="K85:P85"/>
    <mergeCell ref="K73:P73"/>
    <mergeCell ref="K72:P72"/>
    <mergeCell ref="K71:P71"/>
    <mergeCell ref="K84:P84"/>
    <mergeCell ref="K80:P80"/>
    <mergeCell ref="K68:P68"/>
    <mergeCell ref="K67:P67"/>
    <mergeCell ref="K66:P66"/>
    <mergeCell ref="K83:P83"/>
    <mergeCell ref="K77:P77"/>
    <mergeCell ref="K78:P78"/>
    <mergeCell ref="K82:P82"/>
    <mergeCell ref="K81:P81"/>
    <mergeCell ref="K79:P79"/>
    <mergeCell ref="K76:P76"/>
    <mergeCell ref="K74:P74"/>
    <mergeCell ref="K75:P75"/>
    <mergeCell ref="K70:P70"/>
    <mergeCell ref="H85:I85"/>
    <mergeCell ref="H71:I71"/>
    <mergeCell ref="H72:I72"/>
    <mergeCell ref="H73:I73"/>
    <mergeCell ref="H33:I33"/>
    <mergeCell ref="H34:I34"/>
    <mergeCell ref="H31:I31"/>
    <mergeCell ref="H32:I32"/>
    <mergeCell ref="C20:K20"/>
    <mergeCell ref="G15:J15"/>
    <mergeCell ref="C19:K19"/>
    <mergeCell ref="K32:P32"/>
    <mergeCell ref="H26:I26"/>
    <mergeCell ref="E21:F21"/>
    <mergeCell ref="D24:E24"/>
    <mergeCell ref="K33:P33"/>
    <mergeCell ref="K34:P34"/>
    <mergeCell ref="K27:P27"/>
    <mergeCell ref="N19:P19"/>
    <mergeCell ref="N15:O15"/>
    <mergeCell ref="C18:K18"/>
    <mergeCell ref="K57:P57"/>
    <mergeCell ref="K39:P39"/>
    <mergeCell ref="H38:I38"/>
    <mergeCell ref="H49:I49"/>
    <mergeCell ref="H45:I45"/>
    <mergeCell ref="H44:I44"/>
    <mergeCell ref="K40:P40"/>
    <mergeCell ref="K41:P41"/>
    <mergeCell ref="H48:I48"/>
    <mergeCell ref="H57:I57"/>
    <mergeCell ref="H51:I51"/>
    <mergeCell ref="H52:I52"/>
    <mergeCell ref="H53:I53"/>
    <mergeCell ref="H42:I42"/>
    <mergeCell ref="H43:I43"/>
    <mergeCell ref="H55:I55"/>
    <mergeCell ref="H56:I56"/>
    <mergeCell ref="K50:P50"/>
    <mergeCell ref="K45:P45"/>
    <mergeCell ref="K46:P46"/>
    <mergeCell ref="K49:P49"/>
    <mergeCell ref="H41:I41"/>
    <mergeCell ref="K44:P44"/>
    <mergeCell ref="K42:P42"/>
    <mergeCell ref="H60:I60"/>
    <mergeCell ref="H58:I58"/>
    <mergeCell ref="K55:P55"/>
    <mergeCell ref="K29:P29"/>
    <mergeCell ref="K30:P30"/>
    <mergeCell ref="I21:L21"/>
    <mergeCell ref="H27:I27"/>
    <mergeCell ref="K58:P58"/>
    <mergeCell ref="K54:P54"/>
    <mergeCell ref="K53:P53"/>
    <mergeCell ref="K36:P36"/>
    <mergeCell ref="K37:P37"/>
    <mergeCell ref="K43:P43"/>
    <mergeCell ref="K38:P38"/>
    <mergeCell ref="K35:P35"/>
    <mergeCell ref="H35:I35"/>
    <mergeCell ref="H46:I46"/>
    <mergeCell ref="H47:I47"/>
    <mergeCell ref="K48:P48"/>
    <mergeCell ref="H24:I24"/>
    <mergeCell ref="H54:I54"/>
    <mergeCell ref="H37:I37"/>
    <mergeCell ref="H40:I40"/>
    <mergeCell ref="H39:I39"/>
    <mergeCell ref="H70:I70"/>
    <mergeCell ref="H64:I64"/>
    <mergeCell ref="H65:I65"/>
    <mergeCell ref="H63:I63"/>
    <mergeCell ref="H61:I61"/>
    <mergeCell ref="H62:I62"/>
    <mergeCell ref="K59:P59"/>
    <mergeCell ref="K47:P47"/>
    <mergeCell ref="H50:I50"/>
    <mergeCell ref="K69:P69"/>
    <mergeCell ref="K65:P65"/>
    <mergeCell ref="K64:P64"/>
    <mergeCell ref="K63:P63"/>
    <mergeCell ref="K56:P56"/>
    <mergeCell ref="K52:P52"/>
    <mergeCell ref="K51:P51"/>
    <mergeCell ref="K61:P61"/>
    <mergeCell ref="K60:P60"/>
    <mergeCell ref="K62:P62"/>
    <mergeCell ref="H66:I66"/>
    <mergeCell ref="H67:I67"/>
    <mergeCell ref="H68:I68"/>
    <mergeCell ref="H69:I69"/>
    <mergeCell ref="H59:I59"/>
  </mergeCells>
  <phoneticPr fontId="4" type="noConversion"/>
  <dataValidations count="14">
    <dataValidation type="list" allowBlank="1" showInputMessage="1" showErrorMessage="1" sqref="AA10:AA15 Y10:Y15">
      <formula1>$W$10:$W$21</formula1>
    </dataValidation>
    <dataValidation type="list" allowBlank="1" showInputMessage="1" showErrorMessage="1" sqref="N20">
      <formula1>$U$8:$U$10</formula1>
    </dataValidation>
    <dataValidation type="list" allowBlank="1" showInputMessage="1" showErrorMessage="1" sqref="P20">
      <formula1>$U$13:$U$15</formula1>
    </dataValidation>
    <dataValidation type="list" allowBlank="1" showInputMessage="1" showErrorMessage="1" sqref="N10:O10">
      <formula1>$AN$10:$AN$48</formula1>
    </dataValidation>
    <dataValidation type="list" allowBlank="1" showInputMessage="1" showErrorMessage="1" sqref="N18">
      <formula1>$AA$64:$AA$71</formula1>
    </dataValidation>
    <dataValidation type="list" allowBlank="1" showInputMessage="1" showErrorMessage="1" sqref="N14">
      <formula1>$AG$52:$AG$56</formula1>
    </dataValidation>
    <dataValidation type="list" allowBlank="1" showInputMessage="1" showErrorMessage="1" sqref="N15">
      <formula1>$AH$52:$AH$56</formula1>
    </dataValidation>
    <dataValidation type="list" allowBlank="1" showInputMessage="1" showErrorMessage="1" sqref="C18:G18">
      <formula1>$Y$52:$Y$62</formula1>
    </dataValidation>
    <dataValidation type="list" allowBlank="1" showInputMessage="1" showErrorMessage="1" sqref="G12">
      <formula1>$AS$10:$AS$106</formula1>
    </dataValidation>
    <dataValidation type="list" allowBlank="1" showInputMessage="1" showErrorMessage="1" sqref="AA26:AA50 AA22:AA24 Y26:Y50 Y22:Y24">
      <formula1>$Y$9:$Y$26</formula1>
    </dataValidation>
    <dataValidation type="list" allowBlank="1" showInputMessage="1" showErrorMessage="1" sqref="C12">
      <formula1>$Y$9:$Y$15</formula1>
    </dataValidation>
    <dataValidation type="list" allowBlank="1" showInputMessage="1" showErrorMessage="1" sqref="N19:P19">
      <formula1>$AU$9:$AU$13</formula1>
    </dataValidation>
    <dataValidation type="list" allowBlank="1" showInputMessage="1" showErrorMessage="1" sqref="C6:E6">
      <formula1>$AP$10:$AP$24</formula1>
    </dataValidation>
    <dataValidation type="list" allowBlank="1" showInputMessage="1" showErrorMessage="1" sqref="F26:F85">
      <formula1>$AR$10:$AR$35</formula1>
    </dataValidation>
  </dataValidations>
  <printOptions horizontalCentered="1"/>
  <pageMargins left="0.24" right="0.28999999999999998" top="0.5" bottom="0.25" header="0.5" footer="0.5"/>
  <pageSetup scale="41" orientation="portrait" horizontalDpi="4294967293" verticalDpi="300" r:id="rId1"/>
  <headerFooter alignWithMargins="0"/>
  <rowBreaks count="2" manualBreakCount="2">
    <brk id="50" max="15" man="1"/>
    <brk id="115" max="16383" man="1"/>
  </rowBreaks>
  <colBreaks count="1" manualBreakCount="1">
    <brk id="4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CD101"/>
  <sheetViews>
    <sheetView showZeros="0" tabSelected="1" showWhiteSpace="0" view="pageLayout" zoomScale="50" zoomScaleNormal="100" zoomScaleSheetLayoutView="50" zoomScalePageLayoutView="50" workbookViewId="0">
      <selection activeCell="L26" sqref="L26"/>
    </sheetView>
  </sheetViews>
  <sheetFormatPr defaultColWidth="9.140625" defaultRowHeight="15"/>
  <cols>
    <col min="1" max="1" width="7.5703125" style="24" customWidth="1"/>
    <col min="2" max="2" width="31.7109375" style="24" customWidth="1"/>
    <col min="3" max="3" width="30" style="24" customWidth="1"/>
    <col min="4" max="4" width="22.5703125" style="24" customWidth="1"/>
    <col min="5" max="5" width="30" style="24" customWidth="1"/>
    <col min="6" max="6" width="20.5703125" style="24" customWidth="1"/>
    <col min="7" max="7" width="20.7109375" style="24" customWidth="1"/>
    <col min="8" max="8" width="12.140625" style="24" customWidth="1"/>
    <col min="9" max="9" width="20.7109375" style="27" customWidth="1"/>
    <col min="10" max="10" width="20.5703125" style="24" customWidth="1"/>
    <col min="11" max="12" width="19.85546875" style="24" customWidth="1"/>
    <col min="13" max="13" width="8.42578125" style="24" customWidth="1"/>
    <col min="14" max="15" width="19.85546875" style="24" customWidth="1"/>
    <col min="16" max="16" width="8.7109375" style="24" customWidth="1"/>
    <col min="17" max="17" width="23.5703125" style="24" customWidth="1"/>
    <col min="18" max="18" width="11.5703125" style="24" customWidth="1"/>
    <col min="19" max="20" width="8.85546875" style="24" hidden="1" customWidth="1"/>
    <col min="21" max="21" width="3" style="24" hidden="1" customWidth="1"/>
    <col min="22" max="52" width="8.85546875" style="24" hidden="1" customWidth="1"/>
    <col min="53" max="53" width="8.85546875" style="24" customWidth="1"/>
    <col min="54" max="82" width="9.140625" style="24"/>
    <col min="83" max="16384" width="9.140625" style="25"/>
  </cols>
  <sheetData>
    <row r="1" spans="1:82" s="135" customFormat="1" ht="29.25" customHeight="1">
      <c r="A1" s="139"/>
      <c r="B1" s="140" t="s">
        <v>190</v>
      </c>
      <c r="C1" s="305" t="s">
        <v>314</v>
      </c>
      <c r="D1" s="306"/>
      <c r="E1" s="12"/>
      <c r="F1" s="12"/>
      <c r="G1" s="140" t="s">
        <v>198</v>
      </c>
      <c r="H1" s="296" t="s">
        <v>319</v>
      </c>
      <c r="I1" s="297"/>
      <c r="J1" s="298"/>
      <c r="K1" s="134"/>
      <c r="L1" s="134"/>
      <c r="M1" s="141"/>
      <c r="N1" s="141"/>
      <c r="O1" s="141"/>
      <c r="Q1" s="182"/>
      <c r="R1" s="183" t="s">
        <v>223</v>
      </c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</row>
    <row r="2" spans="1:82" s="135" customFormat="1" ht="29.25" customHeight="1">
      <c r="A2" s="139"/>
      <c r="B2" s="140" t="s">
        <v>191</v>
      </c>
      <c r="C2" s="317">
        <f>'Planting Outline'!C2</f>
        <v>0</v>
      </c>
      <c r="D2" s="318"/>
      <c r="E2" s="12"/>
      <c r="F2" s="12"/>
      <c r="G2" s="140" t="s">
        <v>215</v>
      </c>
      <c r="H2" s="296" t="s">
        <v>320</v>
      </c>
      <c r="I2" s="297"/>
      <c r="J2" s="298"/>
      <c r="K2" s="134"/>
      <c r="L2" s="134"/>
      <c r="M2" s="142"/>
      <c r="N2" s="142"/>
      <c r="O2" s="142"/>
      <c r="P2" s="142"/>
      <c r="Q2" s="142"/>
      <c r="R2" s="143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</row>
    <row r="3" spans="1:82" s="135" customFormat="1" ht="29.25" customHeight="1">
      <c r="A3" s="139"/>
      <c r="B3" s="140" t="s">
        <v>192</v>
      </c>
      <c r="C3" s="305" t="s">
        <v>315</v>
      </c>
      <c r="D3" s="306"/>
      <c r="E3" s="12"/>
      <c r="F3" s="12"/>
      <c r="G3" s="140" t="s">
        <v>194</v>
      </c>
      <c r="H3" s="296"/>
      <c r="I3" s="297"/>
      <c r="J3" s="298"/>
      <c r="K3" s="134"/>
      <c r="L3" s="134"/>
      <c r="M3" s="142"/>
      <c r="N3" s="142"/>
      <c r="O3" s="142"/>
      <c r="P3" s="142"/>
      <c r="Q3" s="323" t="s">
        <v>1</v>
      </c>
      <c r="R3" s="32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</row>
    <row r="4" spans="1:82" s="135" customFormat="1" ht="29.25" customHeight="1">
      <c r="A4" s="139"/>
      <c r="B4" s="140" t="s">
        <v>193</v>
      </c>
      <c r="C4" s="305" t="s">
        <v>316</v>
      </c>
      <c r="D4" s="306"/>
      <c r="E4" s="12"/>
      <c r="F4" s="12"/>
      <c r="G4" s="140" t="s">
        <v>199</v>
      </c>
      <c r="H4" s="296">
        <f>'Planting Outline'!G4</f>
        <v>0</v>
      </c>
      <c r="I4" s="297"/>
      <c r="J4" s="298"/>
      <c r="K4" s="134"/>
      <c r="L4" s="134"/>
      <c r="M4" s="142"/>
      <c r="N4" s="142"/>
      <c r="O4" s="142"/>
      <c r="P4" s="142"/>
      <c r="Q4" s="313" t="s">
        <v>3</v>
      </c>
      <c r="R4" s="31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</row>
    <row r="5" spans="1:82" s="135" customFormat="1" ht="29.25" customHeight="1">
      <c r="A5" s="139"/>
      <c r="B5" s="140" t="s">
        <v>194</v>
      </c>
      <c r="C5" s="317">
        <f>'Planting Outline'!C5</f>
        <v>0</v>
      </c>
      <c r="D5" s="318"/>
      <c r="E5" s="12"/>
      <c r="F5" s="12"/>
      <c r="G5" s="144" t="s">
        <v>2</v>
      </c>
      <c r="H5" s="288">
        <f>'Planting Outline'!G5</f>
        <v>0</v>
      </c>
      <c r="I5" s="289"/>
      <c r="J5" s="290"/>
      <c r="K5" s="134"/>
      <c r="L5" s="134"/>
      <c r="M5" s="142"/>
      <c r="N5" s="142"/>
      <c r="O5" s="142"/>
      <c r="P5" s="142"/>
      <c r="Q5" s="319">
        <v>8.5</v>
      </c>
      <c r="R5" s="320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</row>
    <row r="6" spans="1:82" s="135" customFormat="1" ht="29.25" customHeight="1">
      <c r="A6" s="145"/>
      <c r="B6" s="140" t="s">
        <v>252</v>
      </c>
      <c r="C6" s="305"/>
      <c r="D6" s="306"/>
      <c r="E6" s="13"/>
      <c r="F6" s="13"/>
      <c r="G6" s="144" t="s">
        <v>4</v>
      </c>
      <c r="H6" s="288">
        <f>'Planting Outline'!G6</f>
        <v>0</v>
      </c>
      <c r="I6" s="289"/>
      <c r="J6" s="290"/>
      <c r="K6" s="134"/>
      <c r="L6" s="134"/>
      <c r="M6" s="146"/>
      <c r="N6" s="142"/>
      <c r="O6" s="142"/>
      <c r="P6" s="142"/>
      <c r="Q6" s="321" t="s">
        <v>109</v>
      </c>
      <c r="R6" s="322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</row>
    <row r="7" spans="1:82" s="135" customFormat="1" ht="29.25" customHeight="1">
      <c r="A7" s="139"/>
      <c r="B7" s="86" t="s">
        <v>5</v>
      </c>
      <c r="C7" s="196">
        <f>'Planting Outline'!C7</f>
        <v>0</v>
      </c>
      <c r="D7" s="87"/>
      <c r="E7" s="87"/>
      <c r="F7" s="87"/>
      <c r="G7" s="144" t="s">
        <v>206</v>
      </c>
      <c r="H7" s="299">
        <f>'Planting Outline'!G7</f>
        <v>0</v>
      </c>
      <c r="I7" s="300"/>
      <c r="J7" s="301"/>
      <c r="K7" s="134"/>
      <c r="L7" s="134"/>
      <c r="M7" s="146"/>
      <c r="N7" s="142"/>
      <c r="O7" s="144" t="s">
        <v>18</v>
      </c>
      <c r="P7" s="148">
        <v>13</v>
      </c>
      <c r="Q7" s="311" t="s">
        <v>8</v>
      </c>
      <c r="R7" s="312"/>
      <c r="S7" s="134"/>
      <c r="T7" s="134"/>
      <c r="U7" s="134"/>
      <c r="V7" s="134"/>
      <c r="W7" s="134" t="s">
        <v>186</v>
      </c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</row>
    <row r="8" spans="1:82" s="135" customFormat="1" ht="29.25" customHeight="1">
      <c r="A8" s="149"/>
      <c r="B8" s="89" t="s">
        <v>200</v>
      </c>
      <c r="C8" s="197">
        <f>'Planting Outline'!C8</f>
        <v>0</v>
      </c>
      <c r="D8" s="87"/>
      <c r="E8" s="87"/>
      <c r="F8" s="87"/>
      <c r="G8" s="144" t="s">
        <v>207</v>
      </c>
      <c r="H8" s="288">
        <f>'Planting Outline'!G8</f>
        <v>0</v>
      </c>
      <c r="I8" s="289"/>
      <c r="J8" s="290"/>
      <c r="K8" s="134"/>
      <c r="L8" s="134"/>
      <c r="M8" s="146"/>
      <c r="N8" s="134"/>
      <c r="O8" s="144" t="s">
        <v>6</v>
      </c>
      <c r="P8" s="150">
        <f>'Planting Outline'!N8</f>
        <v>0</v>
      </c>
      <c r="Q8" s="313" t="s">
        <v>12</v>
      </c>
      <c r="R8" s="314"/>
      <c r="S8" s="134"/>
      <c r="T8" s="134"/>
      <c r="U8" s="134"/>
      <c r="V8" s="134"/>
      <c r="W8" s="134"/>
      <c r="X8" s="134"/>
      <c r="Y8" s="134"/>
      <c r="Z8" s="134"/>
      <c r="AA8" s="134" t="s">
        <v>41</v>
      </c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 t="s">
        <v>116</v>
      </c>
      <c r="AT8" s="134" t="s">
        <v>169</v>
      </c>
      <c r="AU8" s="134" t="s">
        <v>116</v>
      </c>
      <c r="AV8" s="134" t="s">
        <v>169</v>
      </c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</row>
    <row r="9" spans="1:82" s="135" customFormat="1" ht="29.25" customHeight="1">
      <c r="A9" s="151"/>
      <c r="B9" s="89" t="s">
        <v>9</v>
      </c>
      <c r="C9" s="196">
        <v>43395</v>
      </c>
      <c r="D9" s="87"/>
      <c r="E9" s="87"/>
      <c r="F9" s="87"/>
      <c r="G9" s="144" t="s">
        <v>10</v>
      </c>
      <c r="H9" s="302">
        <f>'Planting Outline'!G9</f>
        <v>0</v>
      </c>
      <c r="I9" s="303"/>
      <c r="J9" s="304"/>
      <c r="K9" s="134"/>
      <c r="L9" s="134"/>
      <c r="M9" s="152"/>
      <c r="N9" s="134"/>
      <c r="O9" s="144" t="s">
        <v>7</v>
      </c>
      <c r="P9" s="150">
        <f>'Planting Outline'!N9</f>
        <v>0</v>
      </c>
      <c r="Q9" s="315">
        <v>0.02</v>
      </c>
      <c r="R9" s="316"/>
      <c r="S9" s="134"/>
      <c r="T9" s="134"/>
      <c r="U9" s="134"/>
      <c r="V9" s="134"/>
      <c r="W9" s="134" t="s">
        <v>63</v>
      </c>
      <c r="X9" s="134"/>
      <c r="Y9" s="134"/>
      <c r="Z9" s="134"/>
      <c r="AA9" s="134" t="s">
        <v>0</v>
      </c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 t="s">
        <v>232</v>
      </c>
      <c r="AQ9" s="134"/>
      <c r="AR9" s="134" t="s">
        <v>95</v>
      </c>
      <c r="AS9" s="134" t="s">
        <v>0</v>
      </c>
      <c r="AT9" s="134" t="s">
        <v>0</v>
      </c>
      <c r="AU9" s="134" t="s">
        <v>0</v>
      </c>
      <c r="AV9" s="134" t="s">
        <v>0</v>
      </c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</row>
    <row r="10" spans="1:82" s="135" customFormat="1" ht="29.25" customHeight="1">
      <c r="A10" s="151"/>
      <c r="B10" s="89" t="s">
        <v>201</v>
      </c>
      <c r="C10" s="198" t="s">
        <v>317</v>
      </c>
      <c r="D10" s="87"/>
      <c r="E10" s="87"/>
      <c r="F10" s="87"/>
      <c r="G10" s="144" t="s">
        <v>206</v>
      </c>
      <c r="H10" s="293">
        <f>'Planting Outline'!G10</f>
        <v>0</v>
      </c>
      <c r="I10" s="294"/>
      <c r="J10" s="295"/>
      <c r="K10" s="134"/>
      <c r="L10" s="134"/>
      <c r="M10" s="152"/>
      <c r="N10" s="134"/>
      <c r="O10" s="144" t="s">
        <v>11</v>
      </c>
      <c r="P10" s="176">
        <f>'Planting Outline'!N10</f>
        <v>0</v>
      </c>
      <c r="Q10" s="134"/>
      <c r="R10" s="134"/>
      <c r="S10" s="134"/>
      <c r="T10" s="134"/>
      <c r="U10" s="134"/>
      <c r="V10" s="134"/>
      <c r="W10" s="134" t="s">
        <v>64</v>
      </c>
      <c r="X10" s="134"/>
      <c r="Y10" s="134"/>
      <c r="Z10" s="134"/>
      <c r="AA10" s="134" t="s">
        <v>43</v>
      </c>
      <c r="AB10" s="134"/>
      <c r="AC10" s="134" t="s">
        <v>30</v>
      </c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 t="s">
        <v>117</v>
      </c>
      <c r="AT10" s="134" t="s">
        <v>117</v>
      </c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</row>
    <row r="11" spans="1:82" s="135" customFormat="1" ht="29.25" customHeight="1">
      <c r="A11" s="151"/>
      <c r="B11" s="89" t="s">
        <v>202</v>
      </c>
      <c r="C11" s="198" t="s">
        <v>318</v>
      </c>
      <c r="D11" s="87"/>
      <c r="E11" s="87"/>
      <c r="F11" s="87"/>
      <c r="G11" s="144" t="s">
        <v>207</v>
      </c>
      <c r="H11" s="302">
        <f>'Planting Outline'!G11</f>
        <v>0</v>
      </c>
      <c r="I11" s="303"/>
      <c r="J11" s="304"/>
      <c r="K11" s="134"/>
      <c r="L11" s="134"/>
      <c r="M11" s="152"/>
      <c r="N11" s="134"/>
      <c r="O11" s="144" t="s">
        <v>13</v>
      </c>
      <c r="P11" s="307">
        <f>'Planting Outline'!N11</f>
        <v>0</v>
      </c>
      <c r="Q11" s="308"/>
      <c r="R11" s="134"/>
      <c r="S11" s="134"/>
      <c r="T11" s="134"/>
      <c r="U11" s="134"/>
      <c r="V11" s="134"/>
      <c r="W11" s="134"/>
      <c r="X11" s="134"/>
      <c r="Y11" s="134"/>
      <c r="Z11" s="134"/>
      <c r="AA11" s="134" t="s">
        <v>44</v>
      </c>
      <c r="AB11" s="134"/>
      <c r="AC11" s="134" t="s">
        <v>31</v>
      </c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 t="s">
        <v>230</v>
      </c>
      <c r="AQ11" s="134"/>
      <c r="AR11" s="134" t="s">
        <v>241</v>
      </c>
      <c r="AS11" s="134" t="s">
        <v>170</v>
      </c>
      <c r="AT11" s="134" t="s">
        <v>170</v>
      </c>
      <c r="AU11" s="134" t="s">
        <v>117</v>
      </c>
      <c r="AV11" s="134" t="s">
        <v>117</v>
      </c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</row>
    <row r="12" spans="1:82" s="135" customFormat="1" ht="29.25" customHeight="1">
      <c r="A12" s="151"/>
      <c r="B12" s="89" t="s">
        <v>15</v>
      </c>
      <c r="C12" s="198">
        <f>'Planting Outline'!C12</f>
        <v>0</v>
      </c>
      <c r="D12" s="87"/>
      <c r="E12" s="87"/>
      <c r="F12" s="87"/>
      <c r="G12" s="144" t="s">
        <v>178</v>
      </c>
      <c r="H12" s="288">
        <f>'Planting Outline'!G12</f>
        <v>0</v>
      </c>
      <c r="I12" s="289"/>
      <c r="J12" s="290"/>
      <c r="K12" s="134"/>
      <c r="L12" s="134"/>
      <c r="M12" s="152"/>
      <c r="N12" s="134"/>
      <c r="O12" s="144" t="s">
        <v>14</v>
      </c>
      <c r="P12" s="307">
        <f>'Planting Outline'!N12</f>
        <v>0</v>
      </c>
      <c r="Q12" s="308"/>
      <c r="R12" s="143"/>
      <c r="S12" s="134"/>
      <c r="T12" s="134"/>
      <c r="U12" s="134"/>
      <c r="V12" s="134"/>
      <c r="W12" s="134" t="s">
        <v>187</v>
      </c>
      <c r="X12" s="134"/>
      <c r="Y12" s="134"/>
      <c r="Z12" s="134"/>
      <c r="AA12" s="134" t="s">
        <v>111</v>
      </c>
      <c r="AB12" s="134"/>
      <c r="AC12" s="134" t="s">
        <v>112</v>
      </c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 t="s">
        <v>66</v>
      </c>
      <c r="AQ12" s="134"/>
      <c r="AR12" s="134" t="s">
        <v>242</v>
      </c>
      <c r="AS12" s="138" t="s">
        <v>120</v>
      </c>
      <c r="AT12" s="13" t="s">
        <v>171</v>
      </c>
      <c r="AU12" s="138" t="s">
        <v>120</v>
      </c>
      <c r="AV12" s="13" t="s">
        <v>171</v>
      </c>
      <c r="AW12" s="13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</row>
    <row r="13" spans="1:82" s="135" customFormat="1" ht="29.25" customHeight="1">
      <c r="A13" s="151"/>
      <c r="B13" s="89" t="s">
        <v>203</v>
      </c>
      <c r="C13" s="198">
        <f>'Planting Outline'!C13</f>
        <v>0</v>
      </c>
      <c r="D13" s="87"/>
      <c r="E13" s="87"/>
      <c r="F13" s="87"/>
      <c r="G13" s="144" t="s">
        <v>206</v>
      </c>
      <c r="H13" s="299">
        <f>'Planting Outline'!G13</f>
        <v>0</v>
      </c>
      <c r="I13" s="300"/>
      <c r="J13" s="301"/>
      <c r="K13" s="134"/>
      <c r="L13" s="134"/>
      <c r="M13" s="152"/>
      <c r="N13" s="134"/>
      <c r="O13" s="144" t="s">
        <v>16</v>
      </c>
      <c r="P13" s="154"/>
      <c r="Q13" s="154"/>
      <c r="R13" s="143"/>
      <c r="S13" s="134"/>
      <c r="T13" s="134"/>
      <c r="U13" s="134"/>
      <c r="V13" s="134"/>
      <c r="W13" s="134"/>
      <c r="X13" s="134"/>
      <c r="Y13" s="134"/>
      <c r="Z13" s="134"/>
      <c r="AA13" s="134" t="s">
        <v>51</v>
      </c>
      <c r="AB13" s="134"/>
      <c r="AC13" s="134" t="s">
        <v>32</v>
      </c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 t="s">
        <v>67</v>
      </c>
      <c r="AQ13" s="134"/>
      <c r="AR13" s="134" t="s">
        <v>243</v>
      </c>
      <c r="AS13" s="138" t="s">
        <v>121</v>
      </c>
      <c r="AT13" s="13" t="s">
        <v>172</v>
      </c>
      <c r="AU13" s="138" t="s">
        <v>121</v>
      </c>
      <c r="AV13" s="13" t="s">
        <v>172</v>
      </c>
      <c r="AW13" s="13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</row>
    <row r="14" spans="1:82" s="135" customFormat="1" ht="29.25" customHeight="1">
      <c r="A14" s="151"/>
      <c r="B14" s="89" t="s">
        <v>204</v>
      </c>
      <c r="C14" s="198">
        <f>'Planting Outline'!C14</f>
        <v>0</v>
      </c>
      <c r="D14" s="87"/>
      <c r="E14" s="87"/>
      <c r="F14" s="87"/>
      <c r="G14" s="144" t="s">
        <v>207</v>
      </c>
      <c r="H14" s="288">
        <f>'Planting Outline'!G14</f>
        <v>0</v>
      </c>
      <c r="I14" s="289"/>
      <c r="J14" s="290"/>
      <c r="K14" s="134"/>
      <c r="L14" s="134"/>
      <c r="M14" s="152"/>
      <c r="N14" s="134"/>
      <c r="O14" s="144" t="s">
        <v>195</v>
      </c>
      <c r="P14" s="307">
        <f>'Planting Outline'!N14</f>
        <v>0</v>
      </c>
      <c r="Q14" s="308"/>
      <c r="R14" s="143"/>
      <c r="S14" s="134"/>
      <c r="T14" s="134"/>
      <c r="U14" s="134"/>
      <c r="V14" s="134"/>
      <c r="W14" s="134" t="s">
        <v>63</v>
      </c>
      <c r="X14" s="134"/>
      <c r="Y14" s="134"/>
      <c r="Z14" s="134"/>
      <c r="AA14" s="134" t="s">
        <v>42</v>
      </c>
      <c r="AB14" s="134"/>
      <c r="AC14" s="134" t="s">
        <v>33</v>
      </c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 t="s">
        <v>68</v>
      </c>
      <c r="AQ14" s="134"/>
      <c r="AR14" s="134" t="s">
        <v>247</v>
      </c>
      <c r="AS14" s="138" t="s">
        <v>122</v>
      </c>
      <c r="AT14" s="13" t="s">
        <v>173</v>
      </c>
      <c r="AU14" s="138" t="s">
        <v>122</v>
      </c>
      <c r="AV14" s="13" t="s">
        <v>173</v>
      </c>
      <c r="AW14" s="13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</row>
    <row r="15" spans="1:82" s="135" customFormat="1" ht="29.25" customHeight="1">
      <c r="A15" s="151"/>
      <c r="B15" s="89" t="s">
        <v>227</v>
      </c>
      <c r="C15" s="147">
        <f>'Planting Outline'!C15</f>
        <v>0</v>
      </c>
      <c r="D15" s="87"/>
      <c r="E15" s="87"/>
      <c r="F15" s="87"/>
      <c r="G15" s="89" t="s">
        <v>228</v>
      </c>
      <c r="H15" s="288">
        <f>'Planting Outline'!G15</f>
        <v>0</v>
      </c>
      <c r="I15" s="289"/>
      <c r="J15" s="290"/>
      <c r="K15" s="134"/>
      <c r="L15" s="134"/>
      <c r="M15" s="152"/>
      <c r="N15" s="134"/>
      <c r="O15" s="144" t="s">
        <v>196</v>
      </c>
      <c r="P15" s="307">
        <f>'Planting Outline'!N15</f>
        <v>0</v>
      </c>
      <c r="Q15" s="308"/>
      <c r="R15" s="143"/>
      <c r="S15" s="134"/>
      <c r="T15" s="134"/>
      <c r="U15" s="134"/>
      <c r="V15" s="134"/>
      <c r="W15" s="134" t="s">
        <v>64</v>
      </c>
      <c r="X15" s="134"/>
      <c r="Y15" s="134"/>
      <c r="Z15" s="134"/>
      <c r="AA15" s="134" t="s">
        <v>45</v>
      </c>
      <c r="AB15" s="134"/>
      <c r="AC15" s="134" t="s">
        <v>34</v>
      </c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 t="s">
        <v>69</v>
      </c>
      <c r="AQ15" s="134"/>
      <c r="AR15" s="134" t="s">
        <v>245</v>
      </c>
      <c r="AS15" s="138" t="s">
        <v>123</v>
      </c>
      <c r="AT15" s="13" t="s">
        <v>174</v>
      </c>
      <c r="AU15" s="138" t="s">
        <v>123</v>
      </c>
      <c r="AV15" s="13" t="s">
        <v>174</v>
      </c>
      <c r="AW15" s="13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</row>
    <row r="16" spans="1:82" s="135" customFormat="1" ht="29.25" customHeight="1">
      <c r="A16" s="151"/>
      <c r="B16" s="144" t="s">
        <v>206</v>
      </c>
      <c r="C16" s="147">
        <f>'Planting Outline'!C16</f>
        <v>0</v>
      </c>
      <c r="D16" s="13"/>
      <c r="E16" s="13"/>
      <c r="F16" s="13"/>
      <c r="G16" s="144" t="s">
        <v>206</v>
      </c>
      <c r="H16" s="299">
        <f>'Planting Outline'!G16</f>
        <v>0</v>
      </c>
      <c r="I16" s="300"/>
      <c r="J16" s="301"/>
      <c r="K16" s="134"/>
      <c r="L16" s="134"/>
      <c r="M16" s="152"/>
      <c r="N16" s="134"/>
      <c r="O16" s="155" t="s">
        <v>234</v>
      </c>
      <c r="P16" s="291">
        <f>'Planting Outline'!N16</f>
        <v>0</v>
      </c>
      <c r="Q16" s="292"/>
      <c r="R16" s="202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8"/>
      <c r="AT16" s="13"/>
      <c r="AU16" s="138"/>
      <c r="AV16" s="13"/>
      <c r="AW16" s="13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</row>
    <row r="17" spans="1:82" s="135" customFormat="1" ht="29.25" customHeight="1">
      <c r="A17" s="149"/>
      <c r="B17" s="144" t="s">
        <v>207</v>
      </c>
      <c r="C17" s="153">
        <f>'Planting Outline'!C17</f>
        <v>0</v>
      </c>
      <c r="D17" s="134"/>
      <c r="E17" s="134"/>
      <c r="F17" s="134"/>
      <c r="G17" s="144" t="s">
        <v>207</v>
      </c>
      <c r="H17" s="288">
        <f>'Planting Outline'!G17</f>
        <v>0</v>
      </c>
      <c r="I17" s="289"/>
      <c r="J17" s="290"/>
      <c r="K17" s="134"/>
      <c r="L17" s="134"/>
      <c r="M17" s="156"/>
      <c r="N17" s="134"/>
      <c r="O17" s="144" t="s">
        <v>225</v>
      </c>
      <c r="P17" s="291">
        <f>'Planting Outline'!N17</f>
        <v>0</v>
      </c>
      <c r="Q17" s="292"/>
      <c r="R17" s="202"/>
      <c r="S17" s="157">
        <f>+$P$7</f>
        <v>13</v>
      </c>
      <c r="T17" s="134"/>
      <c r="U17" s="134"/>
      <c r="V17" s="134"/>
      <c r="W17" s="134"/>
      <c r="X17" s="134"/>
      <c r="Y17" s="134"/>
      <c r="Z17" s="134"/>
      <c r="AA17" s="134" t="s">
        <v>50</v>
      </c>
      <c r="AB17" s="134"/>
      <c r="AC17" s="134" t="s">
        <v>35</v>
      </c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 t="s">
        <v>70</v>
      </c>
      <c r="AQ17" s="134"/>
      <c r="AR17" s="134" t="s">
        <v>244</v>
      </c>
      <c r="AS17" s="138" t="s">
        <v>124</v>
      </c>
      <c r="AT17" s="13" t="s">
        <v>175</v>
      </c>
      <c r="AU17" s="138" t="s">
        <v>124</v>
      </c>
      <c r="AV17" s="13" t="s">
        <v>175</v>
      </c>
      <c r="AW17" s="13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</row>
    <row r="18" spans="1:82" s="135" customFormat="1" ht="29.25" customHeight="1">
      <c r="A18" s="151"/>
      <c r="B18" s="89" t="s">
        <v>205</v>
      </c>
      <c r="C18" s="302">
        <f>'Planting Outline'!$C$18</f>
        <v>0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04"/>
      <c r="N18" s="134"/>
      <c r="O18" s="144" t="s">
        <v>17</v>
      </c>
      <c r="P18" s="302">
        <f>'Planting Outline'!N18</f>
        <v>0</v>
      </c>
      <c r="Q18" s="303"/>
      <c r="R18" s="304"/>
      <c r="S18" s="158"/>
      <c r="T18" s="134"/>
      <c r="U18" s="134" t="s">
        <v>101</v>
      </c>
      <c r="V18" s="134"/>
      <c r="W18" s="134" t="s">
        <v>105</v>
      </c>
      <c r="X18" s="134"/>
      <c r="Y18" s="134"/>
      <c r="Z18" s="134"/>
      <c r="AA18" s="134" t="s">
        <v>49</v>
      </c>
      <c r="AB18" s="134"/>
      <c r="AC18" s="134" t="s">
        <v>36</v>
      </c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 t="s">
        <v>71</v>
      </c>
      <c r="AQ18" s="134"/>
      <c r="AR18" s="134" t="s">
        <v>246</v>
      </c>
      <c r="AS18" s="138" t="s">
        <v>125</v>
      </c>
      <c r="AT18" s="13" t="s">
        <v>176</v>
      </c>
      <c r="AU18" s="138" t="s">
        <v>125</v>
      </c>
      <c r="AV18" s="13" t="s">
        <v>176</v>
      </c>
      <c r="AW18" s="13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</row>
    <row r="19" spans="1:82" s="135" customFormat="1" ht="29.25" customHeight="1">
      <c r="A19" s="134"/>
      <c r="B19" s="155" t="s">
        <v>208</v>
      </c>
      <c r="C19" s="285">
        <f>'Planting Outline'!$C$19</f>
        <v>0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7"/>
      <c r="N19" s="151"/>
      <c r="O19" s="144" t="s">
        <v>253</v>
      </c>
      <c r="P19" s="309">
        <f>'Planting Outline'!N19</f>
        <v>0</v>
      </c>
      <c r="Q19" s="289"/>
      <c r="R19" s="310"/>
      <c r="S19" s="134" t="s">
        <v>96</v>
      </c>
      <c r="T19" s="134" t="s">
        <v>99</v>
      </c>
      <c r="U19" s="134" t="s">
        <v>102</v>
      </c>
      <c r="V19" s="134"/>
      <c r="W19" s="134" t="s">
        <v>106</v>
      </c>
      <c r="X19" s="134" t="s">
        <v>108</v>
      </c>
      <c r="Y19" s="134"/>
      <c r="Z19" s="134"/>
      <c r="AA19" s="134" t="s">
        <v>37</v>
      </c>
      <c r="AB19" s="134"/>
      <c r="AC19" s="134" t="s">
        <v>38</v>
      </c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 t="s">
        <v>72</v>
      </c>
      <c r="AQ19" s="134"/>
      <c r="AR19" s="134" t="s">
        <v>248</v>
      </c>
      <c r="AS19" s="138" t="s">
        <v>126</v>
      </c>
      <c r="AT19" s="13" t="s">
        <v>0</v>
      </c>
      <c r="AU19" s="138" t="s">
        <v>126</v>
      </c>
      <c r="AV19" s="13"/>
      <c r="AW19" s="13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</row>
    <row r="20" spans="1:82" s="135" customFormat="1" ht="29.25" customHeight="1">
      <c r="A20" s="159"/>
      <c r="B20" s="155" t="s">
        <v>209</v>
      </c>
      <c r="C20" s="285">
        <f>'Planting Outline'!$C$20</f>
        <v>0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7"/>
      <c r="N20" s="92"/>
      <c r="O20" s="89" t="s">
        <v>186</v>
      </c>
      <c r="P20" s="201">
        <f>'Planting Outline'!$N$20</f>
        <v>0</v>
      </c>
      <c r="Q20" s="43" t="s">
        <v>187</v>
      </c>
      <c r="R20" s="201">
        <f>'Planting Outline'!$P$20</f>
        <v>0</v>
      </c>
      <c r="S20" s="134"/>
      <c r="T20" s="134"/>
      <c r="U20" s="134"/>
      <c r="V20" s="134"/>
      <c r="W20" s="134"/>
      <c r="X20" s="134"/>
      <c r="Y20" s="134"/>
      <c r="Z20" s="134"/>
      <c r="AA20" s="134" t="s">
        <v>48</v>
      </c>
      <c r="AB20" s="134"/>
      <c r="AC20" s="134" t="s">
        <v>39</v>
      </c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 t="s">
        <v>73</v>
      </c>
      <c r="AQ20" s="134"/>
      <c r="AR20" s="134" t="s">
        <v>250</v>
      </c>
      <c r="AS20" s="138" t="s">
        <v>127</v>
      </c>
      <c r="AT20" s="13" t="s">
        <v>0</v>
      </c>
      <c r="AU20" s="138" t="s">
        <v>127</v>
      </c>
      <c r="AV20" s="13"/>
      <c r="AW20" s="13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</row>
    <row r="21" spans="1:82" s="135" customFormat="1" ht="29.25" customHeight="1">
      <c r="A21" s="159"/>
      <c r="B21" s="160" t="s">
        <v>216</v>
      </c>
      <c r="C21" s="161" t="s">
        <v>238</v>
      </c>
      <c r="D21" s="199">
        <f>'Planting Outline'!$E$21</f>
        <v>0</v>
      </c>
      <c r="E21" s="162" t="s">
        <v>233</v>
      </c>
      <c r="F21" s="200">
        <f>'Planting Outline'!$I$21</f>
        <v>0</v>
      </c>
      <c r="G21" s="181"/>
      <c r="H21" s="163" t="s">
        <v>180</v>
      </c>
      <c r="I21" s="201">
        <f>'Planting Outline'!$O$21</f>
        <v>0</v>
      </c>
      <c r="J21" s="134"/>
      <c r="K21" s="143" t="s">
        <v>0</v>
      </c>
      <c r="L21" s="164"/>
      <c r="M21" s="164"/>
      <c r="N21" s="92"/>
      <c r="O21" s="89"/>
      <c r="P21" s="165"/>
      <c r="Q21" s="166"/>
      <c r="R21" s="97"/>
      <c r="S21" s="134"/>
      <c r="T21" s="134"/>
      <c r="U21" s="134"/>
      <c r="V21" s="134"/>
      <c r="W21" s="134"/>
      <c r="X21" s="134"/>
      <c r="Y21" s="134"/>
      <c r="Z21" s="134"/>
      <c r="AA21" s="134" t="s">
        <v>47</v>
      </c>
      <c r="AB21" s="134"/>
      <c r="AC21" s="134" t="s">
        <v>229</v>
      </c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 t="s">
        <v>74</v>
      </c>
      <c r="AQ21" s="134"/>
      <c r="AR21" s="134" t="s">
        <v>249</v>
      </c>
      <c r="AS21" s="138" t="s">
        <v>128</v>
      </c>
      <c r="AT21" s="13" t="s">
        <v>0</v>
      </c>
      <c r="AU21" s="138" t="s">
        <v>128</v>
      </c>
      <c r="AV21" s="13"/>
      <c r="AW21" s="13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</row>
    <row r="22" spans="1:82" s="179" customFormat="1" ht="24.75" customHeight="1">
      <c r="A22" s="167"/>
      <c r="B22" s="168"/>
      <c r="C22" s="168"/>
      <c r="D22" s="168"/>
      <c r="E22" s="169"/>
      <c r="F22" s="169"/>
      <c r="G22" s="170"/>
      <c r="H22" s="168"/>
      <c r="I22" s="168"/>
      <c r="J22" s="169"/>
      <c r="K22" s="169" t="s">
        <v>259</v>
      </c>
      <c r="L22" s="169" t="s">
        <v>28</v>
      </c>
      <c r="M22" s="168"/>
      <c r="N22" s="169" t="s">
        <v>184</v>
      </c>
      <c r="O22" s="169"/>
      <c r="P22" s="169" t="s">
        <v>0</v>
      </c>
      <c r="Q22" s="171" t="s">
        <v>0</v>
      </c>
      <c r="R22" s="177"/>
      <c r="S22" s="168" t="s">
        <v>97</v>
      </c>
      <c r="T22" s="168" t="s">
        <v>100</v>
      </c>
      <c r="U22" s="168" t="s">
        <v>103</v>
      </c>
      <c r="V22" s="168"/>
      <c r="W22" s="168" t="s">
        <v>107</v>
      </c>
      <c r="X22" s="168" t="s">
        <v>28</v>
      </c>
      <c r="Y22" s="168"/>
      <c r="Z22" s="168"/>
      <c r="AA22" s="168" t="s">
        <v>46</v>
      </c>
      <c r="AB22" s="168"/>
      <c r="AC22" s="168" t="s">
        <v>40</v>
      </c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 t="s">
        <v>75</v>
      </c>
      <c r="AQ22" s="168"/>
      <c r="AR22" s="168" t="s">
        <v>0</v>
      </c>
      <c r="AS22" s="178" t="s">
        <v>129</v>
      </c>
      <c r="AT22" s="14" t="s">
        <v>0</v>
      </c>
      <c r="AU22" s="178" t="s">
        <v>129</v>
      </c>
      <c r="AV22" s="14"/>
      <c r="AW22" s="14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</row>
    <row r="23" spans="1:82" s="179" customFormat="1" ht="24.75" customHeight="1">
      <c r="A23" s="169" t="s">
        <v>21</v>
      </c>
      <c r="B23" s="168"/>
      <c r="C23" s="167" t="s">
        <v>0</v>
      </c>
      <c r="D23" s="169"/>
      <c r="E23" s="169" t="s">
        <v>118</v>
      </c>
      <c r="F23" s="172" t="s">
        <v>218</v>
      </c>
      <c r="G23" s="169" t="s">
        <v>221</v>
      </c>
      <c r="H23" s="169" t="s">
        <v>19</v>
      </c>
      <c r="I23" s="173" t="s">
        <v>19</v>
      </c>
      <c r="J23" s="169" t="s">
        <v>220</v>
      </c>
      <c r="K23" s="169" t="s">
        <v>20</v>
      </c>
      <c r="L23" s="174" t="s">
        <v>224</v>
      </c>
      <c r="M23" s="168"/>
      <c r="N23" s="169" t="s">
        <v>115</v>
      </c>
      <c r="O23" s="169" t="s">
        <v>24</v>
      </c>
      <c r="P23" s="169" t="s">
        <v>0</v>
      </c>
      <c r="Q23" s="169" t="s">
        <v>0</v>
      </c>
      <c r="R23" s="169" t="s">
        <v>0</v>
      </c>
      <c r="S23" s="168" t="s">
        <v>98</v>
      </c>
      <c r="T23" s="168" t="s">
        <v>96</v>
      </c>
      <c r="U23" s="180" t="s">
        <v>104</v>
      </c>
      <c r="V23" s="168"/>
      <c r="W23" s="168" t="s">
        <v>98</v>
      </c>
      <c r="X23" s="168" t="s">
        <v>104</v>
      </c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 t="s">
        <v>76</v>
      </c>
      <c r="AQ23" s="168"/>
      <c r="AR23" s="168" t="s">
        <v>0</v>
      </c>
      <c r="AS23" s="178" t="s">
        <v>130</v>
      </c>
      <c r="AT23" s="14" t="s">
        <v>0</v>
      </c>
      <c r="AU23" s="178" t="s">
        <v>130</v>
      </c>
      <c r="AV23" s="14"/>
      <c r="AW23" s="14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</row>
    <row r="24" spans="1:82" s="179" customFormat="1" ht="24.75" customHeight="1">
      <c r="A24" s="172" t="s">
        <v>25</v>
      </c>
      <c r="B24" s="172" t="s">
        <v>272</v>
      </c>
      <c r="C24" s="172" t="s">
        <v>269</v>
      </c>
      <c r="D24" s="172" t="s">
        <v>270</v>
      </c>
      <c r="E24" s="172" t="s">
        <v>119</v>
      </c>
      <c r="F24" s="172" t="s">
        <v>219</v>
      </c>
      <c r="G24" s="169" t="s">
        <v>106</v>
      </c>
      <c r="H24" s="172" t="s">
        <v>29</v>
      </c>
      <c r="I24" s="172" t="s">
        <v>23</v>
      </c>
      <c r="J24" s="172" t="s">
        <v>27</v>
      </c>
      <c r="K24" s="172" t="s">
        <v>239</v>
      </c>
      <c r="L24" s="169" t="s">
        <v>183</v>
      </c>
      <c r="M24" s="169" t="s">
        <v>110</v>
      </c>
      <c r="N24" s="169" t="s">
        <v>185</v>
      </c>
      <c r="O24" s="172" t="s">
        <v>102</v>
      </c>
      <c r="P24" s="172" t="s">
        <v>110</v>
      </c>
      <c r="Q24" s="175" t="s">
        <v>217</v>
      </c>
      <c r="R24" s="172"/>
      <c r="S24" s="168"/>
      <c r="T24" s="168"/>
      <c r="U24" s="180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 t="s">
        <v>77</v>
      </c>
      <c r="AQ24" s="168"/>
      <c r="AR24" s="168"/>
      <c r="AS24" s="178" t="s">
        <v>131</v>
      </c>
      <c r="AT24" s="14" t="s">
        <v>0</v>
      </c>
      <c r="AU24" s="178" t="s">
        <v>131</v>
      </c>
      <c r="AV24" s="14"/>
      <c r="AW24" s="14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</row>
    <row r="25" spans="1:82" ht="31.5" customHeight="1">
      <c r="A25" s="127">
        <f>IF(C25=0,"",1)</f>
        <v>1</v>
      </c>
      <c r="B25" s="234" t="s">
        <v>326</v>
      </c>
      <c r="C25" s="235" t="s">
        <v>329</v>
      </c>
      <c r="D25" s="125"/>
      <c r="E25" s="125"/>
      <c r="F25" s="127">
        <v>1320</v>
      </c>
      <c r="G25" s="128">
        <v>10.1</v>
      </c>
      <c r="H25" s="129" t="str">
        <f>C10</f>
        <v>30</v>
      </c>
      <c r="I25" s="127">
        <v>510</v>
      </c>
      <c r="J25" s="130">
        <v>12</v>
      </c>
      <c r="K25" s="131">
        <v>140000</v>
      </c>
      <c r="L25" s="132">
        <f t="shared" ref="L25:L30" si="0">IF(G25=0,"",+((100-G25)*F25*100.138)/(H25*I25*J25))</f>
        <v>64.723181830065371</v>
      </c>
      <c r="M25" s="124">
        <f t="shared" ref="M25:M56" si="1">IF(G25=0,"",RANK(L25,$L$25:$L$83,0))</f>
        <v>16</v>
      </c>
      <c r="N25" s="132"/>
      <c r="O25" s="133">
        <f t="shared" ref="O25:O30" si="2">IF(G25=0,"",U25)</f>
        <v>550.14704555555568</v>
      </c>
      <c r="P25" s="124">
        <f t="shared" ref="P25:P56" si="3">IF(G25=0,"",RANK(O25,$O$25:$O$83,0))</f>
        <v>16</v>
      </c>
      <c r="Q25" s="325" t="str">
        <f>'Planting Outline'!K26</f>
        <v xml:space="preserve"> </v>
      </c>
      <c r="R25" s="326"/>
      <c r="S25" s="24" t="b">
        <f t="shared" ref="S25:S48" si="4">(+G25&gt;$P$7+0.01)</f>
        <v>0</v>
      </c>
      <c r="T25" s="33">
        <f t="shared" ref="T25:T48" si="5">+G25-$S$17</f>
        <v>-2.9000000000000004</v>
      </c>
      <c r="U25" s="32">
        <f t="shared" ref="U25:U48" si="6">IF(S25,+((L25*$Q$5)-((T25*$Q$9)*L25)),+L25*$Q$5)</f>
        <v>550.14704555555568</v>
      </c>
      <c r="V25" s="34"/>
      <c r="W25" s="24" t="b">
        <f t="shared" ref="W25:W48" si="7">+S25</f>
        <v>0</v>
      </c>
      <c r="X25" s="35">
        <f t="shared" ref="X25:X48" si="8">+IF(W25,+(100-G25)*F25*109.814/(H25*I25*J25),+(100-$P$7)*F25*109.814/(H25*I25*J25))</f>
        <v>68.68758039215686</v>
      </c>
      <c r="Y25" s="33" t="s">
        <v>0</v>
      </c>
      <c r="AP25" s="24" t="s">
        <v>78</v>
      </c>
      <c r="AS25" s="31" t="s">
        <v>132</v>
      </c>
      <c r="AT25" s="28" t="s">
        <v>0</v>
      </c>
      <c r="AU25" s="31" t="s">
        <v>132</v>
      </c>
      <c r="AV25" s="28"/>
      <c r="AW25" s="28"/>
    </row>
    <row r="26" spans="1:82" ht="31.5" customHeight="1">
      <c r="A26" s="127">
        <f t="shared" ref="A26:A45" si="9">IF(C26=0,"",A25+1)</f>
        <v>2</v>
      </c>
      <c r="B26" s="234" t="s">
        <v>322</v>
      </c>
      <c r="C26" s="235" t="s">
        <v>330</v>
      </c>
      <c r="D26" s="217"/>
      <c r="E26" s="205"/>
      <c r="F26" s="127">
        <v>1400</v>
      </c>
      <c r="G26" s="128">
        <v>10.199999999999999</v>
      </c>
      <c r="H26" s="124" t="str">
        <f>IF(B26=0,"",$H$25)</f>
        <v>30</v>
      </c>
      <c r="I26" s="124">
        <v>510</v>
      </c>
      <c r="J26" s="130">
        <v>12</v>
      </c>
      <c r="K26" s="131">
        <f>+IF(G26=0,"", +$K$25)</f>
        <v>140000</v>
      </c>
      <c r="L26" s="132">
        <f t="shared" si="0"/>
        <v>68.569440958605668</v>
      </c>
      <c r="M26" s="124">
        <f t="shared" si="1"/>
        <v>10</v>
      </c>
      <c r="N26" s="128"/>
      <c r="O26" s="133">
        <f t="shared" si="2"/>
        <v>582.84024814814813</v>
      </c>
      <c r="P26" s="124">
        <f t="shared" si="3"/>
        <v>10</v>
      </c>
      <c r="Q26" s="325" t="str">
        <f>'Planting Outline'!K27</f>
        <v xml:space="preserve"> </v>
      </c>
      <c r="R26" s="326"/>
      <c r="S26" s="24" t="b">
        <f t="shared" si="4"/>
        <v>0</v>
      </c>
      <c r="T26" s="33">
        <f t="shared" si="5"/>
        <v>-2.8000000000000007</v>
      </c>
      <c r="U26" s="32">
        <f t="shared" si="6"/>
        <v>582.84024814814813</v>
      </c>
      <c r="V26" s="34"/>
      <c r="W26" s="24" t="b">
        <f t="shared" si="7"/>
        <v>0</v>
      </c>
      <c r="X26" s="35">
        <f t="shared" si="8"/>
        <v>72.850464052287577</v>
      </c>
      <c r="AA26" s="24" t="s">
        <v>52</v>
      </c>
      <c r="AI26" s="24" t="s">
        <v>90</v>
      </c>
      <c r="AJ26" s="24" t="s">
        <v>91</v>
      </c>
      <c r="AP26" s="24" t="s">
        <v>79</v>
      </c>
      <c r="AS26" s="31" t="s">
        <v>133</v>
      </c>
      <c r="AT26" s="28" t="s">
        <v>0</v>
      </c>
      <c r="AU26" s="31" t="s">
        <v>133</v>
      </c>
      <c r="AV26" s="28"/>
      <c r="AW26" s="28"/>
    </row>
    <row r="27" spans="1:82" ht="31.5" customHeight="1">
      <c r="A27" s="127">
        <f t="shared" si="9"/>
        <v>3</v>
      </c>
      <c r="B27" s="234" t="s">
        <v>326</v>
      </c>
      <c r="C27" s="235" t="s">
        <v>331</v>
      </c>
      <c r="D27" s="217"/>
      <c r="E27" s="205"/>
      <c r="F27" s="127">
        <v>1400</v>
      </c>
      <c r="G27" s="128">
        <v>10.1</v>
      </c>
      <c r="H27" s="124" t="str">
        <f t="shared" ref="H27:H83" si="10">IF(B27=0,"",$H$25)</f>
        <v>30</v>
      </c>
      <c r="I27" s="124">
        <v>520</v>
      </c>
      <c r="J27" s="130">
        <v>12</v>
      </c>
      <c r="K27" s="131">
        <f>+IF(G27=0,"", +$K$25)</f>
        <v>140000</v>
      </c>
      <c r="L27" s="132">
        <f t="shared" si="0"/>
        <v>67.325687393162397</v>
      </c>
      <c r="M27" s="124">
        <f t="shared" si="1"/>
        <v>14</v>
      </c>
      <c r="N27" s="128"/>
      <c r="O27" s="133">
        <f t="shared" si="2"/>
        <v>572.26834284188033</v>
      </c>
      <c r="P27" s="124">
        <f t="shared" si="3"/>
        <v>14</v>
      </c>
      <c r="Q27" s="325" t="str">
        <f>'Planting Outline'!K28</f>
        <v xml:space="preserve"> </v>
      </c>
      <c r="R27" s="326"/>
      <c r="S27" s="24" t="b">
        <f t="shared" si="4"/>
        <v>0</v>
      </c>
      <c r="T27" s="33">
        <f t="shared" si="5"/>
        <v>-2.9000000000000004</v>
      </c>
      <c r="U27" s="32">
        <f t="shared" si="6"/>
        <v>572.26834284188033</v>
      </c>
      <c r="V27" s="34"/>
      <c r="W27" s="24" t="b">
        <f t="shared" si="7"/>
        <v>0</v>
      </c>
      <c r="X27" s="35">
        <f t="shared" si="8"/>
        <v>71.449493589743582</v>
      </c>
      <c r="AP27" s="24" t="s">
        <v>80</v>
      </c>
      <c r="AS27" s="31" t="s">
        <v>134</v>
      </c>
      <c r="AT27" s="28" t="s">
        <v>0</v>
      </c>
      <c r="AU27" s="31" t="s">
        <v>134</v>
      </c>
      <c r="AV27" s="28"/>
      <c r="AW27" s="28"/>
    </row>
    <row r="28" spans="1:82" ht="31.5" customHeight="1">
      <c r="A28" s="127">
        <f t="shared" si="9"/>
        <v>4</v>
      </c>
      <c r="B28" s="234" t="s">
        <v>327</v>
      </c>
      <c r="C28" s="235" t="s">
        <v>332</v>
      </c>
      <c r="D28" s="217"/>
      <c r="E28" s="205" t="s">
        <v>350</v>
      </c>
      <c r="F28" s="127">
        <v>1410</v>
      </c>
      <c r="G28" s="128">
        <v>10.199999999999999</v>
      </c>
      <c r="H28" s="124" t="str">
        <f t="shared" si="10"/>
        <v>30</v>
      </c>
      <c r="I28" s="124">
        <v>520</v>
      </c>
      <c r="J28" s="130">
        <v>12</v>
      </c>
      <c r="K28" s="131">
        <f>+IF(G28=0,"", +$K$25)</f>
        <v>140000</v>
      </c>
      <c r="L28" s="132">
        <f t="shared" si="0"/>
        <v>67.731160705128204</v>
      </c>
      <c r="M28" s="124">
        <f t="shared" si="1"/>
        <v>13</v>
      </c>
      <c r="N28" s="128"/>
      <c r="O28" s="133">
        <f t="shared" si="2"/>
        <v>575.71486599358968</v>
      </c>
      <c r="P28" s="124">
        <f t="shared" si="3"/>
        <v>13</v>
      </c>
      <c r="Q28" s="325" t="str">
        <f>'Planting Outline'!K29</f>
        <v xml:space="preserve"> </v>
      </c>
      <c r="R28" s="326"/>
      <c r="S28" s="24" t="b">
        <f t="shared" si="4"/>
        <v>0</v>
      </c>
      <c r="T28" s="33">
        <f t="shared" si="5"/>
        <v>-2.8000000000000007</v>
      </c>
      <c r="U28" s="32">
        <f t="shared" si="6"/>
        <v>575.71486599358968</v>
      </c>
      <c r="V28" s="34"/>
      <c r="W28" s="24" t="b">
        <f t="shared" si="7"/>
        <v>0</v>
      </c>
      <c r="X28" s="35">
        <f t="shared" si="8"/>
        <v>71.959847115384605</v>
      </c>
      <c r="AA28" s="24" t="s">
        <v>53</v>
      </c>
      <c r="AI28" s="24" t="s">
        <v>92</v>
      </c>
      <c r="AJ28" s="24" t="s">
        <v>92</v>
      </c>
      <c r="AP28" s="24" t="s">
        <v>81</v>
      </c>
      <c r="AS28" s="31" t="s">
        <v>135</v>
      </c>
      <c r="AT28" s="28" t="s">
        <v>0</v>
      </c>
      <c r="AU28" s="31" t="s">
        <v>135</v>
      </c>
      <c r="AV28" s="28"/>
      <c r="AW28" s="28"/>
    </row>
    <row r="29" spans="1:82" ht="31.5" customHeight="1">
      <c r="A29" s="127">
        <f t="shared" si="9"/>
        <v>5</v>
      </c>
      <c r="B29" s="234" t="s">
        <v>321</v>
      </c>
      <c r="C29" s="235" t="s">
        <v>333</v>
      </c>
      <c r="D29" s="217"/>
      <c r="E29" s="216"/>
      <c r="F29" s="127">
        <v>1480</v>
      </c>
      <c r="G29" s="128">
        <v>10.1</v>
      </c>
      <c r="H29" s="124" t="str">
        <f t="shared" si="10"/>
        <v>30</v>
      </c>
      <c r="I29" s="124">
        <v>520</v>
      </c>
      <c r="J29" s="130">
        <v>12</v>
      </c>
      <c r="K29" s="131">
        <f>+IF(G29=0,"", +$K$25)</f>
        <v>140000</v>
      </c>
      <c r="L29" s="132">
        <f t="shared" si="0"/>
        <v>71.172869529914536</v>
      </c>
      <c r="M29" s="124">
        <f t="shared" si="1"/>
        <v>6</v>
      </c>
      <c r="N29" s="128"/>
      <c r="O29" s="133">
        <f t="shared" si="2"/>
        <v>604.96939100427358</v>
      </c>
      <c r="P29" s="124">
        <f t="shared" si="3"/>
        <v>6</v>
      </c>
      <c r="Q29" s="325" t="str">
        <f>'Planting Outline'!K30</f>
        <v xml:space="preserve"> </v>
      </c>
      <c r="R29" s="326"/>
      <c r="S29" s="24" t="b">
        <f t="shared" si="4"/>
        <v>0</v>
      </c>
      <c r="T29" s="33">
        <f t="shared" si="5"/>
        <v>-2.9000000000000004</v>
      </c>
      <c r="U29" s="32">
        <f t="shared" si="6"/>
        <v>604.96939100427358</v>
      </c>
      <c r="V29" s="34"/>
      <c r="W29" s="24" t="b">
        <f t="shared" si="7"/>
        <v>0</v>
      </c>
      <c r="X29" s="35">
        <f t="shared" si="8"/>
        <v>75.532321794871791</v>
      </c>
      <c r="AA29" s="24" t="s">
        <v>54</v>
      </c>
      <c r="AI29" s="24" t="s">
        <v>93</v>
      </c>
      <c r="AJ29" s="24" t="s">
        <v>93</v>
      </c>
      <c r="AP29" s="24" t="s">
        <v>82</v>
      </c>
      <c r="AS29" s="31" t="s">
        <v>136</v>
      </c>
      <c r="AT29" s="28" t="s">
        <v>0</v>
      </c>
      <c r="AU29" s="31" t="s">
        <v>136</v>
      </c>
      <c r="AV29" s="28"/>
      <c r="AW29" s="28"/>
    </row>
    <row r="30" spans="1:82" ht="31.5" customHeight="1">
      <c r="A30" s="127">
        <f t="shared" si="9"/>
        <v>6</v>
      </c>
      <c r="B30" s="234" t="s">
        <v>321</v>
      </c>
      <c r="C30" s="235" t="s">
        <v>334</v>
      </c>
      <c r="D30" s="217"/>
      <c r="E30" s="205"/>
      <c r="F30" s="127">
        <v>1420</v>
      </c>
      <c r="G30" s="128">
        <v>9.9</v>
      </c>
      <c r="H30" s="124" t="str">
        <f t="shared" si="10"/>
        <v>30</v>
      </c>
      <c r="I30" s="124">
        <v>520</v>
      </c>
      <c r="J30" s="130">
        <v>12</v>
      </c>
      <c r="K30" s="131">
        <f>+IF(G30=0,"", +$K$25)</f>
        <v>140000</v>
      </c>
      <c r="L30" s="132">
        <f t="shared" si="0"/>
        <v>68.439401688034181</v>
      </c>
      <c r="M30" s="124">
        <f t="shared" si="1"/>
        <v>11</v>
      </c>
      <c r="N30" s="128"/>
      <c r="O30" s="133">
        <f t="shared" si="2"/>
        <v>581.73491434829054</v>
      </c>
      <c r="P30" s="124">
        <f t="shared" si="3"/>
        <v>11</v>
      </c>
      <c r="Q30" s="325" t="str">
        <f>'Planting Outline'!K31</f>
        <v xml:space="preserve"> </v>
      </c>
      <c r="R30" s="326"/>
      <c r="S30" s="24" t="b">
        <f t="shared" si="4"/>
        <v>0</v>
      </c>
      <c r="T30" s="33">
        <f t="shared" si="5"/>
        <v>-3.0999999999999996</v>
      </c>
      <c r="U30" s="32">
        <f t="shared" si="6"/>
        <v>581.73491434829054</v>
      </c>
      <c r="V30" s="34"/>
      <c r="W30" s="24" t="b">
        <f t="shared" si="7"/>
        <v>0</v>
      </c>
      <c r="X30" s="35">
        <f t="shared" si="8"/>
        <v>72.470200641025627</v>
      </c>
      <c r="AA30" s="24" t="s">
        <v>55</v>
      </c>
      <c r="AI30" s="24" t="s">
        <v>94</v>
      </c>
      <c r="AJ30" s="24" t="s">
        <v>94</v>
      </c>
      <c r="AP30" s="24" t="s">
        <v>45</v>
      </c>
      <c r="AS30" s="31" t="s">
        <v>137</v>
      </c>
      <c r="AT30" s="28" t="s">
        <v>0</v>
      </c>
      <c r="AU30" s="31" t="s">
        <v>137</v>
      </c>
      <c r="AV30" s="28"/>
      <c r="AW30" s="28"/>
    </row>
    <row r="31" spans="1:82" ht="31.5" customHeight="1">
      <c r="A31" s="127">
        <f t="shared" si="9"/>
        <v>7</v>
      </c>
      <c r="B31" s="234" t="s">
        <v>321</v>
      </c>
      <c r="C31" s="235" t="s">
        <v>334</v>
      </c>
      <c r="D31" s="217"/>
      <c r="E31" s="205" t="s">
        <v>349</v>
      </c>
      <c r="F31" s="127">
        <v>1470</v>
      </c>
      <c r="G31" s="128">
        <v>10.1</v>
      </c>
      <c r="H31" s="124" t="str">
        <f t="shared" si="10"/>
        <v>30</v>
      </c>
      <c r="I31" s="124">
        <v>535</v>
      </c>
      <c r="J31" s="130">
        <v>12</v>
      </c>
      <c r="K31" s="131">
        <f t="shared" ref="K31:K41" si="11">+IF(G31=0,"", +$K$25)</f>
        <v>140000</v>
      </c>
      <c r="L31" s="132">
        <f t="shared" ref="L31:L41" si="12">IF(G31=0,"",+((100-G31)*F31*100.138)/(H31*I31*J31))</f>
        <v>68.709953862928344</v>
      </c>
      <c r="M31" s="124">
        <f t="shared" si="1"/>
        <v>8</v>
      </c>
      <c r="N31" s="128"/>
      <c r="O31" s="133">
        <f t="shared" ref="O31:O41" si="13">IF(G31=0,"",U31)</f>
        <v>584.03460783489095</v>
      </c>
      <c r="P31" s="124">
        <f t="shared" si="3"/>
        <v>8</v>
      </c>
      <c r="Q31" s="325"/>
      <c r="R31" s="326"/>
      <c r="S31" s="24" t="b">
        <f t="shared" si="4"/>
        <v>0</v>
      </c>
      <c r="T31" s="33">
        <f t="shared" si="5"/>
        <v>-2.9000000000000004</v>
      </c>
      <c r="U31" s="32">
        <f t="shared" si="6"/>
        <v>584.03460783489095</v>
      </c>
      <c r="V31" s="34"/>
      <c r="W31" s="24" t="b">
        <f t="shared" si="7"/>
        <v>0</v>
      </c>
      <c r="X31" s="35">
        <f t="shared" si="8"/>
        <v>72.91854859813084</v>
      </c>
      <c r="AA31" s="24" t="s">
        <v>56</v>
      </c>
      <c r="AP31" s="25"/>
      <c r="AS31" s="31" t="s">
        <v>139</v>
      </c>
      <c r="AT31" s="28" t="s">
        <v>0</v>
      </c>
      <c r="AU31" s="31" t="s">
        <v>139</v>
      </c>
      <c r="AV31" s="28"/>
      <c r="AW31" s="28"/>
    </row>
    <row r="32" spans="1:82" ht="31.5" customHeight="1">
      <c r="A32" s="127">
        <f t="shared" si="9"/>
        <v>8</v>
      </c>
      <c r="B32" s="234" t="s">
        <v>321</v>
      </c>
      <c r="C32" s="236" t="s">
        <v>335</v>
      </c>
      <c r="D32" s="217"/>
      <c r="E32" s="205"/>
      <c r="F32" s="127">
        <v>1470</v>
      </c>
      <c r="G32" s="128">
        <v>10.199999999999999</v>
      </c>
      <c r="H32" s="124" t="str">
        <f t="shared" si="10"/>
        <v>30</v>
      </c>
      <c r="I32" s="124">
        <v>535</v>
      </c>
      <c r="J32" s="130">
        <v>12</v>
      </c>
      <c r="K32" s="131">
        <f t="shared" si="11"/>
        <v>140000</v>
      </c>
      <c r="L32" s="132">
        <f t="shared" si="12"/>
        <v>68.633524548286616</v>
      </c>
      <c r="M32" s="124">
        <f t="shared" si="1"/>
        <v>9</v>
      </c>
      <c r="N32" s="128"/>
      <c r="O32" s="133">
        <f t="shared" si="13"/>
        <v>583.38495866043627</v>
      </c>
      <c r="P32" s="124">
        <f t="shared" si="3"/>
        <v>9</v>
      </c>
      <c r="Q32" s="325" t="str">
        <f>'Planting Outline'!K33</f>
        <v xml:space="preserve"> </v>
      </c>
      <c r="R32" s="326"/>
      <c r="S32" s="24" t="b">
        <f t="shared" si="4"/>
        <v>0</v>
      </c>
      <c r="T32" s="33">
        <f t="shared" si="5"/>
        <v>-2.8000000000000007</v>
      </c>
      <c r="U32" s="32">
        <f t="shared" si="6"/>
        <v>583.38495866043627</v>
      </c>
      <c r="V32" s="34"/>
      <c r="W32" s="24" t="b">
        <f t="shared" si="7"/>
        <v>0</v>
      </c>
      <c r="X32" s="35">
        <f t="shared" si="8"/>
        <v>72.91854859813084</v>
      </c>
      <c r="AA32" s="24" t="s">
        <v>57</v>
      </c>
      <c r="AP32" s="25"/>
      <c r="AS32" s="31" t="s">
        <v>140</v>
      </c>
      <c r="AT32" s="28" t="s">
        <v>0</v>
      </c>
      <c r="AU32" s="31" t="s">
        <v>140</v>
      </c>
      <c r="AV32" s="28"/>
      <c r="AW32" s="28"/>
    </row>
    <row r="33" spans="1:49" ht="31.5" customHeight="1">
      <c r="A33" s="127">
        <f t="shared" si="9"/>
        <v>9</v>
      </c>
      <c r="B33" s="234" t="s">
        <v>327</v>
      </c>
      <c r="C33" s="237" t="s">
        <v>336</v>
      </c>
      <c r="D33" s="217"/>
      <c r="E33" s="217"/>
      <c r="F33" s="127">
        <v>1560</v>
      </c>
      <c r="G33" s="128">
        <v>10.6</v>
      </c>
      <c r="H33" s="124" t="str">
        <f t="shared" si="10"/>
        <v>30</v>
      </c>
      <c r="I33" s="124">
        <v>535</v>
      </c>
      <c r="J33" s="130">
        <v>12</v>
      </c>
      <c r="K33" s="131">
        <f t="shared" si="11"/>
        <v>140000</v>
      </c>
      <c r="L33" s="132">
        <f t="shared" si="12"/>
        <v>72.511142429906556</v>
      </c>
      <c r="M33" s="124">
        <f t="shared" si="1"/>
        <v>3</v>
      </c>
      <c r="N33" s="128"/>
      <c r="O33" s="133">
        <f t="shared" si="13"/>
        <v>616.34471065420576</v>
      </c>
      <c r="P33" s="124">
        <f t="shared" si="3"/>
        <v>3</v>
      </c>
      <c r="Q33" s="325"/>
      <c r="R33" s="326"/>
      <c r="S33" s="24" t="b">
        <f t="shared" si="4"/>
        <v>0</v>
      </c>
      <c r="T33" s="33">
        <f t="shared" si="5"/>
        <v>-2.4000000000000004</v>
      </c>
      <c r="U33" s="32">
        <f t="shared" si="6"/>
        <v>616.34471065420576</v>
      </c>
      <c r="V33" s="34"/>
      <c r="W33" s="24" t="b">
        <f t="shared" si="7"/>
        <v>0</v>
      </c>
      <c r="X33" s="35">
        <f t="shared" si="8"/>
        <v>77.382949532710271</v>
      </c>
      <c r="AA33" s="24" t="s">
        <v>58</v>
      </c>
      <c r="AS33" s="31" t="s">
        <v>141</v>
      </c>
      <c r="AT33" s="28" t="s">
        <v>0</v>
      </c>
      <c r="AU33" s="31" t="s">
        <v>141</v>
      </c>
      <c r="AV33" s="28"/>
      <c r="AW33" s="28"/>
    </row>
    <row r="34" spans="1:49" ht="31.5" customHeight="1">
      <c r="A34" s="127">
        <f t="shared" si="9"/>
        <v>10</v>
      </c>
      <c r="B34" s="234" t="s">
        <v>323</v>
      </c>
      <c r="C34" s="235" t="s">
        <v>337</v>
      </c>
      <c r="D34" s="217"/>
      <c r="E34" s="217"/>
      <c r="F34" s="127">
        <v>1460</v>
      </c>
      <c r="G34" s="128">
        <v>10.3</v>
      </c>
      <c r="H34" s="124" t="str">
        <f t="shared" si="10"/>
        <v>30</v>
      </c>
      <c r="I34" s="124">
        <v>535</v>
      </c>
      <c r="J34" s="130">
        <v>12</v>
      </c>
      <c r="K34" s="131">
        <f t="shared" si="11"/>
        <v>140000</v>
      </c>
      <c r="L34" s="132">
        <f t="shared" si="12"/>
        <v>68.090720436137076</v>
      </c>
      <c r="M34" s="124">
        <f t="shared" si="1"/>
        <v>12</v>
      </c>
      <c r="N34" s="128"/>
      <c r="O34" s="133">
        <f t="shared" si="13"/>
        <v>578.77112370716509</v>
      </c>
      <c r="P34" s="124">
        <f t="shared" si="3"/>
        <v>12</v>
      </c>
      <c r="Q34" s="325" t="str">
        <f>'Planting Outline'!K35</f>
        <v xml:space="preserve">  </v>
      </c>
      <c r="R34" s="326"/>
      <c r="S34" s="24" t="b">
        <f t="shared" si="4"/>
        <v>0</v>
      </c>
      <c r="T34" s="33">
        <f t="shared" si="5"/>
        <v>-2.6999999999999993</v>
      </c>
      <c r="U34" s="32">
        <f t="shared" si="6"/>
        <v>578.77112370716509</v>
      </c>
      <c r="V34" s="34"/>
      <c r="W34" s="24" t="b">
        <f t="shared" si="7"/>
        <v>0</v>
      </c>
      <c r="X34" s="35">
        <f t="shared" si="8"/>
        <v>72.422504049844235</v>
      </c>
      <c r="AA34" s="24" t="s">
        <v>59</v>
      </c>
      <c r="AS34" s="31" t="s">
        <v>142</v>
      </c>
      <c r="AT34" s="28" t="s">
        <v>0</v>
      </c>
      <c r="AU34" s="31" t="s">
        <v>142</v>
      </c>
      <c r="AV34" s="28"/>
      <c r="AW34" s="28"/>
    </row>
    <row r="35" spans="1:49" ht="31.5" customHeight="1">
      <c r="A35" s="127">
        <v>11</v>
      </c>
      <c r="B35" s="234" t="s">
        <v>321</v>
      </c>
      <c r="C35" s="236" t="s">
        <v>338</v>
      </c>
      <c r="D35" s="217"/>
      <c r="E35" s="217"/>
      <c r="F35" s="127">
        <v>1480</v>
      </c>
      <c r="G35" s="128">
        <v>10.7</v>
      </c>
      <c r="H35" s="124" t="str">
        <f t="shared" si="10"/>
        <v>30</v>
      </c>
      <c r="I35" s="124">
        <v>535</v>
      </c>
      <c r="J35" s="130">
        <v>12</v>
      </c>
      <c r="K35" s="131">
        <f t="shared" si="11"/>
        <v>140000</v>
      </c>
      <c r="L35" s="132">
        <f t="shared" si="12"/>
        <v>68.715673063343729</v>
      </c>
      <c r="M35" s="124">
        <f t="shared" si="1"/>
        <v>7</v>
      </c>
      <c r="N35" s="128"/>
      <c r="O35" s="133">
        <f t="shared" si="13"/>
        <v>584.0832210384217</v>
      </c>
      <c r="P35" s="124">
        <f t="shared" si="3"/>
        <v>7</v>
      </c>
      <c r="Q35" s="325" t="str">
        <f>'Planting Outline'!K36</f>
        <v xml:space="preserve"> </v>
      </c>
      <c r="R35" s="326"/>
      <c r="S35" s="24" t="b">
        <f t="shared" si="4"/>
        <v>0</v>
      </c>
      <c r="T35" s="33">
        <f t="shared" si="5"/>
        <v>-2.3000000000000007</v>
      </c>
      <c r="U35" s="32">
        <f t="shared" si="6"/>
        <v>584.0832210384217</v>
      </c>
      <c r="V35" s="34"/>
      <c r="W35" s="24" t="b">
        <f t="shared" si="7"/>
        <v>0</v>
      </c>
      <c r="X35" s="35">
        <f t="shared" si="8"/>
        <v>73.414593146417445</v>
      </c>
      <c r="AA35" s="24" t="s">
        <v>60</v>
      </c>
      <c r="AS35" s="31" t="s">
        <v>143</v>
      </c>
      <c r="AT35" s="28" t="s">
        <v>0</v>
      </c>
      <c r="AU35" s="31" t="s">
        <v>143</v>
      </c>
      <c r="AV35" s="28"/>
      <c r="AW35" s="28"/>
    </row>
    <row r="36" spans="1:49" ht="31.5" customHeight="1">
      <c r="A36" s="127">
        <f t="shared" si="9"/>
        <v>12</v>
      </c>
      <c r="B36" s="234" t="s">
        <v>326</v>
      </c>
      <c r="C36" s="237" t="s">
        <v>339</v>
      </c>
      <c r="D36" s="217"/>
      <c r="E36" s="217"/>
      <c r="F36" s="127">
        <v>1290</v>
      </c>
      <c r="G36" s="128">
        <v>11</v>
      </c>
      <c r="H36" s="124" t="str">
        <f t="shared" si="10"/>
        <v>30</v>
      </c>
      <c r="I36" s="124">
        <v>540</v>
      </c>
      <c r="J36" s="130">
        <v>12</v>
      </c>
      <c r="K36" s="131">
        <f t="shared" si="11"/>
        <v>140000</v>
      </c>
      <c r="L36" s="132">
        <f t="shared" si="12"/>
        <v>59.140142901234576</v>
      </c>
      <c r="M36" s="124">
        <f t="shared" si="1"/>
        <v>20</v>
      </c>
      <c r="N36" s="128"/>
      <c r="O36" s="133">
        <f t="shared" si="13"/>
        <v>502.69121466049387</v>
      </c>
      <c r="P36" s="124">
        <f t="shared" si="3"/>
        <v>20</v>
      </c>
      <c r="Q36" s="325"/>
      <c r="R36" s="326"/>
      <c r="S36" s="24" t="b">
        <f t="shared" si="4"/>
        <v>0</v>
      </c>
      <c r="T36" s="33">
        <f t="shared" si="5"/>
        <v>-2</v>
      </c>
      <c r="U36" s="32">
        <f t="shared" si="6"/>
        <v>502.69121466049387</v>
      </c>
      <c r="V36" s="34"/>
      <c r="W36" s="24" t="b">
        <f t="shared" si="7"/>
        <v>0</v>
      </c>
      <c r="X36" s="35">
        <f t="shared" si="8"/>
        <v>63.397249074074068</v>
      </c>
      <c r="AA36" s="24" t="s">
        <v>61</v>
      </c>
      <c r="AS36" s="31" t="s">
        <v>144</v>
      </c>
      <c r="AT36" s="28" t="s">
        <v>0</v>
      </c>
      <c r="AU36" s="31" t="s">
        <v>144</v>
      </c>
      <c r="AV36" s="28"/>
      <c r="AW36" s="28"/>
    </row>
    <row r="37" spans="1:49" ht="31.5" customHeight="1">
      <c r="A37" s="127">
        <f t="shared" si="9"/>
        <v>13</v>
      </c>
      <c r="B37" s="234" t="s">
        <v>328</v>
      </c>
      <c r="C37" s="235" t="s">
        <v>340</v>
      </c>
      <c r="D37" s="217"/>
      <c r="E37" s="217"/>
      <c r="F37" s="127">
        <v>1580</v>
      </c>
      <c r="G37" s="128">
        <v>10.8</v>
      </c>
      <c r="H37" s="124" t="str">
        <f t="shared" si="10"/>
        <v>30</v>
      </c>
      <c r="I37" s="124">
        <v>540</v>
      </c>
      <c r="J37" s="130">
        <v>12</v>
      </c>
      <c r="K37" s="131">
        <f t="shared" si="11"/>
        <v>140000</v>
      </c>
      <c r="L37" s="132">
        <f t="shared" si="12"/>
        <v>72.597989547325113</v>
      </c>
      <c r="M37" s="124">
        <f t="shared" si="1"/>
        <v>2</v>
      </c>
      <c r="N37" s="128"/>
      <c r="O37" s="133">
        <f t="shared" si="13"/>
        <v>617.08291115226348</v>
      </c>
      <c r="P37" s="124">
        <f t="shared" si="3"/>
        <v>2</v>
      </c>
      <c r="Q37" s="325">
        <f>'Planting Outline'!K38</f>
        <v>0</v>
      </c>
      <c r="R37" s="326"/>
      <c r="S37" s="24" t="b">
        <f t="shared" si="4"/>
        <v>0</v>
      </c>
      <c r="T37" s="33">
        <f t="shared" si="5"/>
        <v>-2.1999999999999993</v>
      </c>
      <c r="U37" s="32">
        <f t="shared" si="6"/>
        <v>617.08291115226348</v>
      </c>
      <c r="V37" s="34"/>
      <c r="W37" s="24" t="b">
        <f t="shared" si="7"/>
        <v>0</v>
      </c>
      <c r="X37" s="35">
        <f t="shared" si="8"/>
        <v>77.649343827160493</v>
      </c>
      <c r="AC37" s="24" t="s">
        <v>83</v>
      </c>
      <c r="AG37" s="24" t="s">
        <v>258</v>
      </c>
      <c r="AS37" s="31" t="s">
        <v>146</v>
      </c>
      <c r="AT37" s="28" t="s">
        <v>0</v>
      </c>
      <c r="AU37" s="31" t="s">
        <v>146</v>
      </c>
      <c r="AV37" s="28"/>
      <c r="AW37" s="28"/>
    </row>
    <row r="38" spans="1:49" ht="31.5" customHeight="1">
      <c r="A38" s="127">
        <f t="shared" si="9"/>
        <v>14</v>
      </c>
      <c r="B38" s="234" t="s">
        <v>321</v>
      </c>
      <c r="C38" s="237" t="s">
        <v>341</v>
      </c>
      <c r="D38" s="217"/>
      <c r="E38" s="217"/>
      <c r="F38" s="127">
        <v>1590</v>
      </c>
      <c r="G38" s="128">
        <v>11.1</v>
      </c>
      <c r="H38" s="124" t="str">
        <f t="shared" si="10"/>
        <v>30</v>
      </c>
      <c r="I38" s="124">
        <v>540</v>
      </c>
      <c r="J38" s="130">
        <v>12</v>
      </c>
      <c r="K38" s="131">
        <f t="shared" si="11"/>
        <v>140000</v>
      </c>
      <c r="L38" s="132">
        <f t="shared" si="12"/>
        <v>72.811761512345683</v>
      </c>
      <c r="M38" s="124">
        <f t="shared" si="1"/>
        <v>1</v>
      </c>
      <c r="N38" s="128"/>
      <c r="O38" s="133">
        <f t="shared" si="13"/>
        <v>618.89997285493826</v>
      </c>
      <c r="P38" s="124">
        <f t="shared" si="3"/>
        <v>1</v>
      </c>
      <c r="Q38" s="325">
        <f>'Planting Outline'!K39</f>
        <v>0</v>
      </c>
      <c r="R38" s="326"/>
      <c r="S38" s="24" t="b">
        <f t="shared" si="4"/>
        <v>0</v>
      </c>
      <c r="T38" s="33">
        <f t="shared" si="5"/>
        <v>-1.9000000000000004</v>
      </c>
      <c r="U38" s="32">
        <f t="shared" si="6"/>
        <v>618.89997285493826</v>
      </c>
      <c r="V38" s="34"/>
      <c r="W38" s="24" t="b">
        <f t="shared" si="7"/>
        <v>0</v>
      </c>
      <c r="X38" s="35">
        <f t="shared" si="8"/>
        <v>78.14079537037037</v>
      </c>
      <c r="AS38" s="31" t="s">
        <v>147</v>
      </c>
      <c r="AT38" s="28" t="s">
        <v>0</v>
      </c>
      <c r="AU38" s="31" t="s">
        <v>147</v>
      </c>
      <c r="AV38" s="28"/>
      <c r="AW38" s="28"/>
    </row>
    <row r="39" spans="1:49" ht="31.5" customHeight="1">
      <c r="A39" s="127">
        <f t="shared" si="9"/>
        <v>15</v>
      </c>
      <c r="B39" s="234" t="s">
        <v>327</v>
      </c>
      <c r="C39" s="237" t="s">
        <v>342</v>
      </c>
      <c r="D39" s="217"/>
      <c r="E39" s="205"/>
      <c r="F39" s="127">
        <v>1590</v>
      </c>
      <c r="G39" s="128">
        <v>11.1</v>
      </c>
      <c r="H39" s="124" t="str">
        <f t="shared" si="10"/>
        <v>30</v>
      </c>
      <c r="I39" s="124">
        <v>545</v>
      </c>
      <c r="J39" s="130">
        <v>12</v>
      </c>
      <c r="K39" s="131">
        <f t="shared" si="11"/>
        <v>140000</v>
      </c>
      <c r="L39" s="132">
        <f t="shared" si="12"/>
        <v>72.143763700305811</v>
      </c>
      <c r="M39" s="124">
        <f t="shared" si="1"/>
        <v>4</v>
      </c>
      <c r="N39" s="128"/>
      <c r="O39" s="133">
        <f t="shared" si="13"/>
        <v>613.22199145259935</v>
      </c>
      <c r="P39" s="124">
        <f t="shared" si="3"/>
        <v>4</v>
      </c>
      <c r="Q39" s="325">
        <f>'Planting Outline'!K40</f>
        <v>0</v>
      </c>
      <c r="R39" s="326"/>
      <c r="S39" s="24" t="b">
        <f t="shared" si="4"/>
        <v>0</v>
      </c>
      <c r="T39" s="33">
        <f t="shared" si="5"/>
        <v>-1.9000000000000004</v>
      </c>
      <c r="U39" s="32">
        <f t="shared" si="6"/>
        <v>613.22199145259935</v>
      </c>
      <c r="V39" s="34"/>
      <c r="W39" s="24" t="b">
        <f t="shared" si="7"/>
        <v>0</v>
      </c>
      <c r="X39" s="35">
        <f t="shared" si="8"/>
        <v>77.423907339449542</v>
      </c>
      <c r="AA39" s="24" t="s">
        <v>62</v>
      </c>
      <c r="AC39" s="24" t="s">
        <v>89</v>
      </c>
      <c r="AG39" s="24" t="s">
        <v>254</v>
      </c>
      <c r="AS39" s="31" t="s">
        <v>148</v>
      </c>
      <c r="AT39" s="28" t="s">
        <v>0</v>
      </c>
      <c r="AU39" s="31" t="s">
        <v>148</v>
      </c>
      <c r="AV39" s="28"/>
      <c r="AW39" s="28"/>
    </row>
    <row r="40" spans="1:49" ht="31.5" customHeight="1">
      <c r="A40" s="127">
        <f t="shared" si="9"/>
        <v>16</v>
      </c>
      <c r="B40" s="234" t="s">
        <v>323</v>
      </c>
      <c r="C40" s="237" t="s">
        <v>343</v>
      </c>
      <c r="D40" s="217"/>
      <c r="E40" s="205"/>
      <c r="F40" s="127">
        <v>1580</v>
      </c>
      <c r="G40" s="128">
        <v>11.1</v>
      </c>
      <c r="H40" s="124" t="str">
        <f t="shared" si="10"/>
        <v>30</v>
      </c>
      <c r="I40" s="124">
        <v>545</v>
      </c>
      <c r="J40" s="130">
        <v>12</v>
      </c>
      <c r="K40" s="131">
        <f t="shared" si="11"/>
        <v>140000</v>
      </c>
      <c r="L40" s="132">
        <f t="shared" si="12"/>
        <v>71.690029337410806</v>
      </c>
      <c r="M40" s="124">
        <f t="shared" si="1"/>
        <v>5</v>
      </c>
      <c r="N40" s="128"/>
      <c r="O40" s="133">
        <f t="shared" si="13"/>
        <v>609.36524936799185</v>
      </c>
      <c r="P40" s="124">
        <f t="shared" si="3"/>
        <v>5</v>
      </c>
      <c r="Q40" s="325">
        <f>'Planting Outline'!K41</f>
        <v>0</v>
      </c>
      <c r="R40" s="326"/>
      <c r="S40" s="24" t="b">
        <f t="shared" si="4"/>
        <v>0</v>
      </c>
      <c r="T40" s="33">
        <f t="shared" si="5"/>
        <v>-1.9000000000000004</v>
      </c>
      <c r="U40" s="32">
        <f t="shared" si="6"/>
        <v>609.36524936799185</v>
      </c>
      <c r="V40" s="34"/>
      <c r="W40" s="24" t="b">
        <f t="shared" si="7"/>
        <v>0</v>
      </c>
      <c r="X40" s="35">
        <f t="shared" si="8"/>
        <v>76.936964525993886</v>
      </c>
      <c r="AC40" s="24" t="s">
        <v>84</v>
      </c>
      <c r="AG40" s="24" t="s">
        <v>88</v>
      </c>
      <c r="AS40" s="31" t="s">
        <v>150</v>
      </c>
      <c r="AT40" s="28" t="s">
        <v>0</v>
      </c>
      <c r="AU40" s="31" t="s">
        <v>150</v>
      </c>
      <c r="AV40" s="28"/>
      <c r="AW40" s="28"/>
    </row>
    <row r="41" spans="1:49" ht="31.5" customHeight="1">
      <c r="A41" s="127">
        <f t="shared" si="9"/>
        <v>17</v>
      </c>
      <c r="B41" s="234" t="s">
        <v>328</v>
      </c>
      <c r="C41" s="235" t="s">
        <v>344</v>
      </c>
      <c r="D41" s="217"/>
      <c r="E41" s="205"/>
      <c r="F41" s="127">
        <v>1390</v>
      </c>
      <c r="G41" s="128">
        <v>10.9</v>
      </c>
      <c r="H41" s="124" t="str">
        <f t="shared" si="10"/>
        <v>30</v>
      </c>
      <c r="I41" s="124">
        <v>545</v>
      </c>
      <c r="J41" s="130">
        <v>12</v>
      </c>
      <c r="K41" s="131">
        <f t="shared" si="11"/>
        <v>140000</v>
      </c>
      <c r="L41" s="132">
        <f t="shared" si="12"/>
        <v>63.210964128440359</v>
      </c>
      <c r="M41" s="124">
        <f t="shared" si="1"/>
        <v>18</v>
      </c>
      <c r="N41" s="128"/>
      <c r="O41" s="133">
        <f t="shared" si="13"/>
        <v>537.29319509174309</v>
      </c>
      <c r="P41" s="124">
        <f t="shared" si="3"/>
        <v>18</v>
      </c>
      <c r="Q41" s="325">
        <f>'Planting Outline'!K42</f>
        <v>0</v>
      </c>
      <c r="R41" s="326"/>
      <c r="S41" s="24" t="b">
        <f t="shared" si="4"/>
        <v>0</v>
      </c>
      <c r="T41" s="33">
        <f t="shared" si="5"/>
        <v>-2.0999999999999996</v>
      </c>
      <c r="U41" s="32">
        <f t="shared" si="6"/>
        <v>537.29319509174309</v>
      </c>
      <c r="V41" s="34"/>
      <c r="W41" s="24" t="b">
        <f t="shared" si="7"/>
        <v>0</v>
      </c>
      <c r="X41" s="35">
        <f t="shared" si="8"/>
        <v>67.685051070336385</v>
      </c>
      <c r="AA41" s="24" t="s">
        <v>63</v>
      </c>
      <c r="AC41" s="24" t="s">
        <v>87</v>
      </c>
      <c r="AG41" s="24" t="s">
        <v>255</v>
      </c>
      <c r="AS41" s="31" t="s">
        <v>151</v>
      </c>
      <c r="AT41" s="28" t="s">
        <v>0</v>
      </c>
      <c r="AU41" s="31" t="s">
        <v>151</v>
      </c>
      <c r="AV41" s="28"/>
      <c r="AW41" s="28"/>
    </row>
    <row r="42" spans="1:49" ht="31.5" customHeight="1">
      <c r="A42" s="127">
        <f t="shared" si="9"/>
        <v>18</v>
      </c>
      <c r="B42" s="234" t="s">
        <v>321</v>
      </c>
      <c r="C42" s="235" t="s">
        <v>345</v>
      </c>
      <c r="D42" s="205"/>
      <c r="E42" s="205"/>
      <c r="F42" s="127">
        <v>1390</v>
      </c>
      <c r="G42" s="128">
        <v>11.1</v>
      </c>
      <c r="H42" s="124" t="str">
        <f t="shared" si="10"/>
        <v>30</v>
      </c>
      <c r="I42" s="124">
        <v>545</v>
      </c>
      <c r="J42" s="130">
        <v>12</v>
      </c>
      <c r="K42" s="131">
        <f t="shared" ref="K42:K83" si="14">+IF(G42=0,"", +$K$25)</f>
        <v>140000</v>
      </c>
      <c r="L42" s="132">
        <f t="shared" ref="L42:L83" si="15">IF(G42=0,"",+((100-G42)*F42*100.138)/(H42*I42*J42))</f>
        <v>63.069076442405724</v>
      </c>
      <c r="M42" s="124">
        <f t="shared" si="1"/>
        <v>19</v>
      </c>
      <c r="N42" s="128"/>
      <c r="O42" s="133">
        <f t="shared" ref="O42:O83" si="16">IF(G42=0,"",U42)</f>
        <v>536.0871497604486</v>
      </c>
      <c r="P42" s="124">
        <f t="shared" si="3"/>
        <v>19</v>
      </c>
      <c r="Q42" s="325">
        <f>'Planting Outline'!K43</f>
        <v>0</v>
      </c>
      <c r="R42" s="326"/>
      <c r="S42" s="24" t="b">
        <f t="shared" si="4"/>
        <v>0</v>
      </c>
      <c r="T42" s="33">
        <f t="shared" si="5"/>
        <v>-1.9000000000000004</v>
      </c>
      <c r="U42" s="32">
        <f t="shared" si="6"/>
        <v>536.0871497604486</v>
      </c>
      <c r="V42" s="34"/>
      <c r="W42" s="24" t="b">
        <f t="shared" si="7"/>
        <v>0</v>
      </c>
      <c r="X42" s="35">
        <f t="shared" si="8"/>
        <v>67.685051070336385</v>
      </c>
      <c r="AA42" s="24" t="s">
        <v>64</v>
      </c>
      <c r="AC42" s="24" t="s">
        <v>86</v>
      </c>
      <c r="AG42" s="24" t="s">
        <v>257</v>
      </c>
      <c r="AS42" s="31" t="s">
        <v>156</v>
      </c>
      <c r="AT42" s="28"/>
      <c r="AU42" s="31" t="s">
        <v>156</v>
      </c>
      <c r="AV42" s="28"/>
      <c r="AW42" s="28"/>
    </row>
    <row r="43" spans="1:49" ht="31.5" customHeight="1">
      <c r="A43" s="127">
        <f t="shared" si="9"/>
        <v>19</v>
      </c>
      <c r="B43" s="234" t="s">
        <v>326</v>
      </c>
      <c r="C43" s="237" t="s">
        <v>346</v>
      </c>
      <c r="D43" s="217"/>
      <c r="E43" s="205"/>
      <c r="F43" s="127">
        <v>1410</v>
      </c>
      <c r="G43" s="128">
        <v>11.4</v>
      </c>
      <c r="H43" s="124" t="str">
        <f t="shared" si="10"/>
        <v>30</v>
      </c>
      <c r="I43" s="124">
        <v>545</v>
      </c>
      <c r="J43" s="130">
        <v>12</v>
      </c>
      <c r="K43" s="131">
        <f t="shared" si="14"/>
        <v>140000</v>
      </c>
      <c r="L43" s="132">
        <f t="shared" si="15"/>
        <v>63.760651314984706</v>
      </c>
      <c r="M43" s="124">
        <f t="shared" si="1"/>
        <v>17</v>
      </c>
      <c r="N43" s="128"/>
      <c r="O43" s="133">
        <f t="shared" si="16"/>
        <v>541.96553617737004</v>
      </c>
      <c r="P43" s="124">
        <f t="shared" si="3"/>
        <v>17</v>
      </c>
      <c r="Q43" s="325">
        <f>'Planting Outline'!K44</f>
        <v>0</v>
      </c>
      <c r="R43" s="326"/>
      <c r="S43" s="24" t="b">
        <f t="shared" si="4"/>
        <v>0</v>
      </c>
      <c r="T43" s="33">
        <f t="shared" si="5"/>
        <v>-1.5999999999999996</v>
      </c>
      <c r="U43" s="32">
        <f t="shared" si="6"/>
        <v>541.96553617737004</v>
      </c>
      <c r="V43" s="34"/>
      <c r="W43" s="24" t="b">
        <f t="shared" si="7"/>
        <v>0</v>
      </c>
      <c r="X43" s="35">
        <f t="shared" si="8"/>
        <v>68.658936697247697</v>
      </c>
      <c r="AC43" s="24" t="s">
        <v>85</v>
      </c>
      <c r="AG43" s="24" t="s">
        <v>256</v>
      </c>
      <c r="AS43" s="31" t="s">
        <v>157</v>
      </c>
      <c r="AT43" s="28"/>
      <c r="AU43" s="31" t="s">
        <v>157</v>
      </c>
      <c r="AV43" s="28"/>
      <c r="AW43" s="28"/>
    </row>
    <row r="44" spans="1:49" ht="31.5" customHeight="1">
      <c r="A44" s="127">
        <f t="shared" si="9"/>
        <v>20</v>
      </c>
      <c r="B44" s="234" t="s">
        <v>321</v>
      </c>
      <c r="C44" s="236" t="s">
        <v>347</v>
      </c>
      <c r="D44" s="217"/>
      <c r="E44" s="205"/>
      <c r="F44" s="127">
        <v>1470</v>
      </c>
      <c r="G44" s="128">
        <v>11.2</v>
      </c>
      <c r="H44" s="124" t="str">
        <f t="shared" si="10"/>
        <v>30</v>
      </c>
      <c r="I44" s="124">
        <v>545</v>
      </c>
      <c r="J44" s="130">
        <v>12</v>
      </c>
      <c r="K44" s="131">
        <f t="shared" si="14"/>
        <v>140000</v>
      </c>
      <c r="L44" s="132">
        <f t="shared" si="15"/>
        <v>66.623924403669733</v>
      </c>
      <c r="M44" s="124">
        <f t="shared" si="1"/>
        <v>15</v>
      </c>
      <c r="N44" s="128"/>
      <c r="O44" s="133">
        <f t="shared" si="16"/>
        <v>566.30335743119269</v>
      </c>
      <c r="P44" s="124">
        <f t="shared" si="3"/>
        <v>15</v>
      </c>
      <c r="Q44" s="325">
        <f>'Planting Outline'!K45</f>
        <v>0</v>
      </c>
      <c r="R44" s="326"/>
      <c r="S44" s="24" t="b">
        <f t="shared" si="4"/>
        <v>0</v>
      </c>
      <c r="T44" s="33">
        <f t="shared" si="5"/>
        <v>-1.8000000000000007</v>
      </c>
      <c r="U44" s="32">
        <f t="shared" si="6"/>
        <v>566.30335743119269</v>
      </c>
      <c r="V44" s="34"/>
      <c r="W44" s="24" t="b">
        <f t="shared" si="7"/>
        <v>0</v>
      </c>
      <c r="X44" s="35">
        <f t="shared" si="8"/>
        <v>71.580593577981645</v>
      </c>
      <c r="AS44" s="31" t="s">
        <v>159</v>
      </c>
      <c r="AT44" s="28"/>
      <c r="AU44" s="31" t="s">
        <v>159</v>
      </c>
      <c r="AV44" s="28"/>
      <c r="AW44" s="28"/>
    </row>
    <row r="45" spans="1:49" ht="31.5" customHeight="1">
      <c r="A45" s="127">
        <f t="shared" si="9"/>
        <v>21</v>
      </c>
      <c r="B45" s="234" t="s">
        <v>326</v>
      </c>
      <c r="C45" s="237" t="s">
        <v>348</v>
      </c>
      <c r="D45" s="217"/>
      <c r="E45" s="205"/>
      <c r="F45" s="127">
        <v>1280</v>
      </c>
      <c r="G45" s="128">
        <v>11.4</v>
      </c>
      <c r="H45" s="124" t="str">
        <f t="shared" si="10"/>
        <v>30</v>
      </c>
      <c r="I45" s="124">
        <v>545</v>
      </c>
      <c r="J45" s="130">
        <v>12</v>
      </c>
      <c r="K45" s="131">
        <f t="shared" si="14"/>
        <v>140000</v>
      </c>
      <c r="L45" s="132">
        <f t="shared" si="15"/>
        <v>57.882009704383286</v>
      </c>
      <c r="M45" s="124">
        <f t="shared" si="1"/>
        <v>21</v>
      </c>
      <c r="N45" s="128"/>
      <c r="O45" s="133">
        <f t="shared" si="16"/>
        <v>491.99708248725796</v>
      </c>
      <c r="P45" s="124">
        <f t="shared" si="3"/>
        <v>21</v>
      </c>
      <c r="Q45" s="325" t="s">
        <v>351</v>
      </c>
      <c r="R45" s="326"/>
      <c r="S45" s="24" t="b">
        <f t="shared" si="4"/>
        <v>0</v>
      </c>
      <c r="T45" s="33">
        <f t="shared" si="5"/>
        <v>-1.5999999999999996</v>
      </c>
      <c r="U45" s="32">
        <f t="shared" si="6"/>
        <v>491.99708248725796</v>
      </c>
      <c r="V45" s="34"/>
      <c r="W45" s="24" t="b">
        <f t="shared" si="7"/>
        <v>0</v>
      </c>
      <c r="X45" s="35">
        <f t="shared" si="8"/>
        <v>62.328680122324151</v>
      </c>
      <c r="AS45" s="31" t="s">
        <v>160</v>
      </c>
      <c r="AT45" s="28"/>
      <c r="AU45" s="31" t="s">
        <v>160</v>
      </c>
      <c r="AV45" s="28"/>
      <c r="AW45" s="28"/>
    </row>
    <row r="46" spans="1:49" ht="31.5" customHeight="1">
      <c r="A46" s="127"/>
      <c r="B46" s="125"/>
      <c r="C46" s="126"/>
      <c r="D46" s="205">
        <f>'Planting Outline'!D48</f>
        <v>0</v>
      </c>
      <c r="E46" s="205">
        <f>'Planting Outline'!F48</f>
        <v>0</v>
      </c>
      <c r="F46" s="127">
        <v>0</v>
      </c>
      <c r="G46" s="128"/>
      <c r="H46" s="124" t="str">
        <f t="shared" si="10"/>
        <v/>
      </c>
      <c r="I46" s="124"/>
      <c r="J46" s="130"/>
      <c r="K46" s="131" t="str">
        <f t="shared" si="14"/>
        <v/>
      </c>
      <c r="L46" s="132" t="str">
        <f t="shared" si="15"/>
        <v/>
      </c>
      <c r="M46" s="124" t="str">
        <f t="shared" si="1"/>
        <v/>
      </c>
      <c r="N46" s="128"/>
      <c r="O46" s="133" t="str">
        <f t="shared" si="16"/>
        <v/>
      </c>
      <c r="P46" s="124" t="str">
        <f t="shared" si="3"/>
        <v/>
      </c>
      <c r="Q46" s="325">
        <f>'Planting Outline'!K48</f>
        <v>0</v>
      </c>
      <c r="R46" s="326"/>
      <c r="S46" s="24" t="b">
        <f t="shared" si="4"/>
        <v>0</v>
      </c>
      <c r="T46" s="33">
        <f t="shared" si="5"/>
        <v>-13</v>
      </c>
      <c r="U46" s="32" t="e">
        <f t="shared" si="6"/>
        <v>#VALUE!</v>
      </c>
      <c r="V46" s="34"/>
      <c r="W46" s="24" t="b">
        <f t="shared" si="7"/>
        <v>0</v>
      </c>
      <c r="X46" s="35" t="e">
        <f t="shared" si="8"/>
        <v>#VALUE!</v>
      </c>
      <c r="AV46" s="28"/>
      <c r="AW46" s="28"/>
    </row>
    <row r="47" spans="1:49" ht="31.5" customHeight="1">
      <c r="A47" s="127" t="str">
        <f t="shared" ref="A47:A83" si="17">IF(C47=0,"",A46+1)</f>
        <v/>
      </c>
      <c r="B47" s="125">
        <f>'Planting Outline'!B49</f>
        <v>0</v>
      </c>
      <c r="C47" s="126">
        <f>'Planting Outline'!C49</f>
        <v>0</v>
      </c>
      <c r="D47" s="205">
        <f>'Planting Outline'!D49</f>
        <v>0</v>
      </c>
      <c r="E47" s="205">
        <f>'Planting Outline'!F49</f>
        <v>0</v>
      </c>
      <c r="F47" s="127">
        <v>0</v>
      </c>
      <c r="G47" s="128"/>
      <c r="H47" s="124" t="str">
        <f t="shared" si="10"/>
        <v/>
      </c>
      <c r="I47" s="124" t="str">
        <f t="shared" ref="I47:I83" si="18">IF(B47=0,"",$I$25)</f>
        <v/>
      </c>
      <c r="J47" s="130">
        <f>'Planting Outline'!J49</f>
        <v>0</v>
      </c>
      <c r="K47" s="131" t="str">
        <f t="shared" si="14"/>
        <v/>
      </c>
      <c r="L47" s="132" t="str">
        <f t="shared" si="15"/>
        <v/>
      </c>
      <c r="M47" s="124" t="str">
        <f t="shared" si="1"/>
        <v/>
      </c>
      <c r="N47" s="128"/>
      <c r="O47" s="133" t="str">
        <f t="shared" si="16"/>
        <v/>
      </c>
      <c r="P47" s="124" t="str">
        <f t="shared" si="3"/>
        <v/>
      </c>
      <c r="Q47" s="325">
        <f>'Planting Outline'!K49</f>
        <v>0</v>
      </c>
      <c r="R47" s="326"/>
      <c r="S47" s="24" t="b">
        <f t="shared" si="4"/>
        <v>0</v>
      </c>
      <c r="T47" s="33">
        <f t="shared" si="5"/>
        <v>-13</v>
      </c>
      <c r="U47" s="32" t="e">
        <f t="shared" si="6"/>
        <v>#VALUE!</v>
      </c>
      <c r="V47" s="34"/>
      <c r="W47" s="24" t="b">
        <f t="shared" si="7"/>
        <v>0</v>
      </c>
      <c r="X47" s="35" t="e">
        <f t="shared" si="8"/>
        <v>#VALUE!</v>
      </c>
      <c r="AV47" s="28"/>
      <c r="AW47" s="28"/>
    </row>
    <row r="48" spans="1:49" ht="31.5" customHeight="1">
      <c r="A48" s="127" t="str">
        <f t="shared" si="17"/>
        <v/>
      </c>
      <c r="B48" s="125">
        <f>'Planting Outline'!B50</f>
        <v>0</v>
      </c>
      <c r="C48" s="126">
        <f>'Planting Outline'!C50</f>
        <v>0</v>
      </c>
      <c r="D48" s="205">
        <f>'Planting Outline'!D50</f>
        <v>0</v>
      </c>
      <c r="E48" s="205">
        <f>'Planting Outline'!F50</f>
        <v>0</v>
      </c>
      <c r="F48" s="127">
        <v>0</v>
      </c>
      <c r="G48" s="128"/>
      <c r="H48" s="124" t="str">
        <f t="shared" si="10"/>
        <v/>
      </c>
      <c r="I48" s="124" t="str">
        <f t="shared" si="18"/>
        <v/>
      </c>
      <c r="J48" s="130">
        <f>'Planting Outline'!J50</f>
        <v>0</v>
      </c>
      <c r="K48" s="131" t="str">
        <f t="shared" si="14"/>
        <v/>
      </c>
      <c r="L48" s="132" t="str">
        <f t="shared" si="15"/>
        <v/>
      </c>
      <c r="M48" s="124" t="str">
        <f t="shared" si="1"/>
        <v/>
      </c>
      <c r="N48" s="128"/>
      <c r="O48" s="133" t="str">
        <f t="shared" si="16"/>
        <v/>
      </c>
      <c r="P48" s="124" t="str">
        <f t="shared" si="3"/>
        <v/>
      </c>
      <c r="Q48" s="325">
        <f>'Planting Outline'!K50</f>
        <v>0</v>
      </c>
      <c r="R48" s="326"/>
      <c r="S48" s="24" t="b">
        <f t="shared" si="4"/>
        <v>0</v>
      </c>
      <c r="T48" s="33">
        <f t="shared" si="5"/>
        <v>-13</v>
      </c>
      <c r="U48" s="32" t="e">
        <f t="shared" si="6"/>
        <v>#VALUE!</v>
      </c>
      <c r="V48" s="34"/>
      <c r="W48" s="24" t="b">
        <f t="shared" si="7"/>
        <v>0</v>
      </c>
      <c r="X48" s="35" t="e">
        <f t="shared" si="8"/>
        <v>#VALUE!</v>
      </c>
      <c r="AV48" s="28"/>
      <c r="AW48" s="28"/>
    </row>
    <row r="49" spans="1:49" ht="31.5" customHeight="1">
      <c r="A49" s="127" t="str">
        <f t="shared" si="17"/>
        <v/>
      </c>
      <c r="B49" s="125">
        <f>'Planting Outline'!B51</f>
        <v>0</v>
      </c>
      <c r="C49" s="126">
        <f>'Planting Outline'!C51</f>
        <v>0</v>
      </c>
      <c r="D49" s="205">
        <f>'Planting Outline'!D51</f>
        <v>0</v>
      </c>
      <c r="E49" s="205">
        <f>'Planting Outline'!F51</f>
        <v>0</v>
      </c>
      <c r="F49" s="127"/>
      <c r="G49" s="128"/>
      <c r="H49" s="124" t="str">
        <f t="shared" si="10"/>
        <v/>
      </c>
      <c r="I49" s="124" t="str">
        <f t="shared" si="18"/>
        <v/>
      </c>
      <c r="J49" s="130">
        <f>'Planting Outline'!J51</f>
        <v>0</v>
      </c>
      <c r="K49" s="131" t="str">
        <f t="shared" si="14"/>
        <v/>
      </c>
      <c r="L49" s="132" t="str">
        <f t="shared" si="15"/>
        <v/>
      </c>
      <c r="M49" s="124" t="str">
        <f t="shared" si="1"/>
        <v/>
      </c>
      <c r="N49" s="128"/>
      <c r="O49" s="133" t="str">
        <f t="shared" si="16"/>
        <v/>
      </c>
      <c r="P49" s="124" t="str">
        <f t="shared" si="3"/>
        <v/>
      </c>
      <c r="Q49" s="325">
        <f>'Planting Outline'!K51</f>
        <v>0</v>
      </c>
      <c r="R49" s="326"/>
      <c r="S49" s="24" t="b">
        <f t="shared" ref="S49:S83" si="19">(+G49&gt;$P$7+0.01)</f>
        <v>0</v>
      </c>
      <c r="T49" s="33">
        <f t="shared" ref="T49:T83" si="20">+G49-$S$17</f>
        <v>-13</v>
      </c>
      <c r="U49" s="32" t="e">
        <f t="shared" ref="U49:U83" si="21">IF(S49,+((L49*$Q$5)-((T49*$Q$9)*L49)),+L49*$Q$5)</f>
        <v>#VALUE!</v>
      </c>
      <c r="V49" s="34"/>
      <c r="W49" s="24" t="b">
        <f t="shared" ref="W49:W83" si="22">+S49</f>
        <v>0</v>
      </c>
      <c r="X49" s="35" t="e">
        <f t="shared" ref="X49:X83" si="23">+IF(W49,+(100-G49)*F49*109.814/(H49*I49*J49),+(100-$P$7)*F49*109.814/(H49*I49*J49))</f>
        <v>#VALUE!</v>
      </c>
      <c r="AV49" s="28"/>
      <c r="AW49" s="28"/>
    </row>
    <row r="50" spans="1:49" ht="31.5" customHeight="1">
      <c r="A50" s="127" t="str">
        <f t="shared" si="17"/>
        <v/>
      </c>
      <c r="B50" s="125">
        <f>'Planting Outline'!B52</f>
        <v>0</v>
      </c>
      <c r="C50" s="126">
        <f>'Planting Outline'!C52</f>
        <v>0</v>
      </c>
      <c r="D50" s="205">
        <f>'Planting Outline'!D52</f>
        <v>0</v>
      </c>
      <c r="E50" s="205">
        <f>'Planting Outline'!F52</f>
        <v>0</v>
      </c>
      <c r="F50" s="127"/>
      <c r="G50" s="128"/>
      <c r="H50" s="124" t="str">
        <f t="shared" si="10"/>
        <v/>
      </c>
      <c r="I50" s="124" t="str">
        <f t="shared" si="18"/>
        <v/>
      </c>
      <c r="J50" s="130">
        <f>'Planting Outline'!J52</f>
        <v>0</v>
      </c>
      <c r="K50" s="131" t="str">
        <f t="shared" si="14"/>
        <v/>
      </c>
      <c r="L50" s="132" t="str">
        <f t="shared" si="15"/>
        <v/>
      </c>
      <c r="M50" s="124" t="str">
        <f t="shared" si="1"/>
        <v/>
      </c>
      <c r="N50" s="128"/>
      <c r="O50" s="133" t="str">
        <f t="shared" si="16"/>
        <v/>
      </c>
      <c r="P50" s="124" t="str">
        <f t="shared" si="3"/>
        <v/>
      </c>
      <c r="Q50" s="325">
        <f>'Planting Outline'!K52</f>
        <v>0</v>
      </c>
      <c r="R50" s="326"/>
      <c r="S50" s="24" t="b">
        <f t="shared" si="19"/>
        <v>0</v>
      </c>
      <c r="T50" s="33">
        <f t="shared" si="20"/>
        <v>-13</v>
      </c>
      <c r="U50" s="32" t="e">
        <f t="shared" si="21"/>
        <v>#VALUE!</v>
      </c>
      <c r="V50" s="34"/>
      <c r="W50" s="24" t="b">
        <f t="shared" si="22"/>
        <v>0</v>
      </c>
      <c r="X50" s="35" t="e">
        <f t="shared" si="23"/>
        <v>#VALUE!</v>
      </c>
      <c r="AV50" s="28"/>
      <c r="AW50" s="28"/>
    </row>
    <row r="51" spans="1:49" ht="31.5" customHeight="1">
      <c r="A51" s="127" t="str">
        <f t="shared" si="17"/>
        <v/>
      </c>
      <c r="B51" s="125">
        <f>'Planting Outline'!B53</f>
        <v>0</v>
      </c>
      <c r="C51" s="126">
        <f>'Planting Outline'!C53</f>
        <v>0</v>
      </c>
      <c r="D51" s="205">
        <f>'Planting Outline'!D53</f>
        <v>0</v>
      </c>
      <c r="E51" s="205">
        <f>'Planting Outline'!F53</f>
        <v>0</v>
      </c>
      <c r="F51" s="127"/>
      <c r="G51" s="128"/>
      <c r="H51" s="124" t="str">
        <f t="shared" si="10"/>
        <v/>
      </c>
      <c r="I51" s="124" t="str">
        <f t="shared" si="18"/>
        <v/>
      </c>
      <c r="J51" s="130">
        <f>'Planting Outline'!J53</f>
        <v>0</v>
      </c>
      <c r="K51" s="131" t="str">
        <f t="shared" si="14"/>
        <v/>
      </c>
      <c r="L51" s="132" t="str">
        <f t="shared" si="15"/>
        <v/>
      </c>
      <c r="M51" s="124" t="str">
        <f t="shared" si="1"/>
        <v/>
      </c>
      <c r="N51" s="128"/>
      <c r="O51" s="133" t="str">
        <f t="shared" si="16"/>
        <v/>
      </c>
      <c r="P51" s="124" t="str">
        <f t="shared" si="3"/>
        <v/>
      </c>
      <c r="Q51" s="325">
        <f>'Planting Outline'!K53</f>
        <v>0</v>
      </c>
      <c r="R51" s="326"/>
      <c r="S51" s="24" t="b">
        <f t="shared" si="19"/>
        <v>0</v>
      </c>
      <c r="T51" s="33">
        <f t="shared" si="20"/>
        <v>-13</v>
      </c>
      <c r="U51" s="32" t="e">
        <f t="shared" si="21"/>
        <v>#VALUE!</v>
      </c>
      <c r="V51" s="34"/>
      <c r="W51" s="24" t="b">
        <f t="shared" si="22"/>
        <v>0</v>
      </c>
      <c r="X51" s="35" t="e">
        <f t="shared" si="23"/>
        <v>#VALUE!</v>
      </c>
      <c r="AV51" s="28"/>
      <c r="AW51" s="28"/>
    </row>
    <row r="52" spans="1:49" ht="31.5" customHeight="1">
      <c r="A52" s="127" t="str">
        <f t="shared" si="17"/>
        <v/>
      </c>
      <c r="B52" s="125">
        <f>'Planting Outline'!B54</f>
        <v>0</v>
      </c>
      <c r="C52" s="126">
        <f>'Planting Outline'!C54</f>
        <v>0</v>
      </c>
      <c r="D52" s="205">
        <f>'Planting Outline'!D54</f>
        <v>0</v>
      </c>
      <c r="E52" s="205">
        <f>'Planting Outline'!F54</f>
        <v>0</v>
      </c>
      <c r="F52" s="127"/>
      <c r="G52" s="128"/>
      <c r="H52" s="124" t="str">
        <f t="shared" si="10"/>
        <v/>
      </c>
      <c r="I52" s="124" t="str">
        <f t="shared" si="18"/>
        <v/>
      </c>
      <c r="J52" s="130">
        <f>'Planting Outline'!J54</f>
        <v>0</v>
      </c>
      <c r="K52" s="131" t="str">
        <f t="shared" si="14"/>
        <v/>
      </c>
      <c r="L52" s="132" t="str">
        <f t="shared" si="15"/>
        <v/>
      </c>
      <c r="M52" s="124" t="str">
        <f t="shared" si="1"/>
        <v/>
      </c>
      <c r="N52" s="128"/>
      <c r="O52" s="133" t="str">
        <f t="shared" si="16"/>
        <v/>
      </c>
      <c r="P52" s="124" t="str">
        <f t="shared" si="3"/>
        <v/>
      </c>
      <c r="Q52" s="325">
        <f>'Planting Outline'!K54</f>
        <v>0</v>
      </c>
      <c r="R52" s="326"/>
      <c r="S52" s="24" t="b">
        <f t="shared" si="19"/>
        <v>0</v>
      </c>
      <c r="T52" s="33">
        <f t="shared" si="20"/>
        <v>-13</v>
      </c>
      <c r="U52" s="32" t="e">
        <f t="shared" si="21"/>
        <v>#VALUE!</v>
      </c>
      <c r="V52" s="34"/>
      <c r="W52" s="24" t="b">
        <f t="shared" si="22"/>
        <v>0</v>
      </c>
      <c r="X52" s="35" t="e">
        <f t="shared" si="23"/>
        <v>#VALUE!</v>
      </c>
      <c r="AV52" s="28"/>
      <c r="AW52" s="28"/>
    </row>
    <row r="53" spans="1:49" ht="31.5" customHeight="1">
      <c r="A53" s="127" t="str">
        <f t="shared" si="17"/>
        <v/>
      </c>
      <c r="B53" s="125">
        <f>'Planting Outline'!B55</f>
        <v>0</v>
      </c>
      <c r="C53" s="126">
        <f>'Planting Outline'!C55</f>
        <v>0</v>
      </c>
      <c r="D53" s="205">
        <f>'Planting Outline'!D55</f>
        <v>0</v>
      </c>
      <c r="E53" s="205">
        <f>'Planting Outline'!F55</f>
        <v>0</v>
      </c>
      <c r="F53" s="127"/>
      <c r="G53" s="128"/>
      <c r="H53" s="124" t="str">
        <f t="shared" si="10"/>
        <v/>
      </c>
      <c r="I53" s="124" t="str">
        <f t="shared" si="18"/>
        <v/>
      </c>
      <c r="J53" s="130">
        <f>'Planting Outline'!J55</f>
        <v>0</v>
      </c>
      <c r="K53" s="131" t="str">
        <f t="shared" si="14"/>
        <v/>
      </c>
      <c r="L53" s="132" t="str">
        <f t="shared" si="15"/>
        <v/>
      </c>
      <c r="M53" s="124" t="str">
        <f t="shared" si="1"/>
        <v/>
      </c>
      <c r="N53" s="128"/>
      <c r="O53" s="133" t="str">
        <f t="shared" si="16"/>
        <v/>
      </c>
      <c r="P53" s="124" t="str">
        <f t="shared" si="3"/>
        <v/>
      </c>
      <c r="Q53" s="327">
        <f>'Planting Outline'!K55</f>
        <v>0</v>
      </c>
      <c r="R53" s="327"/>
      <c r="S53" s="24" t="b">
        <f t="shared" si="19"/>
        <v>0</v>
      </c>
      <c r="T53" s="33">
        <f t="shared" si="20"/>
        <v>-13</v>
      </c>
      <c r="U53" s="32" t="e">
        <f t="shared" si="21"/>
        <v>#VALUE!</v>
      </c>
      <c r="V53" s="34"/>
      <c r="W53" s="24" t="b">
        <f t="shared" si="22"/>
        <v>0</v>
      </c>
      <c r="X53" s="35" t="e">
        <f t="shared" si="23"/>
        <v>#VALUE!</v>
      </c>
      <c r="AV53" s="28"/>
      <c r="AW53" s="28"/>
    </row>
    <row r="54" spans="1:49" ht="31.5" customHeight="1">
      <c r="A54" s="127" t="str">
        <f t="shared" si="17"/>
        <v/>
      </c>
      <c r="B54" s="125">
        <f>'Planting Outline'!B56</f>
        <v>0</v>
      </c>
      <c r="C54" s="126">
        <f>'Planting Outline'!C56</f>
        <v>0</v>
      </c>
      <c r="D54" s="205">
        <f>'Planting Outline'!D56</f>
        <v>0</v>
      </c>
      <c r="E54" s="205">
        <f>'Planting Outline'!F56</f>
        <v>0</v>
      </c>
      <c r="F54" s="127"/>
      <c r="G54" s="128"/>
      <c r="H54" s="124" t="str">
        <f t="shared" si="10"/>
        <v/>
      </c>
      <c r="I54" s="124" t="str">
        <f t="shared" si="18"/>
        <v/>
      </c>
      <c r="J54" s="130">
        <f>'Planting Outline'!J56</f>
        <v>0</v>
      </c>
      <c r="K54" s="131" t="str">
        <f t="shared" si="14"/>
        <v/>
      </c>
      <c r="L54" s="132" t="str">
        <f t="shared" si="15"/>
        <v/>
      </c>
      <c r="M54" s="124" t="str">
        <f t="shared" si="1"/>
        <v/>
      </c>
      <c r="N54" s="128"/>
      <c r="O54" s="133" t="str">
        <f t="shared" si="16"/>
        <v/>
      </c>
      <c r="P54" s="124" t="str">
        <f t="shared" si="3"/>
        <v/>
      </c>
      <c r="Q54" s="327">
        <f>'Planting Outline'!K56</f>
        <v>0</v>
      </c>
      <c r="R54" s="327"/>
      <c r="S54" s="24" t="b">
        <f t="shared" si="19"/>
        <v>0</v>
      </c>
      <c r="T54" s="33">
        <f t="shared" si="20"/>
        <v>-13</v>
      </c>
      <c r="U54" s="32" t="e">
        <f t="shared" si="21"/>
        <v>#VALUE!</v>
      </c>
      <c r="V54" s="34"/>
      <c r="W54" s="24" t="b">
        <f t="shared" si="22"/>
        <v>0</v>
      </c>
      <c r="X54" s="35" t="e">
        <f t="shared" si="23"/>
        <v>#VALUE!</v>
      </c>
      <c r="AV54" s="28"/>
      <c r="AW54" s="28"/>
    </row>
    <row r="55" spans="1:49" ht="31.5" customHeight="1">
      <c r="A55" s="127" t="str">
        <f t="shared" si="17"/>
        <v/>
      </c>
      <c r="B55" s="125">
        <f>'Planting Outline'!B57</f>
        <v>0</v>
      </c>
      <c r="C55" s="126">
        <f>'Planting Outline'!C57</f>
        <v>0</v>
      </c>
      <c r="D55" s="205">
        <f>'Planting Outline'!D57</f>
        <v>0</v>
      </c>
      <c r="E55" s="205">
        <f>'Planting Outline'!F57</f>
        <v>0</v>
      </c>
      <c r="F55" s="127"/>
      <c r="G55" s="128"/>
      <c r="H55" s="124" t="str">
        <f t="shared" si="10"/>
        <v/>
      </c>
      <c r="I55" s="124" t="str">
        <f t="shared" si="18"/>
        <v/>
      </c>
      <c r="J55" s="130">
        <f>'Planting Outline'!J57</f>
        <v>0</v>
      </c>
      <c r="K55" s="131" t="str">
        <f t="shared" si="14"/>
        <v/>
      </c>
      <c r="L55" s="132" t="str">
        <f t="shared" si="15"/>
        <v/>
      </c>
      <c r="M55" s="124" t="str">
        <f t="shared" si="1"/>
        <v/>
      </c>
      <c r="N55" s="128"/>
      <c r="O55" s="133" t="str">
        <f t="shared" si="16"/>
        <v/>
      </c>
      <c r="P55" s="124" t="str">
        <f t="shared" si="3"/>
        <v/>
      </c>
      <c r="Q55" s="325">
        <f>'Planting Outline'!K57</f>
        <v>0</v>
      </c>
      <c r="R55" s="326"/>
      <c r="S55" s="24" t="b">
        <f t="shared" si="19"/>
        <v>0</v>
      </c>
      <c r="T55" s="33">
        <f t="shared" si="20"/>
        <v>-13</v>
      </c>
      <c r="U55" s="32" t="e">
        <f t="shared" si="21"/>
        <v>#VALUE!</v>
      </c>
      <c r="V55" s="34"/>
      <c r="W55" s="24" t="b">
        <f t="shared" si="22"/>
        <v>0</v>
      </c>
      <c r="X55" s="35" t="e">
        <f t="shared" si="23"/>
        <v>#VALUE!</v>
      </c>
      <c r="AV55" s="28"/>
      <c r="AW55" s="28"/>
    </row>
    <row r="56" spans="1:49" ht="31.5" customHeight="1">
      <c r="A56" s="127" t="str">
        <f t="shared" si="17"/>
        <v/>
      </c>
      <c r="B56" s="125">
        <f>'Planting Outline'!B58</f>
        <v>0</v>
      </c>
      <c r="C56" s="126">
        <f>'Planting Outline'!C58</f>
        <v>0</v>
      </c>
      <c r="D56" s="205">
        <f>'Planting Outline'!D58</f>
        <v>0</v>
      </c>
      <c r="E56" s="205">
        <f>'Planting Outline'!F58</f>
        <v>0</v>
      </c>
      <c r="F56" s="127"/>
      <c r="G56" s="128"/>
      <c r="H56" s="124" t="str">
        <f t="shared" si="10"/>
        <v/>
      </c>
      <c r="I56" s="124" t="str">
        <f t="shared" si="18"/>
        <v/>
      </c>
      <c r="J56" s="130">
        <f>'Planting Outline'!J58</f>
        <v>0</v>
      </c>
      <c r="K56" s="131" t="str">
        <f t="shared" si="14"/>
        <v/>
      </c>
      <c r="L56" s="132" t="str">
        <f t="shared" si="15"/>
        <v/>
      </c>
      <c r="M56" s="124" t="str">
        <f t="shared" si="1"/>
        <v/>
      </c>
      <c r="N56" s="128"/>
      <c r="O56" s="133" t="str">
        <f t="shared" si="16"/>
        <v/>
      </c>
      <c r="P56" s="124" t="str">
        <f t="shared" si="3"/>
        <v/>
      </c>
      <c r="Q56" s="325">
        <f>'Planting Outline'!K58</f>
        <v>0</v>
      </c>
      <c r="R56" s="326"/>
      <c r="S56" s="24" t="b">
        <f t="shared" si="19"/>
        <v>0</v>
      </c>
      <c r="T56" s="33">
        <f t="shared" si="20"/>
        <v>-13</v>
      </c>
      <c r="U56" s="32" t="e">
        <f t="shared" si="21"/>
        <v>#VALUE!</v>
      </c>
      <c r="V56" s="34"/>
      <c r="W56" s="24" t="b">
        <f t="shared" si="22"/>
        <v>0</v>
      </c>
      <c r="X56" s="35" t="e">
        <f t="shared" si="23"/>
        <v>#VALUE!</v>
      </c>
      <c r="AV56" s="28"/>
      <c r="AW56" s="28"/>
    </row>
    <row r="57" spans="1:49" ht="31.5" customHeight="1">
      <c r="A57" s="127" t="str">
        <f t="shared" si="17"/>
        <v/>
      </c>
      <c r="B57" s="125">
        <f>'Planting Outline'!B59</f>
        <v>0</v>
      </c>
      <c r="C57" s="126">
        <f>'Planting Outline'!C59</f>
        <v>0</v>
      </c>
      <c r="D57" s="205">
        <f>'Planting Outline'!D59</f>
        <v>0</v>
      </c>
      <c r="E57" s="205">
        <f>'Planting Outline'!F59</f>
        <v>0</v>
      </c>
      <c r="F57" s="127"/>
      <c r="G57" s="128"/>
      <c r="H57" s="124" t="str">
        <f t="shared" si="10"/>
        <v/>
      </c>
      <c r="I57" s="124" t="str">
        <f t="shared" si="18"/>
        <v/>
      </c>
      <c r="J57" s="130">
        <f>'Planting Outline'!J59</f>
        <v>0</v>
      </c>
      <c r="K57" s="131" t="str">
        <f t="shared" si="14"/>
        <v/>
      </c>
      <c r="L57" s="132" t="str">
        <f t="shared" si="15"/>
        <v/>
      </c>
      <c r="M57" s="124" t="str">
        <f t="shared" ref="M57:M83" si="24">IF(G57=0,"",RANK(L57,$L$25:$L$83,0))</f>
        <v/>
      </c>
      <c r="N57" s="128"/>
      <c r="O57" s="133" t="str">
        <f t="shared" si="16"/>
        <v/>
      </c>
      <c r="P57" s="124" t="str">
        <f t="shared" ref="P57:P83" si="25">IF(G57=0,"",RANK(O57,$O$25:$O$83,0))</f>
        <v/>
      </c>
      <c r="Q57" s="325">
        <f>'Planting Outline'!K59</f>
        <v>0</v>
      </c>
      <c r="R57" s="326"/>
      <c r="S57" s="24" t="b">
        <f t="shared" si="19"/>
        <v>0</v>
      </c>
      <c r="T57" s="33">
        <f t="shared" si="20"/>
        <v>-13</v>
      </c>
      <c r="U57" s="32" t="e">
        <f t="shared" si="21"/>
        <v>#VALUE!</v>
      </c>
      <c r="V57" s="34"/>
      <c r="W57" s="24" t="b">
        <f t="shared" si="22"/>
        <v>0</v>
      </c>
      <c r="X57" s="35" t="e">
        <f t="shared" si="23"/>
        <v>#VALUE!</v>
      </c>
      <c r="AV57" s="28"/>
      <c r="AW57" s="28"/>
    </row>
    <row r="58" spans="1:49" ht="31.5" customHeight="1">
      <c r="A58" s="127" t="str">
        <f t="shared" si="17"/>
        <v/>
      </c>
      <c r="B58" s="125">
        <f>'Planting Outline'!B60</f>
        <v>0</v>
      </c>
      <c r="C58" s="126">
        <f>'Planting Outline'!C60</f>
        <v>0</v>
      </c>
      <c r="D58" s="205">
        <f>'Planting Outline'!D60</f>
        <v>0</v>
      </c>
      <c r="E58" s="205">
        <f>'Planting Outline'!F60</f>
        <v>0</v>
      </c>
      <c r="F58" s="127"/>
      <c r="G58" s="128"/>
      <c r="H58" s="124" t="str">
        <f t="shared" si="10"/>
        <v/>
      </c>
      <c r="I58" s="124" t="str">
        <f t="shared" si="18"/>
        <v/>
      </c>
      <c r="J58" s="130">
        <f>'Planting Outline'!J60</f>
        <v>0</v>
      </c>
      <c r="K58" s="131" t="str">
        <f t="shared" si="14"/>
        <v/>
      </c>
      <c r="L58" s="132" t="str">
        <f t="shared" si="15"/>
        <v/>
      </c>
      <c r="M58" s="124" t="str">
        <f t="shared" si="24"/>
        <v/>
      </c>
      <c r="N58" s="128"/>
      <c r="O58" s="133" t="str">
        <f t="shared" si="16"/>
        <v/>
      </c>
      <c r="P58" s="124" t="str">
        <f t="shared" si="25"/>
        <v/>
      </c>
      <c r="Q58" s="325">
        <f>'Planting Outline'!K60</f>
        <v>0</v>
      </c>
      <c r="R58" s="326"/>
      <c r="S58" s="24" t="b">
        <f t="shared" si="19"/>
        <v>0</v>
      </c>
      <c r="T58" s="33">
        <f t="shared" si="20"/>
        <v>-13</v>
      </c>
      <c r="U58" s="32" t="e">
        <f t="shared" si="21"/>
        <v>#VALUE!</v>
      </c>
      <c r="V58" s="34"/>
      <c r="W58" s="24" t="b">
        <f t="shared" si="22"/>
        <v>0</v>
      </c>
      <c r="X58" s="35" t="e">
        <f t="shared" si="23"/>
        <v>#VALUE!</v>
      </c>
      <c r="AV58" s="28"/>
      <c r="AW58" s="28"/>
    </row>
    <row r="59" spans="1:49" ht="31.5" customHeight="1">
      <c r="A59" s="127" t="str">
        <f t="shared" si="17"/>
        <v/>
      </c>
      <c r="B59" s="125">
        <f>'Planting Outline'!B61</f>
        <v>0</v>
      </c>
      <c r="C59" s="126">
        <f>'Planting Outline'!C61</f>
        <v>0</v>
      </c>
      <c r="D59" s="205">
        <f>'Planting Outline'!D61</f>
        <v>0</v>
      </c>
      <c r="E59" s="205">
        <f>'Planting Outline'!F61</f>
        <v>0</v>
      </c>
      <c r="F59" s="127"/>
      <c r="G59" s="128"/>
      <c r="H59" s="124" t="str">
        <f t="shared" si="10"/>
        <v/>
      </c>
      <c r="I59" s="124" t="str">
        <f t="shared" si="18"/>
        <v/>
      </c>
      <c r="J59" s="130">
        <f>'Planting Outline'!J61</f>
        <v>0</v>
      </c>
      <c r="K59" s="131" t="str">
        <f t="shared" si="14"/>
        <v/>
      </c>
      <c r="L59" s="132" t="str">
        <f t="shared" si="15"/>
        <v/>
      </c>
      <c r="M59" s="124" t="str">
        <f t="shared" si="24"/>
        <v/>
      </c>
      <c r="N59" s="128"/>
      <c r="O59" s="133" t="str">
        <f t="shared" si="16"/>
        <v/>
      </c>
      <c r="P59" s="124" t="str">
        <f t="shared" si="25"/>
        <v/>
      </c>
      <c r="Q59" s="325">
        <f>'Planting Outline'!K61</f>
        <v>0</v>
      </c>
      <c r="R59" s="326"/>
      <c r="S59" s="24" t="b">
        <f t="shared" si="19"/>
        <v>0</v>
      </c>
      <c r="T59" s="33">
        <f t="shared" si="20"/>
        <v>-13</v>
      </c>
      <c r="U59" s="32" t="e">
        <f t="shared" si="21"/>
        <v>#VALUE!</v>
      </c>
      <c r="V59" s="34"/>
      <c r="W59" s="24" t="b">
        <f t="shared" si="22"/>
        <v>0</v>
      </c>
      <c r="X59" s="35" t="e">
        <f t="shared" si="23"/>
        <v>#VALUE!</v>
      </c>
      <c r="AV59" s="28"/>
      <c r="AW59" s="28"/>
    </row>
    <row r="60" spans="1:49" ht="31.5" customHeight="1">
      <c r="A60" s="127" t="str">
        <f t="shared" si="17"/>
        <v/>
      </c>
      <c r="B60" s="125">
        <f>'Planting Outline'!B62</f>
        <v>0</v>
      </c>
      <c r="C60" s="126">
        <f>'Planting Outline'!C62</f>
        <v>0</v>
      </c>
      <c r="D60" s="205">
        <f>'Planting Outline'!D62</f>
        <v>0</v>
      </c>
      <c r="E60" s="205">
        <f>'Planting Outline'!F62</f>
        <v>0</v>
      </c>
      <c r="F60" s="127"/>
      <c r="G60" s="128"/>
      <c r="H60" s="124" t="str">
        <f t="shared" si="10"/>
        <v/>
      </c>
      <c r="I60" s="124" t="str">
        <f t="shared" si="18"/>
        <v/>
      </c>
      <c r="J60" s="130">
        <f>'Planting Outline'!J62</f>
        <v>0</v>
      </c>
      <c r="K60" s="131" t="str">
        <f t="shared" si="14"/>
        <v/>
      </c>
      <c r="L60" s="132" t="str">
        <f t="shared" si="15"/>
        <v/>
      </c>
      <c r="M60" s="124" t="str">
        <f t="shared" si="24"/>
        <v/>
      </c>
      <c r="N60" s="128"/>
      <c r="O60" s="133" t="str">
        <f t="shared" si="16"/>
        <v/>
      </c>
      <c r="P60" s="124" t="str">
        <f t="shared" si="25"/>
        <v/>
      </c>
      <c r="Q60" s="325">
        <f>'Planting Outline'!K62</f>
        <v>0</v>
      </c>
      <c r="R60" s="326"/>
      <c r="S60" s="24" t="b">
        <f t="shared" si="19"/>
        <v>0</v>
      </c>
      <c r="T60" s="33">
        <f t="shared" si="20"/>
        <v>-13</v>
      </c>
      <c r="U60" s="32" t="e">
        <f t="shared" si="21"/>
        <v>#VALUE!</v>
      </c>
      <c r="V60" s="34"/>
      <c r="W60" s="24" t="b">
        <f t="shared" si="22"/>
        <v>0</v>
      </c>
      <c r="X60" s="35" t="e">
        <f t="shared" si="23"/>
        <v>#VALUE!</v>
      </c>
      <c r="AV60" s="28"/>
      <c r="AW60" s="28"/>
    </row>
    <row r="61" spans="1:49" ht="31.5" customHeight="1">
      <c r="A61" s="127" t="str">
        <f t="shared" si="17"/>
        <v/>
      </c>
      <c r="B61" s="125">
        <f>'Planting Outline'!B63</f>
        <v>0</v>
      </c>
      <c r="C61" s="126">
        <f>'Planting Outline'!C63</f>
        <v>0</v>
      </c>
      <c r="D61" s="205">
        <f>'Planting Outline'!D63</f>
        <v>0</v>
      </c>
      <c r="E61" s="205">
        <f>'Planting Outline'!F63</f>
        <v>0</v>
      </c>
      <c r="F61" s="127"/>
      <c r="G61" s="128"/>
      <c r="H61" s="124" t="str">
        <f t="shared" si="10"/>
        <v/>
      </c>
      <c r="I61" s="124" t="str">
        <f t="shared" si="18"/>
        <v/>
      </c>
      <c r="J61" s="130">
        <f>'Planting Outline'!J63</f>
        <v>0</v>
      </c>
      <c r="K61" s="131" t="str">
        <f t="shared" si="14"/>
        <v/>
      </c>
      <c r="L61" s="132" t="str">
        <f t="shared" si="15"/>
        <v/>
      </c>
      <c r="M61" s="124" t="str">
        <f t="shared" si="24"/>
        <v/>
      </c>
      <c r="N61" s="128"/>
      <c r="O61" s="133" t="str">
        <f t="shared" si="16"/>
        <v/>
      </c>
      <c r="P61" s="124" t="str">
        <f t="shared" si="25"/>
        <v/>
      </c>
      <c r="Q61" s="325">
        <f>'Planting Outline'!K63</f>
        <v>0</v>
      </c>
      <c r="R61" s="326"/>
      <c r="S61" s="24" t="b">
        <f t="shared" si="19"/>
        <v>0</v>
      </c>
      <c r="T61" s="33">
        <f t="shared" si="20"/>
        <v>-13</v>
      </c>
      <c r="U61" s="32" t="e">
        <f t="shared" si="21"/>
        <v>#VALUE!</v>
      </c>
      <c r="V61" s="34"/>
      <c r="W61" s="24" t="b">
        <f t="shared" si="22"/>
        <v>0</v>
      </c>
      <c r="X61" s="35" t="e">
        <f t="shared" si="23"/>
        <v>#VALUE!</v>
      </c>
      <c r="AV61" s="28"/>
      <c r="AW61" s="28"/>
    </row>
    <row r="62" spans="1:49" ht="31.5" customHeight="1">
      <c r="A62" s="127" t="str">
        <f t="shared" si="17"/>
        <v/>
      </c>
      <c r="B62" s="125">
        <f>'Planting Outline'!B64</f>
        <v>0</v>
      </c>
      <c r="C62" s="126">
        <f>'Planting Outline'!C64</f>
        <v>0</v>
      </c>
      <c r="D62" s="205">
        <f>'Planting Outline'!D64</f>
        <v>0</v>
      </c>
      <c r="E62" s="205">
        <f>'Planting Outline'!F64</f>
        <v>0</v>
      </c>
      <c r="F62" s="127"/>
      <c r="G62" s="128"/>
      <c r="H62" s="124" t="str">
        <f t="shared" si="10"/>
        <v/>
      </c>
      <c r="I62" s="124" t="str">
        <f t="shared" si="18"/>
        <v/>
      </c>
      <c r="J62" s="130">
        <f>'Planting Outline'!J64</f>
        <v>0</v>
      </c>
      <c r="K62" s="131" t="str">
        <f t="shared" si="14"/>
        <v/>
      </c>
      <c r="L62" s="132" t="str">
        <f t="shared" si="15"/>
        <v/>
      </c>
      <c r="M62" s="124" t="str">
        <f t="shared" si="24"/>
        <v/>
      </c>
      <c r="N62" s="128"/>
      <c r="O62" s="133" t="str">
        <f t="shared" si="16"/>
        <v/>
      </c>
      <c r="P62" s="124" t="str">
        <f t="shared" si="25"/>
        <v/>
      </c>
      <c r="Q62" s="325">
        <f>'Planting Outline'!K64</f>
        <v>0</v>
      </c>
      <c r="R62" s="326"/>
      <c r="S62" s="24" t="b">
        <f t="shared" si="19"/>
        <v>0</v>
      </c>
      <c r="T62" s="33">
        <f t="shared" si="20"/>
        <v>-13</v>
      </c>
      <c r="U62" s="32" t="e">
        <f t="shared" si="21"/>
        <v>#VALUE!</v>
      </c>
      <c r="V62" s="34"/>
      <c r="W62" s="24" t="b">
        <f t="shared" si="22"/>
        <v>0</v>
      </c>
      <c r="X62" s="35" t="e">
        <f t="shared" si="23"/>
        <v>#VALUE!</v>
      </c>
      <c r="AV62" s="28"/>
      <c r="AW62" s="28"/>
    </row>
    <row r="63" spans="1:49" ht="31.5" customHeight="1">
      <c r="A63" s="127" t="str">
        <f t="shared" si="17"/>
        <v/>
      </c>
      <c r="B63" s="125">
        <f>'Planting Outline'!B65</f>
        <v>0</v>
      </c>
      <c r="C63" s="126">
        <f>'Planting Outline'!C65</f>
        <v>0</v>
      </c>
      <c r="D63" s="205">
        <f>'Planting Outline'!D65</f>
        <v>0</v>
      </c>
      <c r="E63" s="205">
        <f>'Planting Outline'!F65</f>
        <v>0</v>
      </c>
      <c r="F63" s="127"/>
      <c r="G63" s="128"/>
      <c r="H63" s="124" t="str">
        <f t="shared" si="10"/>
        <v/>
      </c>
      <c r="I63" s="124" t="str">
        <f t="shared" si="18"/>
        <v/>
      </c>
      <c r="J63" s="130">
        <f>'Planting Outline'!J65</f>
        <v>0</v>
      </c>
      <c r="K63" s="131" t="str">
        <f t="shared" si="14"/>
        <v/>
      </c>
      <c r="L63" s="132" t="str">
        <f t="shared" si="15"/>
        <v/>
      </c>
      <c r="M63" s="124" t="str">
        <f t="shared" si="24"/>
        <v/>
      </c>
      <c r="N63" s="128"/>
      <c r="O63" s="133" t="str">
        <f t="shared" si="16"/>
        <v/>
      </c>
      <c r="P63" s="124" t="str">
        <f t="shared" si="25"/>
        <v/>
      </c>
      <c r="Q63" s="325">
        <f>'Planting Outline'!K65</f>
        <v>0</v>
      </c>
      <c r="R63" s="326"/>
      <c r="S63" s="24" t="b">
        <f t="shared" si="19"/>
        <v>0</v>
      </c>
      <c r="T63" s="33">
        <f t="shared" si="20"/>
        <v>-13</v>
      </c>
      <c r="U63" s="32" t="e">
        <f t="shared" si="21"/>
        <v>#VALUE!</v>
      </c>
      <c r="V63" s="34"/>
      <c r="W63" s="24" t="b">
        <f t="shared" si="22"/>
        <v>0</v>
      </c>
      <c r="X63" s="35" t="e">
        <f t="shared" si="23"/>
        <v>#VALUE!</v>
      </c>
      <c r="AV63" s="28"/>
      <c r="AW63" s="28"/>
    </row>
    <row r="64" spans="1:49" ht="31.5" customHeight="1">
      <c r="A64" s="127" t="str">
        <f t="shared" si="17"/>
        <v/>
      </c>
      <c r="B64" s="125">
        <f>'Planting Outline'!B66</f>
        <v>0</v>
      </c>
      <c r="C64" s="126">
        <f>'Planting Outline'!C66</f>
        <v>0</v>
      </c>
      <c r="D64" s="205">
        <f>'Planting Outline'!D66</f>
        <v>0</v>
      </c>
      <c r="E64" s="205">
        <f>'Planting Outline'!F66</f>
        <v>0</v>
      </c>
      <c r="F64" s="127"/>
      <c r="G64" s="128"/>
      <c r="H64" s="124" t="str">
        <f t="shared" si="10"/>
        <v/>
      </c>
      <c r="I64" s="124" t="str">
        <f t="shared" si="18"/>
        <v/>
      </c>
      <c r="J64" s="130">
        <f>'Planting Outline'!J66</f>
        <v>0</v>
      </c>
      <c r="K64" s="131" t="str">
        <f t="shared" si="14"/>
        <v/>
      </c>
      <c r="L64" s="132" t="str">
        <f t="shared" si="15"/>
        <v/>
      </c>
      <c r="M64" s="124" t="str">
        <f t="shared" si="24"/>
        <v/>
      </c>
      <c r="N64" s="128"/>
      <c r="O64" s="133" t="str">
        <f t="shared" si="16"/>
        <v/>
      </c>
      <c r="P64" s="124" t="str">
        <f t="shared" si="25"/>
        <v/>
      </c>
      <c r="Q64" s="325">
        <f>'Planting Outline'!K66</f>
        <v>0</v>
      </c>
      <c r="R64" s="326"/>
      <c r="S64" s="24" t="b">
        <f t="shared" si="19"/>
        <v>0</v>
      </c>
      <c r="T64" s="33">
        <f t="shared" si="20"/>
        <v>-13</v>
      </c>
      <c r="U64" s="32" t="e">
        <f t="shared" si="21"/>
        <v>#VALUE!</v>
      </c>
      <c r="V64" s="34"/>
      <c r="W64" s="24" t="b">
        <f t="shared" si="22"/>
        <v>0</v>
      </c>
      <c r="X64" s="35" t="e">
        <f t="shared" si="23"/>
        <v>#VALUE!</v>
      </c>
      <c r="AV64" s="28"/>
      <c r="AW64" s="28"/>
    </row>
    <row r="65" spans="1:49" ht="31.5" customHeight="1">
      <c r="A65" s="127" t="str">
        <f t="shared" si="17"/>
        <v/>
      </c>
      <c r="B65" s="125">
        <f>'Planting Outline'!B67</f>
        <v>0</v>
      </c>
      <c r="C65" s="126">
        <f>'Planting Outline'!C67</f>
        <v>0</v>
      </c>
      <c r="D65" s="205">
        <f>'Planting Outline'!D67</f>
        <v>0</v>
      </c>
      <c r="E65" s="205">
        <f>'Planting Outline'!F67</f>
        <v>0</v>
      </c>
      <c r="F65" s="127"/>
      <c r="G65" s="128"/>
      <c r="H65" s="124" t="str">
        <f t="shared" si="10"/>
        <v/>
      </c>
      <c r="I65" s="124" t="str">
        <f t="shared" si="18"/>
        <v/>
      </c>
      <c r="J65" s="130">
        <f>'Planting Outline'!J67</f>
        <v>0</v>
      </c>
      <c r="K65" s="131" t="str">
        <f t="shared" si="14"/>
        <v/>
      </c>
      <c r="L65" s="132" t="str">
        <f t="shared" si="15"/>
        <v/>
      </c>
      <c r="M65" s="124" t="str">
        <f t="shared" si="24"/>
        <v/>
      </c>
      <c r="N65" s="128"/>
      <c r="O65" s="133" t="str">
        <f t="shared" si="16"/>
        <v/>
      </c>
      <c r="P65" s="124" t="str">
        <f t="shared" si="25"/>
        <v/>
      </c>
      <c r="Q65" s="325">
        <f>'Planting Outline'!K67</f>
        <v>0</v>
      </c>
      <c r="R65" s="326"/>
      <c r="S65" s="24" t="b">
        <f t="shared" si="19"/>
        <v>0</v>
      </c>
      <c r="T65" s="33">
        <f t="shared" si="20"/>
        <v>-13</v>
      </c>
      <c r="U65" s="32" t="e">
        <f t="shared" si="21"/>
        <v>#VALUE!</v>
      </c>
      <c r="V65" s="34"/>
      <c r="W65" s="24" t="b">
        <f t="shared" si="22"/>
        <v>0</v>
      </c>
      <c r="X65" s="35" t="e">
        <f t="shared" si="23"/>
        <v>#VALUE!</v>
      </c>
      <c r="AV65" s="28"/>
      <c r="AW65" s="28"/>
    </row>
    <row r="66" spans="1:49" ht="31.5" customHeight="1">
      <c r="A66" s="127" t="str">
        <f t="shared" si="17"/>
        <v/>
      </c>
      <c r="B66" s="125">
        <f>'Planting Outline'!B68</f>
        <v>0</v>
      </c>
      <c r="C66" s="126">
        <f>'Planting Outline'!C68</f>
        <v>0</v>
      </c>
      <c r="D66" s="205">
        <f>'Planting Outline'!D68</f>
        <v>0</v>
      </c>
      <c r="E66" s="205">
        <f>'Planting Outline'!F68</f>
        <v>0</v>
      </c>
      <c r="F66" s="127"/>
      <c r="G66" s="128"/>
      <c r="H66" s="124" t="str">
        <f t="shared" si="10"/>
        <v/>
      </c>
      <c r="I66" s="124" t="str">
        <f t="shared" si="18"/>
        <v/>
      </c>
      <c r="J66" s="130">
        <f>'Planting Outline'!J68</f>
        <v>0</v>
      </c>
      <c r="K66" s="131" t="str">
        <f t="shared" si="14"/>
        <v/>
      </c>
      <c r="L66" s="132" t="str">
        <f t="shared" si="15"/>
        <v/>
      </c>
      <c r="M66" s="124" t="str">
        <f t="shared" si="24"/>
        <v/>
      </c>
      <c r="N66" s="128"/>
      <c r="O66" s="133" t="str">
        <f t="shared" si="16"/>
        <v/>
      </c>
      <c r="P66" s="124" t="str">
        <f t="shared" si="25"/>
        <v/>
      </c>
      <c r="Q66" s="325">
        <f>'Planting Outline'!K68</f>
        <v>0</v>
      </c>
      <c r="R66" s="326"/>
      <c r="S66" s="24" t="b">
        <f t="shared" si="19"/>
        <v>0</v>
      </c>
      <c r="T66" s="33">
        <f t="shared" si="20"/>
        <v>-13</v>
      </c>
      <c r="U66" s="32" t="e">
        <f t="shared" si="21"/>
        <v>#VALUE!</v>
      </c>
      <c r="V66" s="34"/>
      <c r="W66" s="24" t="b">
        <f t="shared" si="22"/>
        <v>0</v>
      </c>
      <c r="X66" s="35" t="e">
        <f t="shared" si="23"/>
        <v>#VALUE!</v>
      </c>
      <c r="AV66" s="28"/>
      <c r="AW66" s="28"/>
    </row>
    <row r="67" spans="1:49" ht="31.5" customHeight="1">
      <c r="A67" s="127" t="str">
        <f t="shared" si="17"/>
        <v/>
      </c>
      <c r="B67" s="125">
        <f>'Planting Outline'!B69</f>
        <v>0</v>
      </c>
      <c r="C67" s="126">
        <f>'Planting Outline'!C69</f>
        <v>0</v>
      </c>
      <c r="D67" s="205">
        <f>'Planting Outline'!D69</f>
        <v>0</v>
      </c>
      <c r="E67" s="205">
        <f>'Planting Outline'!F69</f>
        <v>0</v>
      </c>
      <c r="F67" s="127"/>
      <c r="G67" s="128"/>
      <c r="H67" s="124" t="str">
        <f t="shared" si="10"/>
        <v/>
      </c>
      <c r="I67" s="124" t="str">
        <f t="shared" si="18"/>
        <v/>
      </c>
      <c r="J67" s="130">
        <f>'Planting Outline'!J69</f>
        <v>0</v>
      </c>
      <c r="K67" s="131" t="str">
        <f t="shared" si="14"/>
        <v/>
      </c>
      <c r="L67" s="132" t="str">
        <f t="shared" si="15"/>
        <v/>
      </c>
      <c r="M67" s="124" t="str">
        <f t="shared" si="24"/>
        <v/>
      </c>
      <c r="N67" s="128"/>
      <c r="O67" s="133" t="str">
        <f t="shared" si="16"/>
        <v/>
      </c>
      <c r="P67" s="124" t="str">
        <f t="shared" si="25"/>
        <v/>
      </c>
      <c r="Q67" s="325">
        <f>'Planting Outline'!K69</f>
        <v>0</v>
      </c>
      <c r="R67" s="326"/>
      <c r="S67" s="24" t="b">
        <f t="shared" si="19"/>
        <v>0</v>
      </c>
      <c r="T67" s="33">
        <f t="shared" si="20"/>
        <v>-13</v>
      </c>
      <c r="U67" s="32" t="e">
        <f t="shared" si="21"/>
        <v>#VALUE!</v>
      </c>
      <c r="V67" s="34"/>
      <c r="W67" s="24" t="b">
        <f t="shared" si="22"/>
        <v>0</v>
      </c>
      <c r="X67" s="35" t="e">
        <f t="shared" si="23"/>
        <v>#VALUE!</v>
      </c>
      <c r="AV67" s="28"/>
      <c r="AW67" s="28"/>
    </row>
    <row r="68" spans="1:49" ht="31.5" customHeight="1">
      <c r="A68" s="127" t="str">
        <f t="shared" si="17"/>
        <v/>
      </c>
      <c r="B68" s="125">
        <f>'Planting Outline'!B70</f>
        <v>0</v>
      </c>
      <c r="C68" s="126">
        <f>'Planting Outline'!C70</f>
        <v>0</v>
      </c>
      <c r="D68" s="205">
        <f>'Planting Outline'!D70</f>
        <v>0</v>
      </c>
      <c r="E68" s="205">
        <f>'Planting Outline'!F70</f>
        <v>0</v>
      </c>
      <c r="F68" s="127"/>
      <c r="G68" s="128"/>
      <c r="H68" s="124" t="str">
        <f t="shared" si="10"/>
        <v/>
      </c>
      <c r="I68" s="124" t="str">
        <f t="shared" si="18"/>
        <v/>
      </c>
      <c r="J68" s="130">
        <f>'Planting Outline'!J70</f>
        <v>0</v>
      </c>
      <c r="K68" s="131" t="str">
        <f t="shared" si="14"/>
        <v/>
      </c>
      <c r="L68" s="132" t="str">
        <f t="shared" si="15"/>
        <v/>
      </c>
      <c r="M68" s="124" t="str">
        <f t="shared" si="24"/>
        <v/>
      </c>
      <c r="N68" s="128"/>
      <c r="O68" s="133" t="str">
        <f t="shared" si="16"/>
        <v/>
      </c>
      <c r="P68" s="124" t="str">
        <f t="shared" si="25"/>
        <v/>
      </c>
      <c r="Q68" s="325">
        <f>'Planting Outline'!K70</f>
        <v>0</v>
      </c>
      <c r="R68" s="326"/>
      <c r="S68" s="24" t="b">
        <f t="shared" si="19"/>
        <v>0</v>
      </c>
      <c r="T68" s="33">
        <f t="shared" si="20"/>
        <v>-13</v>
      </c>
      <c r="U68" s="32" t="e">
        <f t="shared" si="21"/>
        <v>#VALUE!</v>
      </c>
      <c r="V68" s="34"/>
      <c r="W68" s="24" t="b">
        <f t="shared" si="22"/>
        <v>0</v>
      </c>
      <c r="X68" s="35" t="e">
        <f t="shared" si="23"/>
        <v>#VALUE!</v>
      </c>
      <c r="AV68" s="28"/>
      <c r="AW68" s="28"/>
    </row>
    <row r="69" spans="1:49" ht="31.5" customHeight="1">
      <c r="A69" s="127" t="str">
        <f t="shared" si="17"/>
        <v/>
      </c>
      <c r="B69" s="125">
        <f>'Planting Outline'!B71</f>
        <v>0</v>
      </c>
      <c r="C69" s="126">
        <f>'Planting Outline'!C71</f>
        <v>0</v>
      </c>
      <c r="D69" s="205">
        <f>'Planting Outline'!D71</f>
        <v>0</v>
      </c>
      <c r="E69" s="205">
        <f>'Planting Outline'!F71</f>
        <v>0</v>
      </c>
      <c r="F69" s="127"/>
      <c r="G69" s="128"/>
      <c r="H69" s="124" t="str">
        <f t="shared" si="10"/>
        <v/>
      </c>
      <c r="I69" s="124" t="str">
        <f t="shared" si="18"/>
        <v/>
      </c>
      <c r="J69" s="130">
        <f>'Planting Outline'!J71</f>
        <v>0</v>
      </c>
      <c r="K69" s="131" t="str">
        <f t="shared" si="14"/>
        <v/>
      </c>
      <c r="L69" s="132" t="str">
        <f t="shared" si="15"/>
        <v/>
      </c>
      <c r="M69" s="124" t="str">
        <f t="shared" si="24"/>
        <v/>
      </c>
      <c r="N69" s="128"/>
      <c r="O69" s="133" t="str">
        <f t="shared" si="16"/>
        <v/>
      </c>
      <c r="P69" s="124" t="str">
        <f t="shared" si="25"/>
        <v/>
      </c>
      <c r="Q69" s="325">
        <f>'Planting Outline'!K71</f>
        <v>0</v>
      </c>
      <c r="R69" s="326"/>
      <c r="S69" s="24" t="b">
        <f t="shared" si="19"/>
        <v>0</v>
      </c>
      <c r="T69" s="33">
        <f t="shared" si="20"/>
        <v>-13</v>
      </c>
      <c r="U69" s="32" t="e">
        <f t="shared" si="21"/>
        <v>#VALUE!</v>
      </c>
      <c r="V69" s="34"/>
      <c r="W69" s="24" t="b">
        <f t="shared" si="22"/>
        <v>0</v>
      </c>
      <c r="X69" s="35" t="e">
        <f t="shared" si="23"/>
        <v>#VALUE!</v>
      </c>
      <c r="AV69" s="28"/>
      <c r="AW69" s="28"/>
    </row>
    <row r="70" spans="1:49" ht="31.5" customHeight="1">
      <c r="A70" s="127" t="str">
        <f t="shared" si="17"/>
        <v/>
      </c>
      <c r="B70" s="125">
        <f>'Planting Outline'!B72</f>
        <v>0</v>
      </c>
      <c r="C70" s="126">
        <f>'Planting Outline'!C72</f>
        <v>0</v>
      </c>
      <c r="D70" s="205">
        <f>'Planting Outline'!D72</f>
        <v>0</v>
      </c>
      <c r="E70" s="205">
        <f>'Planting Outline'!F72</f>
        <v>0</v>
      </c>
      <c r="F70" s="127"/>
      <c r="G70" s="128"/>
      <c r="H70" s="124" t="str">
        <f t="shared" si="10"/>
        <v/>
      </c>
      <c r="I70" s="124" t="str">
        <f t="shared" si="18"/>
        <v/>
      </c>
      <c r="J70" s="130">
        <f>'Planting Outline'!J72</f>
        <v>0</v>
      </c>
      <c r="K70" s="131" t="str">
        <f t="shared" si="14"/>
        <v/>
      </c>
      <c r="L70" s="132" t="str">
        <f t="shared" si="15"/>
        <v/>
      </c>
      <c r="M70" s="124" t="str">
        <f t="shared" si="24"/>
        <v/>
      </c>
      <c r="N70" s="128"/>
      <c r="O70" s="133" t="str">
        <f t="shared" si="16"/>
        <v/>
      </c>
      <c r="P70" s="124" t="str">
        <f t="shared" si="25"/>
        <v/>
      </c>
      <c r="Q70" s="325">
        <f>'Planting Outline'!K72</f>
        <v>0</v>
      </c>
      <c r="R70" s="326"/>
      <c r="S70" s="24" t="b">
        <f t="shared" si="19"/>
        <v>0</v>
      </c>
      <c r="T70" s="33">
        <f t="shared" si="20"/>
        <v>-13</v>
      </c>
      <c r="U70" s="32" t="e">
        <f t="shared" si="21"/>
        <v>#VALUE!</v>
      </c>
      <c r="V70" s="34"/>
      <c r="W70" s="24" t="b">
        <f t="shared" si="22"/>
        <v>0</v>
      </c>
      <c r="X70" s="35" t="e">
        <f t="shared" si="23"/>
        <v>#VALUE!</v>
      </c>
      <c r="AV70" s="28"/>
      <c r="AW70" s="28"/>
    </row>
    <row r="71" spans="1:49" ht="31.5" customHeight="1">
      <c r="A71" s="127" t="str">
        <f t="shared" si="17"/>
        <v/>
      </c>
      <c r="B71" s="125">
        <f>'Planting Outline'!B73</f>
        <v>0</v>
      </c>
      <c r="C71" s="126">
        <f>'Planting Outline'!C73</f>
        <v>0</v>
      </c>
      <c r="D71" s="205">
        <f>'Planting Outline'!D73</f>
        <v>0</v>
      </c>
      <c r="E71" s="205">
        <f>'Planting Outline'!F73</f>
        <v>0</v>
      </c>
      <c r="F71" s="127"/>
      <c r="G71" s="128"/>
      <c r="H71" s="124" t="str">
        <f t="shared" si="10"/>
        <v/>
      </c>
      <c r="I71" s="124" t="str">
        <f t="shared" si="18"/>
        <v/>
      </c>
      <c r="J71" s="130">
        <f>'Planting Outline'!J73</f>
        <v>0</v>
      </c>
      <c r="K71" s="131" t="str">
        <f t="shared" si="14"/>
        <v/>
      </c>
      <c r="L71" s="132" t="str">
        <f t="shared" si="15"/>
        <v/>
      </c>
      <c r="M71" s="124" t="str">
        <f t="shared" si="24"/>
        <v/>
      </c>
      <c r="N71" s="128"/>
      <c r="O71" s="133" t="str">
        <f t="shared" si="16"/>
        <v/>
      </c>
      <c r="P71" s="124" t="str">
        <f t="shared" si="25"/>
        <v/>
      </c>
      <c r="Q71" s="325">
        <f>'Planting Outline'!K73</f>
        <v>0</v>
      </c>
      <c r="R71" s="326"/>
      <c r="S71" s="24" t="b">
        <f t="shared" si="19"/>
        <v>0</v>
      </c>
      <c r="T71" s="33">
        <f t="shared" si="20"/>
        <v>-13</v>
      </c>
      <c r="U71" s="32" t="e">
        <f t="shared" si="21"/>
        <v>#VALUE!</v>
      </c>
      <c r="V71" s="34"/>
      <c r="W71" s="24" t="b">
        <f t="shared" si="22"/>
        <v>0</v>
      </c>
      <c r="X71" s="35" t="e">
        <f t="shared" si="23"/>
        <v>#VALUE!</v>
      </c>
      <c r="AV71" s="28"/>
      <c r="AW71" s="28"/>
    </row>
    <row r="72" spans="1:49" ht="31.5" customHeight="1">
      <c r="A72" s="127" t="str">
        <f t="shared" si="17"/>
        <v/>
      </c>
      <c r="B72" s="125">
        <f>'Planting Outline'!B74</f>
        <v>0</v>
      </c>
      <c r="C72" s="126">
        <f>'Planting Outline'!C74</f>
        <v>0</v>
      </c>
      <c r="D72" s="205">
        <f>'Planting Outline'!D74</f>
        <v>0</v>
      </c>
      <c r="E72" s="205">
        <f>'Planting Outline'!F74</f>
        <v>0</v>
      </c>
      <c r="F72" s="127"/>
      <c r="G72" s="128"/>
      <c r="H72" s="124" t="str">
        <f t="shared" si="10"/>
        <v/>
      </c>
      <c r="I72" s="124" t="str">
        <f t="shared" si="18"/>
        <v/>
      </c>
      <c r="J72" s="130">
        <f>'Planting Outline'!J74</f>
        <v>0</v>
      </c>
      <c r="K72" s="131" t="str">
        <f t="shared" si="14"/>
        <v/>
      </c>
      <c r="L72" s="132" t="str">
        <f t="shared" si="15"/>
        <v/>
      </c>
      <c r="M72" s="124" t="str">
        <f t="shared" si="24"/>
        <v/>
      </c>
      <c r="N72" s="128"/>
      <c r="O72" s="133" t="str">
        <f t="shared" si="16"/>
        <v/>
      </c>
      <c r="P72" s="124" t="str">
        <f t="shared" si="25"/>
        <v/>
      </c>
      <c r="Q72" s="325">
        <f>'Planting Outline'!K74</f>
        <v>0</v>
      </c>
      <c r="R72" s="326"/>
      <c r="S72" s="24" t="b">
        <f t="shared" si="19"/>
        <v>0</v>
      </c>
      <c r="T72" s="33">
        <f t="shared" si="20"/>
        <v>-13</v>
      </c>
      <c r="U72" s="32" t="e">
        <f t="shared" si="21"/>
        <v>#VALUE!</v>
      </c>
      <c r="V72" s="34"/>
      <c r="W72" s="24" t="b">
        <f t="shared" si="22"/>
        <v>0</v>
      </c>
      <c r="X72" s="35" t="e">
        <f t="shared" si="23"/>
        <v>#VALUE!</v>
      </c>
      <c r="AV72" s="28"/>
      <c r="AW72" s="28"/>
    </row>
    <row r="73" spans="1:49" ht="31.5" customHeight="1">
      <c r="A73" s="127" t="str">
        <f t="shared" si="17"/>
        <v/>
      </c>
      <c r="B73" s="125">
        <f>'Planting Outline'!B75</f>
        <v>0</v>
      </c>
      <c r="C73" s="126">
        <f>'Planting Outline'!C75</f>
        <v>0</v>
      </c>
      <c r="D73" s="205">
        <f>'Planting Outline'!D75</f>
        <v>0</v>
      </c>
      <c r="E73" s="205">
        <f>'Planting Outline'!F75</f>
        <v>0</v>
      </c>
      <c r="F73" s="127"/>
      <c r="G73" s="128"/>
      <c r="H73" s="124" t="str">
        <f t="shared" si="10"/>
        <v/>
      </c>
      <c r="I73" s="124" t="str">
        <f t="shared" si="18"/>
        <v/>
      </c>
      <c r="J73" s="130">
        <f>'Planting Outline'!J75</f>
        <v>0</v>
      </c>
      <c r="K73" s="131" t="str">
        <f t="shared" si="14"/>
        <v/>
      </c>
      <c r="L73" s="132" t="str">
        <f t="shared" si="15"/>
        <v/>
      </c>
      <c r="M73" s="124" t="str">
        <f t="shared" si="24"/>
        <v/>
      </c>
      <c r="N73" s="128"/>
      <c r="O73" s="133" t="str">
        <f t="shared" si="16"/>
        <v/>
      </c>
      <c r="P73" s="124" t="str">
        <f t="shared" si="25"/>
        <v/>
      </c>
      <c r="Q73" s="325">
        <f>'Planting Outline'!K75</f>
        <v>0</v>
      </c>
      <c r="R73" s="326"/>
      <c r="S73" s="24" t="b">
        <f t="shared" si="19"/>
        <v>0</v>
      </c>
      <c r="T73" s="33">
        <f t="shared" si="20"/>
        <v>-13</v>
      </c>
      <c r="U73" s="32" t="e">
        <f t="shared" si="21"/>
        <v>#VALUE!</v>
      </c>
      <c r="V73" s="34"/>
      <c r="W73" s="24" t="b">
        <f t="shared" si="22"/>
        <v>0</v>
      </c>
      <c r="X73" s="35" t="e">
        <f t="shared" si="23"/>
        <v>#VALUE!</v>
      </c>
      <c r="AV73" s="28"/>
      <c r="AW73" s="28"/>
    </row>
    <row r="74" spans="1:49" ht="31.5" customHeight="1">
      <c r="A74" s="127" t="str">
        <f t="shared" si="17"/>
        <v/>
      </c>
      <c r="B74" s="125">
        <f>'Planting Outline'!B76</f>
        <v>0</v>
      </c>
      <c r="C74" s="126">
        <f>'Planting Outline'!C76</f>
        <v>0</v>
      </c>
      <c r="D74" s="205">
        <f>'Planting Outline'!D76</f>
        <v>0</v>
      </c>
      <c r="E74" s="205">
        <f>'Planting Outline'!F76</f>
        <v>0</v>
      </c>
      <c r="F74" s="127"/>
      <c r="G74" s="128"/>
      <c r="H74" s="124" t="str">
        <f t="shared" si="10"/>
        <v/>
      </c>
      <c r="I74" s="124" t="str">
        <f t="shared" si="18"/>
        <v/>
      </c>
      <c r="J74" s="130">
        <f>'Planting Outline'!J76</f>
        <v>0</v>
      </c>
      <c r="K74" s="131" t="str">
        <f t="shared" si="14"/>
        <v/>
      </c>
      <c r="L74" s="132" t="str">
        <f t="shared" si="15"/>
        <v/>
      </c>
      <c r="M74" s="124" t="str">
        <f t="shared" si="24"/>
        <v/>
      </c>
      <c r="N74" s="128"/>
      <c r="O74" s="133" t="str">
        <f t="shared" si="16"/>
        <v/>
      </c>
      <c r="P74" s="124" t="str">
        <f t="shared" si="25"/>
        <v/>
      </c>
      <c r="Q74" s="325">
        <f>'Planting Outline'!K76</f>
        <v>0</v>
      </c>
      <c r="R74" s="326"/>
      <c r="S74" s="24" t="b">
        <f t="shared" si="19"/>
        <v>0</v>
      </c>
      <c r="T74" s="33">
        <f t="shared" si="20"/>
        <v>-13</v>
      </c>
      <c r="U74" s="32" t="e">
        <f t="shared" si="21"/>
        <v>#VALUE!</v>
      </c>
      <c r="V74" s="34"/>
      <c r="W74" s="24" t="b">
        <f t="shared" si="22"/>
        <v>0</v>
      </c>
      <c r="X74" s="35" t="e">
        <f t="shared" si="23"/>
        <v>#VALUE!</v>
      </c>
      <c r="AV74" s="28"/>
      <c r="AW74" s="28"/>
    </row>
    <row r="75" spans="1:49" ht="31.5" customHeight="1">
      <c r="A75" s="127" t="str">
        <f t="shared" si="17"/>
        <v/>
      </c>
      <c r="B75" s="125">
        <f>'Planting Outline'!B77</f>
        <v>0</v>
      </c>
      <c r="C75" s="126">
        <f>'Planting Outline'!C77</f>
        <v>0</v>
      </c>
      <c r="D75" s="205">
        <f>'Planting Outline'!D77</f>
        <v>0</v>
      </c>
      <c r="E75" s="205">
        <f>'Planting Outline'!F77</f>
        <v>0</v>
      </c>
      <c r="F75" s="127"/>
      <c r="G75" s="128"/>
      <c r="H75" s="124" t="str">
        <f t="shared" si="10"/>
        <v/>
      </c>
      <c r="I75" s="124" t="str">
        <f t="shared" si="18"/>
        <v/>
      </c>
      <c r="J75" s="130">
        <f>'Planting Outline'!J77</f>
        <v>0</v>
      </c>
      <c r="K75" s="131" t="str">
        <f t="shared" si="14"/>
        <v/>
      </c>
      <c r="L75" s="132" t="str">
        <f t="shared" si="15"/>
        <v/>
      </c>
      <c r="M75" s="124" t="str">
        <f t="shared" si="24"/>
        <v/>
      </c>
      <c r="N75" s="128"/>
      <c r="O75" s="133" t="str">
        <f t="shared" si="16"/>
        <v/>
      </c>
      <c r="P75" s="124" t="str">
        <f t="shared" si="25"/>
        <v/>
      </c>
      <c r="Q75" s="325">
        <f>'Planting Outline'!K77</f>
        <v>0</v>
      </c>
      <c r="R75" s="326"/>
      <c r="S75" s="24" t="b">
        <f t="shared" si="19"/>
        <v>0</v>
      </c>
      <c r="T75" s="33">
        <f t="shared" si="20"/>
        <v>-13</v>
      </c>
      <c r="U75" s="32" t="e">
        <f t="shared" si="21"/>
        <v>#VALUE!</v>
      </c>
      <c r="V75" s="34"/>
      <c r="W75" s="24" t="b">
        <f t="shared" si="22"/>
        <v>0</v>
      </c>
      <c r="X75" s="35" t="e">
        <f t="shared" si="23"/>
        <v>#VALUE!</v>
      </c>
      <c r="AV75" s="28"/>
      <c r="AW75" s="28"/>
    </row>
    <row r="76" spans="1:49" ht="31.5" customHeight="1">
      <c r="A76" s="127" t="str">
        <f t="shared" si="17"/>
        <v/>
      </c>
      <c r="B76" s="125">
        <f>'Planting Outline'!B78</f>
        <v>0</v>
      </c>
      <c r="C76" s="126">
        <f>'Planting Outline'!C78</f>
        <v>0</v>
      </c>
      <c r="D76" s="205">
        <f>'Planting Outline'!D78</f>
        <v>0</v>
      </c>
      <c r="E76" s="205">
        <f>'Planting Outline'!F78</f>
        <v>0</v>
      </c>
      <c r="F76" s="127"/>
      <c r="G76" s="128"/>
      <c r="H76" s="124" t="str">
        <f t="shared" si="10"/>
        <v/>
      </c>
      <c r="I76" s="124" t="str">
        <f t="shared" si="18"/>
        <v/>
      </c>
      <c r="J76" s="130">
        <f>'Planting Outline'!J78</f>
        <v>0</v>
      </c>
      <c r="K76" s="131" t="str">
        <f t="shared" si="14"/>
        <v/>
      </c>
      <c r="L76" s="132" t="str">
        <f t="shared" si="15"/>
        <v/>
      </c>
      <c r="M76" s="124" t="str">
        <f t="shared" si="24"/>
        <v/>
      </c>
      <c r="N76" s="128"/>
      <c r="O76" s="133" t="str">
        <f t="shared" si="16"/>
        <v/>
      </c>
      <c r="P76" s="124" t="str">
        <f t="shared" si="25"/>
        <v/>
      </c>
      <c r="Q76" s="325">
        <f>'Planting Outline'!K78</f>
        <v>0</v>
      </c>
      <c r="R76" s="326"/>
      <c r="S76" s="24" t="b">
        <f t="shared" si="19"/>
        <v>0</v>
      </c>
      <c r="T76" s="33">
        <f t="shared" si="20"/>
        <v>-13</v>
      </c>
      <c r="U76" s="32" t="e">
        <f t="shared" si="21"/>
        <v>#VALUE!</v>
      </c>
      <c r="V76" s="34"/>
      <c r="W76" s="24" t="b">
        <f t="shared" si="22"/>
        <v>0</v>
      </c>
      <c r="X76" s="35" t="e">
        <f t="shared" si="23"/>
        <v>#VALUE!</v>
      </c>
      <c r="AV76" s="28"/>
      <c r="AW76" s="28"/>
    </row>
    <row r="77" spans="1:49" ht="31.5" customHeight="1">
      <c r="A77" s="127" t="str">
        <f t="shared" si="17"/>
        <v/>
      </c>
      <c r="B77" s="125">
        <f>'Planting Outline'!B79</f>
        <v>0</v>
      </c>
      <c r="C77" s="126">
        <f>'Planting Outline'!C79</f>
        <v>0</v>
      </c>
      <c r="D77" s="205">
        <f>'Planting Outline'!D79</f>
        <v>0</v>
      </c>
      <c r="E77" s="205">
        <f>'Planting Outline'!F79</f>
        <v>0</v>
      </c>
      <c r="F77" s="127"/>
      <c r="G77" s="128"/>
      <c r="H77" s="124" t="str">
        <f t="shared" si="10"/>
        <v/>
      </c>
      <c r="I77" s="124" t="str">
        <f t="shared" si="18"/>
        <v/>
      </c>
      <c r="J77" s="130">
        <f>'Planting Outline'!J79</f>
        <v>0</v>
      </c>
      <c r="K77" s="131" t="str">
        <f t="shared" si="14"/>
        <v/>
      </c>
      <c r="L77" s="132" t="str">
        <f t="shared" si="15"/>
        <v/>
      </c>
      <c r="M77" s="124" t="str">
        <f t="shared" si="24"/>
        <v/>
      </c>
      <c r="N77" s="128"/>
      <c r="O77" s="133" t="str">
        <f t="shared" si="16"/>
        <v/>
      </c>
      <c r="P77" s="124" t="str">
        <f t="shared" si="25"/>
        <v/>
      </c>
      <c r="Q77" s="325">
        <f>'Planting Outline'!K79</f>
        <v>0</v>
      </c>
      <c r="R77" s="326"/>
      <c r="S77" s="24" t="b">
        <f t="shared" si="19"/>
        <v>0</v>
      </c>
      <c r="T77" s="33">
        <f t="shared" si="20"/>
        <v>-13</v>
      </c>
      <c r="U77" s="32" t="e">
        <f t="shared" si="21"/>
        <v>#VALUE!</v>
      </c>
      <c r="V77" s="34"/>
      <c r="W77" s="24" t="b">
        <f t="shared" si="22"/>
        <v>0</v>
      </c>
      <c r="X77" s="35" t="e">
        <f t="shared" si="23"/>
        <v>#VALUE!</v>
      </c>
      <c r="AV77" s="28"/>
      <c r="AW77" s="28"/>
    </row>
    <row r="78" spans="1:49" ht="31.5" customHeight="1">
      <c r="A78" s="127" t="str">
        <f t="shared" si="17"/>
        <v/>
      </c>
      <c r="B78" s="125">
        <f>'Planting Outline'!B80</f>
        <v>0</v>
      </c>
      <c r="C78" s="126">
        <f>'Planting Outline'!C80</f>
        <v>0</v>
      </c>
      <c r="D78" s="205">
        <f>'Planting Outline'!D80</f>
        <v>0</v>
      </c>
      <c r="E78" s="205">
        <f>'Planting Outline'!F80</f>
        <v>0</v>
      </c>
      <c r="F78" s="127"/>
      <c r="G78" s="128"/>
      <c r="H78" s="124" t="str">
        <f t="shared" si="10"/>
        <v/>
      </c>
      <c r="I78" s="124" t="str">
        <f t="shared" si="18"/>
        <v/>
      </c>
      <c r="J78" s="130">
        <f>'Planting Outline'!J80</f>
        <v>0</v>
      </c>
      <c r="K78" s="131" t="str">
        <f t="shared" si="14"/>
        <v/>
      </c>
      <c r="L78" s="132" t="str">
        <f t="shared" si="15"/>
        <v/>
      </c>
      <c r="M78" s="124" t="str">
        <f t="shared" si="24"/>
        <v/>
      </c>
      <c r="N78" s="128"/>
      <c r="O78" s="133" t="str">
        <f t="shared" si="16"/>
        <v/>
      </c>
      <c r="P78" s="124" t="str">
        <f t="shared" si="25"/>
        <v/>
      </c>
      <c r="Q78" s="325">
        <f>'Planting Outline'!K80</f>
        <v>0</v>
      </c>
      <c r="R78" s="326"/>
      <c r="S78" s="24" t="b">
        <f t="shared" si="19"/>
        <v>0</v>
      </c>
      <c r="T78" s="33">
        <f t="shared" si="20"/>
        <v>-13</v>
      </c>
      <c r="U78" s="32" t="e">
        <f t="shared" si="21"/>
        <v>#VALUE!</v>
      </c>
      <c r="V78" s="34"/>
      <c r="W78" s="24" t="b">
        <f t="shared" si="22"/>
        <v>0</v>
      </c>
      <c r="X78" s="35" t="e">
        <f t="shared" si="23"/>
        <v>#VALUE!</v>
      </c>
      <c r="AV78" s="28"/>
      <c r="AW78" s="28"/>
    </row>
    <row r="79" spans="1:49" ht="31.5" customHeight="1">
      <c r="A79" s="127" t="str">
        <f t="shared" si="17"/>
        <v/>
      </c>
      <c r="B79" s="125">
        <f>'Planting Outline'!B81</f>
        <v>0</v>
      </c>
      <c r="C79" s="126">
        <f>'Planting Outline'!C81</f>
        <v>0</v>
      </c>
      <c r="D79" s="205">
        <f>'Planting Outline'!D81</f>
        <v>0</v>
      </c>
      <c r="E79" s="205">
        <f>'Planting Outline'!F81</f>
        <v>0</v>
      </c>
      <c r="F79" s="127"/>
      <c r="G79" s="128"/>
      <c r="H79" s="124" t="str">
        <f t="shared" si="10"/>
        <v/>
      </c>
      <c r="I79" s="124" t="str">
        <f t="shared" si="18"/>
        <v/>
      </c>
      <c r="J79" s="130">
        <f>'Planting Outline'!J81</f>
        <v>0</v>
      </c>
      <c r="K79" s="131" t="str">
        <f t="shared" si="14"/>
        <v/>
      </c>
      <c r="L79" s="132" t="str">
        <f t="shared" si="15"/>
        <v/>
      </c>
      <c r="M79" s="124" t="str">
        <f t="shared" si="24"/>
        <v/>
      </c>
      <c r="N79" s="128"/>
      <c r="O79" s="133" t="str">
        <f t="shared" si="16"/>
        <v/>
      </c>
      <c r="P79" s="124" t="str">
        <f t="shared" si="25"/>
        <v/>
      </c>
      <c r="Q79" s="325">
        <f>'Planting Outline'!K81</f>
        <v>0</v>
      </c>
      <c r="R79" s="326"/>
      <c r="S79" s="24" t="b">
        <f t="shared" si="19"/>
        <v>0</v>
      </c>
      <c r="T79" s="33">
        <f t="shared" si="20"/>
        <v>-13</v>
      </c>
      <c r="U79" s="32" t="e">
        <f t="shared" si="21"/>
        <v>#VALUE!</v>
      </c>
      <c r="V79" s="34"/>
      <c r="W79" s="24" t="b">
        <f t="shared" si="22"/>
        <v>0</v>
      </c>
      <c r="X79" s="35" t="e">
        <f t="shared" si="23"/>
        <v>#VALUE!</v>
      </c>
      <c r="AV79" s="28"/>
      <c r="AW79" s="28"/>
    </row>
    <row r="80" spans="1:49" ht="31.5" customHeight="1">
      <c r="A80" s="127" t="str">
        <f t="shared" si="17"/>
        <v/>
      </c>
      <c r="B80" s="125">
        <f>'Planting Outline'!B82</f>
        <v>0</v>
      </c>
      <c r="C80" s="126">
        <f>'Planting Outline'!C82</f>
        <v>0</v>
      </c>
      <c r="D80" s="205">
        <f>'Planting Outline'!D82</f>
        <v>0</v>
      </c>
      <c r="E80" s="205">
        <f>'Planting Outline'!F82</f>
        <v>0</v>
      </c>
      <c r="F80" s="127"/>
      <c r="G80" s="128"/>
      <c r="H80" s="124" t="str">
        <f t="shared" si="10"/>
        <v/>
      </c>
      <c r="I80" s="124" t="str">
        <f t="shared" si="18"/>
        <v/>
      </c>
      <c r="J80" s="130">
        <f>'Planting Outline'!J82</f>
        <v>0</v>
      </c>
      <c r="K80" s="131" t="str">
        <f t="shared" si="14"/>
        <v/>
      </c>
      <c r="L80" s="132" t="str">
        <f t="shared" si="15"/>
        <v/>
      </c>
      <c r="M80" s="124" t="str">
        <f t="shared" si="24"/>
        <v/>
      </c>
      <c r="N80" s="128"/>
      <c r="O80" s="133" t="str">
        <f t="shared" si="16"/>
        <v/>
      </c>
      <c r="P80" s="124" t="str">
        <f t="shared" si="25"/>
        <v/>
      </c>
      <c r="Q80" s="325">
        <f>'Planting Outline'!K82</f>
        <v>0</v>
      </c>
      <c r="R80" s="326"/>
      <c r="S80" s="24" t="b">
        <f t="shared" si="19"/>
        <v>0</v>
      </c>
      <c r="T80" s="33">
        <f t="shared" si="20"/>
        <v>-13</v>
      </c>
      <c r="U80" s="32" t="e">
        <f t="shared" si="21"/>
        <v>#VALUE!</v>
      </c>
      <c r="V80" s="34"/>
      <c r="W80" s="24" t="b">
        <f t="shared" si="22"/>
        <v>0</v>
      </c>
      <c r="X80" s="35" t="e">
        <f t="shared" si="23"/>
        <v>#VALUE!</v>
      </c>
      <c r="AV80" s="28"/>
      <c r="AW80" s="28"/>
    </row>
    <row r="81" spans="1:82" ht="31.5" customHeight="1">
      <c r="A81" s="127" t="str">
        <f t="shared" si="17"/>
        <v/>
      </c>
      <c r="B81" s="125">
        <f>'Planting Outline'!B83</f>
        <v>0</v>
      </c>
      <c r="C81" s="126">
        <f>'Planting Outline'!C83</f>
        <v>0</v>
      </c>
      <c r="D81" s="205">
        <f>'Planting Outline'!D83</f>
        <v>0</v>
      </c>
      <c r="E81" s="205">
        <f>'Planting Outline'!F83</f>
        <v>0</v>
      </c>
      <c r="F81" s="127"/>
      <c r="G81" s="128"/>
      <c r="H81" s="124" t="str">
        <f t="shared" si="10"/>
        <v/>
      </c>
      <c r="I81" s="124" t="str">
        <f t="shared" si="18"/>
        <v/>
      </c>
      <c r="J81" s="130">
        <f>'Planting Outline'!J83</f>
        <v>0</v>
      </c>
      <c r="K81" s="131" t="str">
        <f t="shared" si="14"/>
        <v/>
      </c>
      <c r="L81" s="132" t="str">
        <f t="shared" si="15"/>
        <v/>
      </c>
      <c r="M81" s="124" t="str">
        <f t="shared" si="24"/>
        <v/>
      </c>
      <c r="N81" s="128"/>
      <c r="O81" s="133" t="str">
        <f t="shared" si="16"/>
        <v/>
      </c>
      <c r="P81" s="124" t="str">
        <f t="shared" si="25"/>
        <v/>
      </c>
      <c r="Q81" s="325">
        <f>'Planting Outline'!K83</f>
        <v>0</v>
      </c>
      <c r="R81" s="326"/>
      <c r="S81" s="24" t="b">
        <f t="shared" si="19"/>
        <v>0</v>
      </c>
      <c r="T81" s="33">
        <f t="shared" si="20"/>
        <v>-13</v>
      </c>
      <c r="U81" s="32" t="e">
        <f t="shared" si="21"/>
        <v>#VALUE!</v>
      </c>
      <c r="V81" s="34"/>
      <c r="W81" s="24" t="b">
        <f t="shared" si="22"/>
        <v>0</v>
      </c>
      <c r="X81" s="35" t="e">
        <f t="shared" si="23"/>
        <v>#VALUE!</v>
      </c>
      <c r="AV81" s="28"/>
      <c r="AW81" s="28"/>
    </row>
    <row r="82" spans="1:82" ht="31.5" customHeight="1">
      <c r="A82" s="127" t="str">
        <f t="shared" si="17"/>
        <v/>
      </c>
      <c r="B82" s="125">
        <f>'Planting Outline'!B84</f>
        <v>0</v>
      </c>
      <c r="C82" s="126">
        <f>'Planting Outline'!C84</f>
        <v>0</v>
      </c>
      <c r="D82" s="205">
        <f>'Planting Outline'!D84</f>
        <v>0</v>
      </c>
      <c r="E82" s="205">
        <f>'Planting Outline'!F84</f>
        <v>0</v>
      </c>
      <c r="F82" s="127"/>
      <c r="G82" s="128"/>
      <c r="H82" s="124" t="str">
        <f t="shared" si="10"/>
        <v/>
      </c>
      <c r="I82" s="124" t="str">
        <f t="shared" si="18"/>
        <v/>
      </c>
      <c r="J82" s="130">
        <f>'Planting Outline'!J84</f>
        <v>0</v>
      </c>
      <c r="K82" s="131" t="str">
        <f t="shared" si="14"/>
        <v/>
      </c>
      <c r="L82" s="132" t="str">
        <f t="shared" si="15"/>
        <v/>
      </c>
      <c r="M82" s="124" t="str">
        <f t="shared" si="24"/>
        <v/>
      </c>
      <c r="N82" s="128"/>
      <c r="O82" s="133" t="str">
        <f t="shared" si="16"/>
        <v/>
      </c>
      <c r="P82" s="124" t="str">
        <f t="shared" si="25"/>
        <v/>
      </c>
      <c r="Q82" s="325">
        <f>'Planting Outline'!K84</f>
        <v>0</v>
      </c>
      <c r="R82" s="326"/>
      <c r="S82" s="24" t="b">
        <f t="shared" si="19"/>
        <v>0</v>
      </c>
      <c r="T82" s="33">
        <f t="shared" si="20"/>
        <v>-13</v>
      </c>
      <c r="U82" s="32" t="e">
        <f t="shared" si="21"/>
        <v>#VALUE!</v>
      </c>
      <c r="V82" s="34"/>
      <c r="W82" s="24" t="b">
        <f t="shared" si="22"/>
        <v>0</v>
      </c>
      <c r="X82" s="35" t="e">
        <f t="shared" si="23"/>
        <v>#VALUE!</v>
      </c>
      <c r="AV82" s="28"/>
      <c r="AW82" s="28"/>
    </row>
    <row r="83" spans="1:82" ht="31.5" customHeight="1">
      <c r="A83" s="127" t="str">
        <f t="shared" si="17"/>
        <v/>
      </c>
      <c r="B83" s="125">
        <f>'Planting Outline'!B85</f>
        <v>0</v>
      </c>
      <c r="C83" s="126">
        <f>'Planting Outline'!C85</f>
        <v>0</v>
      </c>
      <c r="D83" s="205">
        <f>'Planting Outline'!D85</f>
        <v>0</v>
      </c>
      <c r="E83" s="205">
        <f>'Planting Outline'!F85</f>
        <v>0</v>
      </c>
      <c r="F83" s="127"/>
      <c r="G83" s="128"/>
      <c r="H83" s="124" t="str">
        <f t="shared" si="10"/>
        <v/>
      </c>
      <c r="I83" s="124" t="str">
        <f t="shared" si="18"/>
        <v/>
      </c>
      <c r="J83" s="130">
        <f>'Planting Outline'!J85</f>
        <v>0</v>
      </c>
      <c r="K83" s="131" t="str">
        <f t="shared" si="14"/>
        <v/>
      </c>
      <c r="L83" s="132" t="str">
        <f t="shared" si="15"/>
        <v/>
      </c>
      <c r="M83" s="124" t="str">
        <f t="shared" si="24"/>
        <v/>
      </c>
      <c r="N83" s="128"/>
      <c r="O83" s="133" t="str">
        <f t="shared" si="16"/>
        <v/>
      </c>
      <c r="P83" s="124" t="str">
        <f t="shared" si="25"/>
        <v/>
      </c>
      <c r="Q83" s="325">
        <f>'Planting Outline'!K85</f>
        <v>0</v>
      </c>
      <c r="R83" s="326"/>
      <c r="S83" s="24" t="b">
        <f t="shared" si="19"/>
        <v>0</v>
      </c>
      <c r="T83" s="33">
        <f t="shared" si="20"/>
        <v>-13</v>
      </c>
      <c r="U83" s="32" t="e">
        <f t="shared" si="21"/>
        <v>#VALUE!</v>
      </c>
      <c r="V83" s="34"/>
      <c r="W83" s="24" t="b">
        <f t="shared" si="22"/>
        <v>0</v>
      </c>
      <c r="X83" s="35" t="e">
        <f t="shared" si="23"/>
        <v>#VALUE!</v>
      </c>
      <c r="AV83" s="28"/>
      <c r="AW83" s="28"/>
    </row>
    <row r="84" spans="1:82" ht="15" customHeight="1">
      <c r="A84" s="42"/>
      <c r="B84" s="42"/>
      <c r="C84" s="42"/>
      <c r="D84" s="42"/>
      <c r="E84" s="42"/>
      <c r="F84" s="42"/>
      <c r="G84" s="42"/>
      <c r="H84" s="42"/>
      <c r="I84" s="40"/>
      <c r="J84" s="40"/>
      <c r="K84" s="40"/>
      <c r="L84" s="44"/>
      <c r="M84" s="45" t="s">
        <v>0</v>
      </c>
      <c r="N84" s="38"/>
      <c r="O84" s="38"/>
      <c r="P84" s="40"/>
      <c r="Q84" s="38"/>
      <c r="R84" s="42"/>
      <c r="U84" s="32"/>
      <c r="W84" s="24" t="s">
        <v>0</v>
      </c>
      <c r="X84" s="35" t="s">
        <v>0</v>
      </c>
      <c r="AV84" s="28"/>
      <c r="AW84" s="28"/>
    </row>
    <row r="85" spans="1:82" s="135" customFormat="1" ht="22.5" customHeight="1">
      <c r="A85" s="13" t="s">
        <v>274</v>
      </c>
      <c r="B85" s="13"/>
      <c r="C85" s="13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"/>
      <c r="AW85" s="13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</row>
    <row r="86" spans="1:82" s="135" customFormat="1" ht="22.5" customHeight="1">
      <c r="A86" s="1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"/>
      <c r="AW86" s="13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</row>
    <row r="87" spans="1:82" s="135" customFormat="1" ht="22.5" customHeight="1">
      <c r="A87" s="13" t="s">
        <v>275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"/>
      <c r="AW87" s="13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</row>
    <row r="88" spans="1:82" s="135" customFormat="1" ht="22.5" customHeight="1">
      <c r="A88" s="13" t="s">
        <v>264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"/>
      <c r="AW88" s="13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</row>
    <row r="89" spans="1:82" s="135" customFormat="1" ht="22.5" customHeight="1">
      <c r="A89" s="13" t="s">
        <v>265</v>
      </c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8"/>
      <c r="AT89" s="13"/>
      <c r="AU89" s="138"/>
      <c r="AV89" s="13"/>
      <c r="AW89" s="13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</row>
    <row r="90" spans="1:82" s="135" customFormat="1" ht="22.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8"/>
      <c r="AT90" s="13"/>
      <c r="AU90" s="138"/>
      <c r="AV90" s="13"/>
      <c r="AW90" s="13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</row>
    <row r="91" spans="1:82" s="135" customFormat="1" ht="22.5" customHeight="1">
      <c r="A91" s="134" t="s">
        <v>267</v>
      </c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8"/>
      <c r="AT91" s="13"/>
      <c r="AU91" s="138"/>
      <c r="AV91" s="13"/>
      <c r="AW91" s="13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</row>
    <row r="92" spans="1:82" s="135" customFormat="1" ht="22.5" customHeight="1">
      <c r="A92" s="134"/>
      <c r="B92" s="134"/>
      <c r="C92" s="134"/>
      <c r="D92" s="134" t="s">
        <v>181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8"/>
      <c r="AT92" s="13"/>
      <c r="AU92" s="138"/>
      <c r="AV92" s="13"/>
      <c r="AW92" s="13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</row>
    <row r="93" spans="1:82" s="135" customFormat="1" ht="22.5" customHeight="1">
      <c r="A93" s="134" t="s">
        <v>260</v>
      </c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8"/>
      <c r="AT93" s="13"/>
      <c r="AU93" s="138"/>
      <c r="AV93" s="13"/>
      <c r="AW93" s="13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</row>
    <row r="94" spans="1:82" s="135" customFormat="1" ht="22.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8"/>
      <c r="AT94" s="13"/>
      <c r="AU94" s="138"/>
      <c r="AV94" s="13"/>
      <c r="AW94" s="13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</row>
    <row r="95" spans="1:82" s="135" customFormat="1" ht="22.5" customHeight="1">
      <c r="A95" s="134" t="s">
        <v>189</v>
      </c>
      <c r="B95" s="134"/>
      <c r="C95" s="134"/>
      <c r="D95" s="134"/>
      <c r="E95" s="134"/>
      <c r="F95" s="134"/>
      <c r="G95" s="134"/>
      <c r="H95" s="134"/>
      <c r="I95" s="134"/>
      <c r="J95" s="134"/>
      <c r="K95" s="134" t="s">
        <v>188</v>
      </c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8"/>
      <c r="AT95" s="13"/>
      <c r="AU95" s="138"/>
      <c r="AV95" s="13"/>
      <c r="AW95" s="13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</row>
    <row r="96" spans="1:82" s="135" customFormat="1" ht="22.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"/>
      <c r="AW96" s="13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</row>
    <row r="97" spans="1:82" s="135" customFormat="1" ht="22.5" customHeight="1">
      <c r="A97" s="134" t="s">
        <v>240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8"/>
      <c r="AT97" s="13"/>
      <c r="AU97" s="138"/>
      <c r="AV97" s="13"/>
      <c r="AW97" s="13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</row>
    <row r="98" spans="1:82" s="135" customFormat="1" ht="22.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"/>
      <c r="AW98" s="13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</row>
    <row r="99" spans="1:82" s="135" customFormat="1" ht="22.5" customHeight="1">
      <c r="A99" s="136" t="s">
        <v>113</v>
      </c>
      <c r="B99" s="134"/>
      <c r="C99" s="134"/>
      <c r="D99" s="134"/>
      <c r="E99" s="134"/>
      <c r="F99" s="137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"/>
      <c r="AW99" s="13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</row>
    <row r="100" spans="1:82" s="135" customFormat="1" ht="22.5" customHeight="1">
      <c r="A100" s="134" t="s">
        <v>114</v>
      </c>
      <c r="B100" s="134"/>
      <c r="C100" s="134"/>
      <c r="D100" s="134"/>
      <c r="E100" s="134"/>
      <c r="F100" s="137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</row>
    <row r="101" spans="1:82" s="135" customFormat="1" ht="22.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</row>
  </sheetData>
  <mergeCells count="100">
    <mergeCell ref="Q82:R82"/>
    <mergeCell ref="Q83:R83"/>
    <mergeCell ref="Q76:R76"/>
    <mergeCell ref="Q77:R77"/>
    <mergeCell ref="Q78:R78"/>
    <mergeCell ref="Q79:R79"/>
    <mergeCell ref="Q80:R80"/>
    <mergeCell ref="Q81:R81"/>
    <mergeCell ref="Q70:R70"/>
    <mergeCell ref="Q71:R71"/>
    <mergeCell ref="Q72:R72"/>
    <mergeCell ref="Q73:R73"/>
    <mergeCell ref="Q74:R74"/>
    <mergeCell ref="Q75:R75"/>
    <mergeCell ref="Q67:R67"/>
    <mergeCell ref="Q68:R68"/>
    <mergeCell ref="Q69:R69"/>
    <mergeCell ref="Q52:R52"/>
    <mergeCell ref="Q53:R53"/>
    <mergeCell ref="Q54:R54"/>
    <mergeCell ref="Q55:R55"/>
    <mergeCell ref="Q56:R56"/>
    <mergeCell ref="Q57:R57"/>
    <mergeCell ref="Q58:R58"/>
    <mergeCell ref="Q61:R61"/>
    <mergeCell ref="Q62:R62"/>
    <mergeCell ref="Q63:R63"/>
    <mergeCell ref="Q64:R64"/>
    <mergeCell ref="Q65:R65"/>
    <mergeCell ref="Q66:R66"/>
    <mergeCell ref="Q59:R59"/>
    <mergeCell ref="Q60:R60"/>
    <mergeCell ref="Q49:R49"/>
    <mergeCell ref="Q50:R50"/>
    <mergeCell ref="Q51:R51"/>
    <mergeCell ref="Q38:R38"/>
    <mergeCell ref="Q27:R27"/>
    <mergeCell ref="Q28:R28"/>
    <mergeCell ref="H16:J16"/>
    <mergeCell ref="H17:J17"/>
    <mergeCell ref="Q25:R25"/>
    <mergeCell ref="Q26:R26"/>
    <mergeCell ref="P16:Q16"/>
    <mergeCell ref="Q29:R29"/>
    <mergeCell ref="Q30:R30"/>
    <mergeCell ref="Q31:R31"/>
    <mergeCell ref="Q32:R32"/>
    <mergeCell ref="Q48:R48"/>
    <mergeCell ref="Q45:R45"/>
    <mergeCell ref="Q46:R46"/>
    <mergeCell ref="Q47:R47"/>
    <mergeCell ref="Q41:R41"/>
    <mergeCell ref="Q42:R42"/>
    <mergeCell ref="Q43:R43"/>
    <mergeCell ref="Q44:R44"/>
    <mergeCell ref="Q39:R39"/>
    <mergeCell ref="Q40:R40"/>
    <mergeCell ref="Q33:R33"/>
    <mergeCell ref="Q34:R34"/>
    <mergeCell ref="Q35:R35"/>
    <mergeCell ref="Q36:R36"/>
    <mergeCell ref="Q37:R37"/>
    <mergeCell ref="Q7:R7"/>
    <mergeCell ref="Q8:R8"/>
    <mergeCell ref="Q9:R9"/>
    <mergeCell ref="Q4:R4"/>
    <mergeCell ref="C1:D1"/>
    <mergeCell ref="C2:D2"/>
    <mergeCell ref="C3:D3"/>
    <mergeCell ref="H1:J1"/>
    <mergeCell ref="H2:J2"/>
    <mergeCell ref="H3:J3"/>
    <mergeCell ref="C4:D4"/>
    <mergeCell ref="C5:D5"/>
    <mergeCell ref="Q5:R5"/>
    <mergeCell ref="Q6:R6"/>
    <mergeCell ref="Q3:R3"/>
    <mergeCell ref="H9:J9"/>
    <mergeCell ref="H4:J4"/>
    <mergeCell ref="H5:J5"/>
    <mergeCell ref="H7:J7"/>
    <mergeCell ref="H8:J8"/>
    <mergeCell ref="C18:M18"/>
    <mergeCell ref="C6:D6"/>
    <mergeCell ref="H14:J14"/>
    <mergeCell ref="H6:J6"/>
    <mergeCell ref="H11:J11"/>
    <mergeCell ref="H12:J12"/>
    <mergeCell ref="H13:J13"/>
    <mergeCell ref="C20:M20"/>
    <mergeCell ref="H15:J15"/>
    <mergeCell ref="P17:Q17"/>
    <mergeCell ref="C19:M19"/>
    <mergeCell ref="H10:J10"/>
    <mergeCell ref="P11:Q11"/>
    <mergeCell ref="P12:Q12"/>
    <mergeCell ref="P19:R19"/>
    <mergeCell ref="P18:R18"/>
    <mergeCell ref="P14:Q14"/>
    <mergeCell ref="P15:Q15"/>
  </mergeCells>
  <phoneticPr fontId="3" type="noConversion"/>
  <dataValidations count="12">
    <dataValidation type="list" allowBlank="1" showInputMessage="1" showErrorMessage="1" sqref="P18">
      <formula1>$AC$38:$AC$45</formula1>
    </dataValidation>
    <dataValidation type="list" allowBlank="1" showInputMessage="1" showErrorMessage="1" sqref="P14">
      <formula1>$AI$27:$AI$30</formula1>
    </dataValidation>
    <dataValidation type="list" allowBlank="1" showInputMessage="1" showErrorMessage="1" sqref="P15">
      <formula1>$AJ$27:$AJ$30</formula1>
    </dataValidation>
    <dataValidation type="list" allowBlank="1" showInputMessage="1" showErrorMessage="1" sqref="AC23:AC24 AA23:AA24">
      <formula1>$AA$10:$AA$24</formula1>
    </dataValidation>
    <dataValidation type="list" allowBlank="1" showInputMessage="1" showErrorMessage="1" sqref="C18">
      <formula1>$AA$27:$AA$36</formula1>
    </dataValidation>
    <dataValidation type="list" allowBlank="1" showInputMessage="1" showErrorMessage="1" sqref="D12:F12">
      <formula1>$AA$9:$AA$24</formula1>
    </dataValidation>
    <dataValidation type="list" allowBlank="1" showInputMessage="1" showErrorMessage="1" sqref="AA13:AA22 AA10:AA11 AC13:AC22 AC10:AC11">
      <formula1>$Y$10:$Y$22</formula1>
    </dataValidation>
    <dataValidation type="list" allowBlank="1" showInputMessage="1" showErrorMessage="1" sqref="C12">
      <formula1>$AA$9:$AA$22</formula1>
    </dataValidation>
    <dataValidation type="list" allowBlank="1" showInputMessage="1" showErrorMessage="1" sqref="P19:R19">
      <formula1>$AG$38:$AG$43</formula1>
    </dataValidation>
    <dataValidation type="list" allowBlank="1" showInputMessage="1" showErrorMessage="1" sqref="P10">
      <formula1>$AP$10:$AP$30</formula1>
    </dataValidation>
    <dataValidation type="list" allowBlank="1" showInputMessage="1" showErrorMessage="1" sqref="P20">
      <formula1>$W$8:$W$10</formula1>
    </dataValidation>
    <dataValidation type="list" allowBlank="1" showInputMessage="1" showErrorMessage="1" sqref="R20">
      <formula1>$W$13:$W$15</formula1>
    </dataValidation>
  </dataValidations>
  <pageMargins left="0.25" right="0.25" top="0.75" bottom="0.5" header="0.5" footer="0.5"/>
  <pageSetup scale="23" fitToWidth="0" orientation="portrait" horizontalDpi="300" verticalDpi="300" r:id="rId1"/>
  <headerFooter alignWithMargins="0">
    <oddHeader>&amp;C&amp;16 2010 Soybean Plot Harvest Results</oddHeader>
  </headerFooter>
  <rowBreaks count="1" manualBreakCount="1">
    <brk id="44" max="17" man="1"/>
  </rowBreaks>
  <ignoredErrors>
    <ignoredError sqref="C2 I21 H11:H17 C18 H4:H10 P8:P12 P14:P20 R20 H47:I83 A25 A47:B83 J47:P83 L25:P25 H26 H27 F49:G83 C5 A26 K26:P26 A27 K27:P27 A28 K28:P28 A29 K29:P29 A30 K30:P30 A31 K31:P31 A32 K32:P32 A33 K33:P33 A34 H28 H29 H30 H31 H32 H33 H34 K34:P34 K35:P35 H35 A36 K36:P36 A37 K37:P37 A38 K38:P38 A39 K39:P39 H36 H37 H38 H39 A40 K40:P40 H40 A41 K41:P41 H41 A42 H42 K42:P42 A43 K43:P43 A44 K44:P44 A45 H43 H44 H45 K45:P45 K46:P46 H46 G47 G4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</sheetPr>
  <dimension ref="A1:X79"/>
  <sheetViews>
    <sheetView showZeros="0" view="pageLayout" topLeftCell="A22" zoomScale="80" zoomScaleNormal="100" zoomScalePageLayoutView="80" workbookViewId="0">
      <selection activeCell="E26" sqref="E26"/>
    </sheetView>
  </sheetViews>
  <sheetFormatPr defaultColWidth="9.140625" defaultRowHeight="15"/>
  <cols>
    <col min="1" max="1" width="12.7109375" style="24" bestFit="1" customWidth="1"/>
    <col min="2" max="2" width="23" style="24" customWidth="1"/>
    <col min="3" max="3" width="20.85546875" style="24" customWidth="1"/>
    <col min="4" max="4" width="13.5703125" style="24" customWidth="1"/>
    <col min="5" max="5" width="25.28515625" style="24" customWidth="1"/>
    <col min="6" max="6" width="15.28515625" style="24" customWidth="1"/>
    <col min="7" max="7" width="12.85546875" style="27" customWidth="1"/>
    <col min="8" max="8" width="9.5703125" style="24" customWidth="1"/>
    <col min="9" max="9" width="11" style="24" customWidth="1"/>
    <col min="10" max="10" width="14.7109375" style="24" customWidth="1"/>
    <col min="11" max="11" width="7.7109375" style="24" customWidth="1"/>
    <col min="12" max="12" width="13.85546875" style="24" customWidth="1"/>
    <col min="13" max="13" width="7.140625" style="24" customWidth="1"/>
    <col min="14" max="14" width="21.7109375" style="24" customWidth="1"/>
    <col min="15" max="24" width="9.140625" style="24"/>
    <col min="25" max="16384" width="9.140625" style="25"/>
  </cols>
  <sheetData>
    <row r="1" spans="1:14" ht="32.25" customHeight="1">
      <c r="A1" s="23"/>
      <c r="B1" s="1" t="s">
        <v>190</v>
      </c>
      <c r="C1" s="341" t="str">
        <f>'Soybean Harvest'!C1</f>
        <v>Dave Mickelson</v>
      </c>
      <c r="D1" s="342" t="e">
        <f>#REF!</f>
        <v>#REF!</v>
      </c>
      <c r="E1" s="1" t="s">
        <v>198</v>
      </c>
      <c r="F1" s="343" t="str">
        <f>'Soybean Harvest'!H1</f>
        <v>Mickelson Seeds</v>
      </c>
      <c r="G1" s="329"/>
      <c r="H1" s="330"/>
      <c r="I1" s="36"/>
      <c r="J1" s="36"/>
      <c r="K1" s="346"/>
      <c r="L1" s="346"/>
      <c r="M1" s="346"/>
      <c r="N1" s="346"/>
    </row>
    <row r="2" spans="1:14" ht="32.25" customHeight="1">
      <c r="A2" s="23"/>
      <c r="B2" s="1" t="s">
        <v>191</v>
      </c>
      <c r="C2" s="341">
        <f>'Soybean Harvest'!C2</f>
        <v>0</v>
      </c>
      <c r="D2" s="342" t="e">
        <f>#REF!</f>
        <v>#REF!</v>
      </c>
      <c r="E2" s="1" t="s">
        <v>215</v>
      </c>
      <c r="F2" s="343" t="str">
        <f>'Soybean Harvest'!H2</f>
        <v>Lehigh, IA</v>
      </c>
      <c r="G2" s="329"/>
      <c r="H2" s="330"/>
      <c r="I2" s="36"/>
      <c r="J2" s="36"/>
      <c r="K2" s="37"/>
      <c r="L2" s="37"/>
      <c r="M2" s="37"/>
      <c r="N2" s="37"/>
    </row>
    <row r="3" spans="1:14" ht="32.25" customHeight="1">
      <c r="A3" s="23"/>
      <c r="B3" s="1" t="s">
        <v>192</v>
      </c>
      <c r="C3" s="341" t="str">
        <f>'Soybean Harvest'!C3</f>
        <v>Lehigh, IA, 50557</v>
      </c>
      <c r="D3" s="342" t="e">
        <f>#REF!</f>
        <v>#REF!</v>
      </c>
      <c r="E3" s="1"/>
      <c r="F3" s="344"/>
      <c r="G3" s="344"/>
      <c r="H3" s="344"/>
      <c r="I3" s="36"/>
      <c r="J3" s="36"/>
      <c r="K3" s="37"/>
      <c r="L3" s="37"/>
      <c r="M3" s="37"/>
      <c r="N3" s="53" t="s">
        <v>1</v>
      </c>
    </row>
    <row r="4" spans="1:14" ht="32.25" customHeight="1">
      <c r="A4" s="23"/>
      <c r="B4" s="1" t="s">
        <v>193</v>
      </c>
      <c r="C4" s="341" t="str">
        <f>'Soybean Harvest'!C4</f>
        <v>Webster</v>
      </c>
      <c r="D4" s="342" t="e">
        <f>#REF!</f>
        <v>#REF!</v>
      </c>
      <c r="E4" s="39" t="s">
        <v>2</v>
      </c>
      <c r="F4" s="328">
        <f>'Soybean Harvest'!H5</f>
        <v>0</v>
      </c>
      <c r="G4" s="329"/>
      <c r="H4" s="330"/>
      <c r="I4" s="36"/>
      <c r="J4" s="36"/>
      <c r="K4" s="37"/>
      <c r="L4" s="37"/>
      <c r="M4" s="37"/>
      <c r="N4" s="54" t="s">
        <v>3</v>
      </c>
    </row>
    <row r="5" spans="1:14" ht="32.25" customHeight="1">
      <c r="A5" s="23"/>
      <c r="B5" s="1" t="s">
        <v>5</v>
      </c>
      <c r="C5" s="46">
        <f>'Soybean Harvest'!C7</f>
        <v>0</v>
      </c>
      <c r="D5" s="4"/>
      <c r="E5" s="39" t="s">
        <v>4</v>
      </c>
      <c r="F5" s="328">
        <f>'Soybean Harvest'!H6</f>
        <v>0</v>
      </c>
      <c r="G5" s="329"/>
      <c r="H5" s="330"/>
      <c r="I5" s="36"/>
      <c r="J5" s="36"/>
      <c r="K5" s="37"/>
      <c r="L5" s="37"/>
      <c r="M5" s="37"/>
      <c r="N5" s="57">
        <f>'Soybean Harvest'!Q5</f>
        <v>8.5</v>
      </c>
    </row>
    <row r="6" spans="1:14" ht="32.25" customHeight="1">
      <c r="A6" s="26"/>
      <c r="B6" s="6" t="s">
        <v>200</v>
      </c>
      <c r="C6" s="47">
        <f>'Soybean Harvest'!C8</f>
        <v>0</v>
      </c>
      <c r="D6" s="4"/>
      <c r="E6" s="39" t="s">
        <v>206</v>
      </c>
      <c r="F6" s="333">
        <f>'Soybean Harvest'!H7</f>
        <v>0</v>
      </c>
      <c r="G6" s="334"/>
      <c r="H6" s="335"/>
      <c r="I6" s="36"/>
      <c r="J6" s="36"/>
      <c r="K6" s="37"/>
      <c r="L6" s="37"/>
      <c r="M6" s="37"/>
      <c r="N6" s="55" t="s">
        <v>109</v>
      </c>
    </row>
    <row r="7" spans="1:14" ht="32.25" customHeight="1">
      <c r="A7" s="23"/>
      <c r="B7" s="6" t="s">
        <v>9</v>
      </c>
      <c r="C7" s="46">
        <f>'Soybean Harvest'!C9</f>
        <v>43395</v>
      </c>
      <c r="D7" s="4"/>
      <c r="E7" s="39" t="s">
        <v>207</v>
      </c>
      <c r="F7" s="328">
        <f>'Soybean Harvest'!H8</f>
        <v>0</v>
      </c>
      <c r="G7" s="329"/>
      <c r="H7" s="330"/>
      <c r="I7" s="36"/>
      <c r="J7" s="36"/>
      <c r="K7" s="37"/>
      <c r="L7" s="39" t="s">
        <v>18</v>
      </c>
      <c r="M7" s="52">
        <f>'Soybean Harvest'!P7</f>
        <v>13</v>
      </c>
      <c r="N7" s="56" t="s">
        <v>8</v>
      </c>
    </row>
    <row r="8" spans="1:14" ht="32.25" customHeight="1">
      <c r="A8" s="29"/>
      <c r="B8" s="6" t="s">
        <v>201</v>
      </c>
      <c r="C8" s="47" t="str">
        <f>'Soybean Harvest'!C10</f>
        <v>30</v>
      </c>
      <c r="D8" s="4"/>
      <c r="E8" s="39" t="s">
        <v>10</v>
      </c>
      <c r="F8" s="328">
        <f>'Soybean Harvest'!H9</f>
        <v>0</v>
      </c>
      <c r="G8" s="329"/>
      <c r="H8" s="330"/>
      <c r="I8" s="36"/>
      <c r="J8" s="36"/>
      <c r="K8" s="36"/>
      <c r="L8" s="39" t="s">
        <v>6</v>
      </c>
      <c r="M8" s="52">
        <f>'Soybean Harvest'!P8</f>
        <v>0</v>
      </c>
      <c r="N8" s="54" t="s">
        <v>12</v>
      </c>
    </row>
    <row r="9" spans="1:14" ht="32.25" customHeight="1">
      <c r="A9" s="30"/>
      <c r="B9" s="6" t="s">
        <v>202</v>
      </c>
      <c r="C9" s="47" t="str">
        <f>'Soybean Harvest'!C11</f>
        <v>corn</v>
      </c>
      <c r="D9" s="4"/>
      <c r="E9" s="39" t="s">
        <v>206</v>
      </c>
      <c r="F9" s="333">
        <f>'Soybean Harvest'!H10</f>
        <v>0</v>
      </c>
      <c r="G9" s="334"/>
      <c r="H9" s="335"/>
      <c r="I9" s="36"/>
      <c r="J9" s="36"/>
      <c r="K9" s="36"/>
      <c r="L9" s="39" t="s">
        <v>7</v>
      </c>
      <c r="M9" s="52">
        <f>'Soybean Harvest'!P9</f>
        <v>0</v>
      </c>
      <c r="N9" s="58">
        <f>'Soybean Harvest'!Q9</f>
        <v>0.02</v>
      </c>
    </row>
    <row r="10" spans="1:14" ht="32.25" customHeight="1">
      <c r="A10" s="30"/>
      <c r="B10" s="6" t="s">
        <v>15</v>
      </c>
      <c r="C10" s="47">
        <f>'Soybean Harvest'!C12</f>
        <v>0</v>
      </c>
      <c r="D10" s="4"/>
      <c r="E10" s="39" t="s">
        <v>207</v>
      </c>
      <c r="F10" s="328">
        <f>'Soybean Harvest'!H11</f>
        <v>0</v>
      </c>
      <c r="G10" s="329"/>
      <c r="H10" s="330"/>
      <c r="I10" s="36"/>
      <c r="J10" s="36"/>
      <c r="K10" s="36"/>
      <c r="L10" s="39" t="s">
        <v>11</v>
      </c>
      <c r="M10" s="331">
        <f>'Soybean Harvest'!P10</f>
        <v>0</v>
      </c>
      <c r="N10" s="332"/>
    </row>
    <row r="11" spans="1:14" ht="32.25" customHeight="1">
      <c r="A11" s="30"/>
      <c r="B11" s="6" t="s">
        <v>203</v>
      </c>
      <c r="C11" s="47">
        <f>'Soybean Harvest'!C13</f>
        <v>0</v>
      </c>
      <c r="D11" s="4"/>
      <c r="E11" s="39" t="s">
        <v>178</v>
      </c>
      <c r="F11" s="328">
        <f>'Soybean Harvest'!H12</f>
        <v>0</v>
      </c>
      <c r="G11" s="329"/>
      <c r="H11" s="330"/>
      <c r="I11" s="36"/>
      <c r="J11" s="36"/>
      <c r="K11" s="36"/>
      <c r="L11" s="39" t="s">
        <v>13</v>
      </c>
      <c r="M11" s="331">
        <f>'Soybean Harvest'!P11</f>
        <v>0</v>
      </c>
      <c r="N11" s="332"/>
    </row>
    <row r="12" spans="1:14" ht="32.25" customHeight="1">
      <c r="A12" s="30"/>
      <c r="B12" s="6" t="s">
        <v>204</v>
      </c>
      <c r="C12" s="47">
        <f>'Soybean Harvest'!C14</f>
        <v>0</v>
      </c>
      <c r="D12" s="4"/>
      <c r="E12" s="39" t="s">
        <v>207</v>
      </c>
      <c r="F12" s="328">
        <f>'Soybean Harvest'!H14</f>
        <v>0</v>
      </c>
      <c r="G12" s="329"/>
      <c r="H12" s="330"/>
      <c r="I12" s="36"/>
      <c r="J12" s="36"/>
      <c r="K12" s="36"/>
      <c r="L12" s="39" t="s">
        <v>16</v>
      </c>
      <c r="M12" s="41"/>
      <c r="N12" s="41"/>
    </row>
    <row r="13" spans="1:14" ht="32.25" customHeight="1">
      <c r="A13" s="30"/>
      <c r="B13" s="39" t="s">
        <v>227</v>
      </c>
      <c r="C13" s="47">
        <f>'Soybean Harvest'!C15</f>
        <v>0</v>
      </c>
      <c r="D13" s="36"/>
      <c r="E13" s="39" t="s">
        <v>228</v>
      </c>
      <c r="F13" s="328">
        <f>'Soybean Harvest'!H15</f>
        <v>0</v>
      </c>
      <c r="G13" s="329"/>
      <c r="H13" s="330"/>
      <c r="I13" s="36"/>
      <c r="J13" s="36"/>
      <c r="K13" s="36"/>
      <c r="L13" s="39" t="s">
        <v>195</v>
      </c>
      <c r="M13" s="331">
        <f>'Soybean Harvest'!P14</f>
        <v>0</v>
      </c>
      <c r="N13" s="345"/>
    </row>
    <row r="14" spans="1:14" ht="32.25" customHeight="1">
      <c r="A14" s="30"/>
      <c r="B14" s="39" t="s">
        <v>206</v>
      </c>
      <c r="C14" s="46">
        <f>'Soybean Harvest'!C16</f>
        <v>0</v>
      </c>
      <c r="D14" s="36"/>
      <c r="E14" s="39" t="s">
        <v>206</v>
      </c>
      <c r="F14" s="333">
        <f>'Soybean Harvest'!H16</f>
        <v>0</v>
      </c>
      <c r="G14" s="334"/>
      <c r="H14" s="335"/>
      <c r="I14" s="36"/>
      <c r="J14" s="36"/>
      <c r="K14" s="36"/>
      <c r="L14" s="39" t="s">
        <v>196</v>
      </c>
      <c r="M14" s="331">
        <f>'Soybean Harvest'!P15</f>
        <v>0</v>
      </c>
      <c r="N14" s="345"/>
    </row>
    <row r="15" spans="1:14" ht="32.25" customHeight="1">
      <c r="A15" s="30"/>
      <c r="B15" s="39" t="s">
        <v>207</v>
      </c>
      <c r="C15" s="47">
        <f>'Soybean Harvest'!C17</f>
        <v>0</v>
      </c>
      <c r="E15" s="39" t="s">
        <v>207</v>
      </c>
      <c r="F15" s="328">
        <f>'Soybean Harvest'!H17</f>
        <v>0</v>
      </c>
      <c r="G15" s="329"/>
      <c r="H15" s="330"/>
      <c r="I15" s="36"/>
      <c r="J15" s="36"/>
      <c r="K15" s="36"/>
      <c r="L15" s="11" t="s">
        <v>222</v>
      </c>
      <c r="M15" s="331">
        <f>'Soybean Harvest'!P16</f>
        <v>0</v>
      </c>
      <c r="N15" s="345"/>
    </row>
    <row r="16" spans="1:14" ht="18" customHeight="1" thickBot="1">
      <c r="A16" s="30"/>
      <c r="B16" s="39"/>
      <c r="C16" s="82"/>
      <c r="E16" s="39"/>
      <c r="F16" s="59"/>
      <c r="G16" s="59"/>
      <c r="H16" s="59"/>
      <c r="I16" s="36"/>
      <c r="J16" s="36"/>
      <c r="K16" s="36"/>
      <c r="L16" s="11"/>
      <c r="M16" s="83"/>
      <c r="N16" s="83"/>
    </row>
    <row r="17" spans="1:14" ht="18.75" customHeight="1">
      <c r="A17" s="61"/>
      <c r="B17" s="62"/>
      <c r="C17" s="62"/>
      <c r="D17" s="62"/>
      <c r="E17" s="63"/>
      <c r="F17" s="63" t="s">
        <v>0</v>
      </c>
      <c r="G17" s="63" t="s">
        <v>28</v>
      </c>
      <c r="H17" s="62"/>
      <c r="I17" s="63" t="s">
        <v>184</v>
      </c>
      <c r="J17" s="63"/>
      <c r="K17" s="64" t="s">
        <v>0</v>
      </c>
      <c r="L17" s="65"/>
      <c r="M17" s="66"/>
      <c r="N17" s="67"/>
    </row>
    <row r="18" spans="1:14" ht="18.75" customHeight="1">
      <c r="A18" s="68" t="s">
        <v>21</v>
      </c>
      <c r="B18" s="69"/>
      <c r="C18" s="70" t="s">
        <v>0</v>
      </c>
      <c r="D18" s="60"/>
      <c r="E18" s="60" t="s">
        <v>118</v>
      </c>
      <c r="F18" s="60" t="s">
        <v>20</v>
      </c>
      <c r="G18" s="71" t="str">
        <f>'Soybean Harvest'!L23</f>
        <v>@ 13%</v>
      </c>
      <c r="H18" s="69"/>
      <c r="I18" s="60" t="s">
        <v>115</v>
      </c>
      <c r="J18" s="60" t="s">
        <v>24</v>
      </c>
      <c r="K18" s="60" t="s">
        <v>0</v>
      </c>
      <c r="L18" s="60" t="s">
        <v>0</v>
      </c>
      <c r="M18" s="72"/>
      <c r="N18" s="73"/>
    </row>
    <row r="19" spans="1:14" ht="18.75" customHeight="1" thickBot="1">
      <c r="A19" s="74" t="s">
        <v>25</v>
      </c>
      <c r="B19" s="75" t="s">
        <v>272</v>
      </c>
      <c r="C19" s="60" t="s">
        <v>269</v>
      </c>
      <c r="D19" s="60" t="s">
        <v>270</v>
      </c>
      <c r="E19" s="60" t="s">
        <v>119</v>
      </c>
      <c r="F19" s="75" t="s">
        <v>106</v>
      </c>
      <c r="G19" s="84" t="str">
        <f>'Soybean Harvest'!L24</f>
        <v>Bu/A</v>
      </c>
      <c r="H19" s="75" t="s">
        <v>110</v>
      </c>
      <c r="I19" s="75" t="s">
        <v>185</v>
      </c>
      <c r="J19" s="75" t="s">
        <v>102</v>
      </c>
      <c r="K19" s="75" t="s">
        <v>110</v>
      </c>
      <c r="L19" s="339" t="str">
        <f>'Soybean Harvest'!Q24</f>
        <v>Comment</v>
      </c>
      <c r="M19" s="339"/>
      <c r="N19" s="340"/>
    </row>
    <row r="20" spans="1:14" ht="32.25" customHeight="1">
      <c r="A20" s="218">
        <v>1</v>
      </c>
      <c r="B20" s="219" t="str">
        <f>'Soybean Harvest'!B25</f>
        <v>Stine</v>
      </c>
      <c r="C20" s="220" t="str">
        <f>'Soybean Harvest'!C25</f>
        <v>ST19BA23GT</v>
      </c>
      <c r="D20" s="221">
        <f>'Soybean Harvest'!D25</f>
        <v>0</v>
      </c>
      <c r="E20" s="222">
        <f>'Soybean Harvest'!E25</f>
        <v>0</v>
      </c>
      <c r="F20" s="220">
        <f>'Soybean Harvest'!G25</f>
        <v>10.1</v>
      </c>
      <c r="G20" s="221">
        <f>'Soybean Harvest'!L25</f>
        <v>64.723181830065371</v>
      </c>
      <c r="H20" s="222">
        <f>'Soybean Harvest'!M25</f>
        <v>16</v>
      </c>
      <c r="I20" s="221">
        <f>'Soybean Harvest'!N25</f>
        <v>0</v>
      </c>
      <c r="J20" s="223">
        <f>'Soybean Harvest'!O25</f>
        <v>550.14704555555568</v>
      </c>
      <c r="K20" s="222">
        <f>'Soybean Harvest'!P25</f>
        <v>16</v>
      </c>
      <c r="L20" s="350" t="str">
        <f>'Soybean Harvest'!Q25</f>
        <v xml:space="preserve"> </v>
      </c>
      <c r="M20" s="351"/>
      <c r="N20" s="352"/>
    </row>
    <row r="21" spans="1:14" ht="32.25" customHeight="1">
      <c r="A21" s="224">
        <f t="shared" ref="A21:A43" si="0">IF(C21=0,"",A20+1)</f>
        <v>2</v>
      </c>
      <c r="B21" s="225" t="str">
        <f>'Soybean Harvest'!B26</f>
        <v>Prairie Brand</v>
      </c>
      <c r="C21" s="226" t="str">
        <f>'Soybean Harvest'!C26</f>
        <v>PB2024RR2</v>
      </c>
      <c r="D21" s="227">
        <f>'Soybean Harvest'!D26</f>
        <v>0</v>
      </c>
      <c r="E21" s="228">
        <f>'Soybean Harvest'!E26</f>
        <v>0</v>
      </c>
      <c r="F21" s="229">
        <f>'Soybean Harvest'!G26</f>
        <v>10.199999999999999</v>
      </c>
      <c r="G21" s="230">
        <f>'Soybean Harvest'!L26</f>
        <v>68.569440958605668</v>
      </c>
      <c r="H21" s="231">
        <f>'Soybean Harvest'!M26</f>
        <v>10</v>
      </c>
      <c r="I21" s="230">
        <f>'Soybean Harvest'!N26</f>
        <v>0</v>
      </c>
      <c r="J21" s="232">
        <f>'Soybean Harvest'!O26</f>
        <v>582.84024814814813</v>
      </c>
      <c r="K21" s="231">
        <f>'Soybean Harvest'!P26</f>
        <v>10</v>
      </c>
      <c r="L21" s="336" t="str">
        <f>'Soybean Harvest'!Q26</f>
        <v xml:space="preserve"> </v>
      </c>
      <c r="M21" s="337"/>
      <c r="N21" s="338"/>
    </row>
    <row r="22" spans="1:14" ht="32.25" customHeight="1">
      <c r="A22" s="224">
        <f t="shared" si="0"/>
        <v>3</v>
      </c>
      <c r="B22" s="225" t="str">
        <f>'Soybean Harvest'!B27</f>
        <v>Stine</v>
      </c>
      <c r="C22" s="226" t="str">
        <f>'Soybean Harvest'!C27</f>
        <v>ST20RD20RR2</v>
      </c>
      <c r="D22" s="227">
        <f>'Soybean Harvest'!D27</f>
        <v>0</v>
      </c>
      <c r="E22" s="228">
        <f>'Soybean Harvest'!E27</f>
        <v>0</v>
      </c>
      <c r="F22" s="229">
        <f>'Soybean Harvest'!G27</f>
        <v>10.1</v>
      </c>
      <c r="G22" s="230">
        <f>'Soybean Harvest'!L27</f>
        <v>67.325687393162397</v>
      </c>
      <c r="H22" s="231">
        <f>'Soybean Harvest'!M27</f>
        <v>14</v>
      </c>
      <c r="I22" s="230">
        <f>'Soybean Harvest'!N27</f>
        <v>0</v>
      </c>
      <c r="J22" s="232">
        <f>'Soybean Harvest'!O27</f>
        <v>572.26834284188033</v>
      </c>
      <c r="K22" s="231">
        <f>'Soybean Harvest'!P27</f>
        <v>14</v>
      </c>
      <c r="L22" s="336" t="str">
        <f>'Soybean Harvest'!Q27</f>
        <v xml:space="preserve"> </v>
      </c>
      <c r="M22" s="337"/>
      <c r="N22" s="338"/>
    </row>
    <row r="23" spans="1:14" ht="32.25" customHeight="1">
      <c r="A23" s="224">
        <f t="shared" si="0"/>
        <v>4</v>
      </c>
      <c r="B23" s="225" t="str">
        <f>'Soybean Harvest'!B28</f>
        <v>Mycogen</v>
      </c>
      <c r="C23" s="226" t="str">
        <f>'Soybean Harvest'!C28</f>
        <v>MY5N206RR2</v>
      </c>
      <c r="D23" s="227">
        <f>'Soybean Harvest'!D28</f>
        <v>0</v>
      </c>
      <c r="E23" s="228" t="str">
        <f>'Soybean Harvest'!E28</f>
        <v>Headsup</v>
      </c>
      <c r="F23" s="229">
        <f>'Soybean Harvest'!G28</f>
        <v>10.199999999999999</v>
      </c>
      <c r="G23" s="230">
        <f>'Soybean Harvest'!L28</f>
        <v>67.731160705128204</v>
      </c>
      <c r="H23" s="231">
        <f>'Soybean Harvest'!M28</f>
        <v>13</v>
      </c>
      <c r="I23" s="230">
        <f>'Soybean Harvest'!N28</f>
        <v>0</v>
      </c>
      <c r="J23" s="232">
        <f>'Soybean Harvest'!O28</f>
        <v>575.71486599358968</v>
      </c>
      <c r="K23" s="231">
        <f>'Soybean Harvest'!P28</f>
        <v>13</v>
      </c>
      <c r="L23" s="336" t="str">
        <f>'Soybean Harvest'!Q28</f>
        <v xml:space="preserve"> </v>
      </c>
      <c r="M23" s="337"/>
      <c r="N23" s="338"/>
    </row>
    <row r="24" spans="1:14" ht="32.25" customHeight="1">
      <c r="A24" s="224">
        <f t="shared" si="0"/>
        <v>5</v>
      </c>
      <c r="B24" s="225" t="str">
        <f>'Soybean Harvest'!B29</f>
        <v>Asgrow</v>
      </c>
      <c r="C24" s="226" t="str">
        <f>'Soybean Harvest'!C29</f>
        <v>AG20X7RRX</v>
      </c>
      <c r="D24" s="227">
        <f>'Soybean Harvest'!D29</f>
        <v>0</v>
      </c>
      <c r="E24" s="228">
        <f>'Soybean Harvest'!E29</f>
        <v>0</v>
      </c>
      <c r="F24" s="229">
        <f>'Soybean Harvest'!G29</f>
        <v>10.1</v>
      </c>
      <c r="G24" s="230">
        <f>'Soybean Harvest'!L29</f>
        <v>71.172869529914536</v>
      </c>
      <c r="H24" s="231">
        <f>'Soybean Harvest'!M29</f>
        <v>6</v>
      </c>
      <c r="I24" s="233">
        <f>'Soybean Harvest'!N29</f>
        <v>0</v>
      </c>
      <c r="J24" s="232">
        <f>'Soybean Harvest'!O29</f>
        <v>604.96939100427358</v>
      </c>
      <c r="K24" s="231">
        <f>'Soybean Harvest'!P29</f>
        <v>6</v>
      </c>
      <c r="L24" s="347"/>
      <c r="M24" s="348"/>
      <c r="N24" s="349"/>
    </row>
    <row r="25" spans="1:14" ht="32.25" customHeight="1">
      <c r="A25" s="224">
        <f t="shared" si="0"/>
        <v>6</v>
      </c>
      <c r="B25" s="225" t="str">
        <f>'Soybean Harvest'!B30</f>
        <v>Asgrow</v>
      </c>
      <c r="C25" s="226" t="str">
        <f>'Soybean Harvest'!C30</f>
        <v>AG21X7RRX</v>
      </c>
      <c r="D25" s="227">
        <f>'Soybean Harvest'!D30</f>
        <v>0</v>
      </c>
      <c r="E25" s="228">
        <f>'Soybean Harvest'!E30</f>
        <v>0</v>
      </c>
      <c r="F25" s="229">
        <f>'Soybean Harvest'!G30</f>
        <v>9.9</v>
      </c>
      <c r="G25" s="230">
        <f>'Soybean Harvest'!L30</f>
        <v>68.439401688034181</v>
      </c>
      <c r="H25" s="231">
        <f>'Soybean Harvest'!M30</f>
        <v>11</v>
      </c>
      <c r="I25" s="230">
        <f>'Soybean Harvest'!N30</f>
        <v>0</v>
      </c>
      <c r="J25" s="232">
        <f>'Soybean Harvest'!O30</f>
        <v>581.73491434829054</v>
      </c>
      <c r="K25" s="231">
        <f>'Soybean Harvest'!P30</f>
        <v>11</v>
      </c>
      <c r="L25" s="336" t="str">
        <f>'Soybean Harvest'!Q30</f>
        <v xml:space="preserve"> </v>
      </c>
      <c r="M25" s="337"/>
      <c r="N25" s="338"/>
    </row>
    <row r="26" spans="1:14" ht="32.25" customHeight="1">
      <c r="A26" s="224">
        <f t="shared" si="0"/>
        <v>7</v>
      </c>
      <c r="B26" s="225" t="str">
        <f>'Soybean Harvest'!B31</f>
        <v>Asgrow</v>
      </c>
      <c r="C26" s="226" t="str">
        <f>'Soybean Harvest'!C31</f>
        <v>AG21X7RRX</v>
      </c>
      <c r="D26" s="227">
        <f>'Soybean Harvest'!D31</f>
        <v>0</v>
      </c>
      <c r="E26" s="228" t="str">
        <f>'Soybean Harvest'!E31</f>
        <v>nemastrike</v>
      </c>
      <c r="F26" s="229">
        <f>'Soybean Harvest'!G31</f>
        <v>10.1</v>
      </c>
      <c r="G26" s="230">
        <f>'Soybean Harvest'!L31</f>
        <v>68.709953862928344</v>
      </c>
      <c r="H26" s="231">
        <f>'Soybean Harvest'!M31</f>
        <v>8</v>
      </c>
      <c r="I26" s="233">
        <f>'Soybean Harvest'!N31</f>
        <v>0</v>
      </c>
      <c r="J26" s="232">
        <f>'Soybean Harvest'!O31</f>
        <v>584.03460783489095</v>
      </c>
      <c r="K26" s="231">
        <f>'Soybean Harvest'!P31</f>
        <v>8</v>
      </c>
      <c r="L26" s="347"/>
      <c r="M26" s="348"/>
      <c r="N26" s="349"/>
    </row>
    <row r="27" spans="1:14" ht="32.25" customHeight="1">
      <c r="A27" s="224">
        <f t="shared" si="0"/>
        <v>8</v>
      </c>
      <c r="B27" s="225" t="str">
        <f>'Soybean Harvest'!B32</f>
        <v>Asgrow</v>
      </c>
      <c r="C27" s="226" t="str">
        <f>'Soybean Harvest'!C32</f>
        <v>AG21X9RRX</v>
      </c>
      <c r="D27" s="227">
        <f>'Soybean Harvest'!D32</f>
        <v>0</v>
      </c>
      <c r="E27" s="228">
        <f>'Soybean Harvest'!E32</f>
        <v>0</v>
      </c>
      <c r="F27" s="229">
        <f>'Soybean Harvest'!G32</f>
        <v>10.199999999999999</v>
      </c>
      <c r="G27" s="230">
        <f>'Soybean Harvest'!L32</f>
        <v>68.633524548286616</v>
      </c>
      <c r="H27" s="231">
        <f>'Soybean Harvest'!M32</f>
        <v>9</v>
      </c>
      <c r="I27" s="230">
        <f>'Soybean Harvest'!N32</f>
        <v>0</v>
      </c>
      <c r="J27" s="232">
        <f>'Soybean Harvest'!O32</f>
        <v>583.38495866043627</v>
      </c>
      <c r="K27" s="231">
        <f>'Soybean Harvest'!P32</f>
        <v>9</v>
      </c>
      <c r="L27" s="336" t="str">
        <f>'Soybean Harvest'!Q32</f>
        <v xml:space="preserve"> </v>
      </c>
      <c r="M27" s="337"/>
      <c r="N27" s="338"/>
    </row>
    <row r="28" spans="1:14" ht="32.25" customHeight="1">
      <c r="A28" s="224">
        <f t="shared" si="0"/>
        <v>9</v>
      </c>
      <c r="B28" s="225" t="str">
        <f>'Soybean Harvest'!B33</f>
        <v>Mycogen</v>
      </c>
      <c r="C28" s="226" t="str">
        <f>'Soybean Harvest'!C33</f>
        <v>MY5N211RR2</v>
      </c>
      <c r="D28" s="227">
        <f>'Soybean Harvest'!D33</f>
        <v>0</v>
      </c>
      <c r="E28" s="228">
        <f>'Soybean Harvest'!E33</f>
        <v>0</v>
      </c>
      <c r="F28" s="229">
        <f>'Soybean Harvest'!G33</f>
        <v>10.6</v>
      </c>
      <c r="G28" s="230">
        <f>'Soybean Harvest'!L33</f>
        <v>72.511142429906556</v>
      </c>
      <c r="H28" s="231">
        <f>'Soybean Harvest'!M33</f>
        <v>3</v>
      </c>
      <c r="I28" s="233">
        <f>'Soybean Harvest'!N33</f>
        <v>0</v>
      </c>
      <c r="J28" s="232">
        <f>'Soybean Harvest'!O33</f>
        <v>616.34471065420576</v>
      </c>
      <c r="K28" s="231">
        <f>'Soybean Harvest'!P33</f>
        <v>3</v>
      </c>
      <c r="L28" s="347"/>
      <c r="M28" s="348"/>
      <c r="N28" s="349"/>
    </row>
    <row r="29" spans="1:14" ht="32.25" customHeight="1">
      <c r="A29" s="224">
        <f t="shared" si="0"/>
        <v>10</v>
      </c>
      <c r="B29" s="225" t="str">
        <f>'Soybean Harvest'!B34</f>
        <v>Pioneer</v>
      </c>
      <c r="C29" s="226" t="str">
        <f>'Soybean Harvest'!C34</f>
        <v>p21a28RR2</v>
      </c>
      <c r="D29" s="227">
        <f>'Soybean Harvest'!D34</f>
        <v>0</v>
      </c>
      <c r="E29" s="228" t="s">
        <v>325</v>
      </c>
      <c r="F29" s="229">
        <f>'Soybean Harvest'!G34</f>
        <v>10.3</v>
      </c>
      <c r="G29" s="230">
        <f>'Soybean Harvest'!L34</f>
        <v>68.090720436137076</v>
      </c>
      <c r="H29" s="231">
        <f>'Soybean Harvest'!M34</f>
        <v>12</v>
      </c>
      <c r="I29" s="230">
        <f>'Soybean Harvest'!N34</f>
        <v>0</v>
      </c>
      <c r="J29" s="232">
        <f>'Soybean Harvest'!O34</f>
        <v>578.77112370716509</v>
      </c>
      <c r="K29" s="231">
        <f>'Soybean Harvest'!P34</f>
        <v>12</v>
      </c>
      <c r="L29" s="336" t="str">
        <f>'Soybean Harvest'!Q34</f>
        <v xml:space="preserve">  </v>
      </c>
      <c r="M29" s="337"/>
      <c r="N29" s="338"/>
    </row>
    <row r="30" spans="1:14" ht="32.25" customHeight="1">
      <c r="A30" s="224">
        <f t="shared" si="0"/>
        <v>11</v>
      </c>
      <c r="B30" s="225" t="str">
        <f>'Soybean Harvest'!B35</f>
        <v>Asgrow</v>
      </c>
      <c r="C30" s="226" t="str">
        <f>'Soybean Harvest'!C35</f>
        <v>AG22X9RRX</v>
      </c>
      <c r="D30" s="227">
        <f>'Soybean Harvest'!D35</f>
        <v>0</v>
      </c>
      <c r="E30" s="228" t="s">
        <v>325</v>
      </c>
      <c r="F30" s="229">
        <f>'Soybean Harvest'!G35</f>
        <v>10.7</v>
      </c>
      <c r="G30" s="230">
        <f>'Soybean Harvest'!L35</f>
        <v>68.715673063343729</v>
      </c>
      <c r="H30" s="231">
        <f>'Soybean Harvest'!M35</f>
        <v>7</v>
      </c>
      <c r="I30" s="230">
        <f>'Soybean Harvest'!N35</f>
        <v>0</v>
      </c>
      <c r="J30" s="232">
        <f>'Soybean Harvest'!O35</f>
        <v>584.0832210384217</v>
      </c>
      <c r="K30" s="231">
        <f>'Soybean Harvest'!P35</f>
        <v>7</v>
      </c>
      <c r="L30" s="336" t="str">
        <f>'Soybean Harvest'!Q35</f>
        <v xml:space="preserve"> </v>
      </c>
      <c r="M30" s="337"/>
      <c r="N30" s="338"/>
    </row>
    <row r="31" spans="1:14" ht="32.25" customHeight="1">
      <c r="A31" s="224">
        <f t="shared" si="0"/>
        <v>12</v>
      </c>
      <c r="B31" s="225" t="str">
        <f>'Soybean Harvest'!B36</f>
        <v>Stine</v>
      </c>
      <c r="C31" s="226" t="str">
        <f>'Soybean Harvest'!C36</f>
        <v>ST23BB02GT</v>
      </c>
      <c r="D31" s="227">
        <f>'Soybean Harvest'!D36</f>
        <v>0</v>
      </c>
      <c r="E31" s="228">
        <f>'Soybean Harvest'!E36</f>
        <v>0</v>
      </c>
      <c r="F31" s="229">
        <f>'Soybean Harvest'!G36</f>
        <v>11</v>
      </c>
      <c r="G31" s="230">
        <f>'Soybean Harvest'!L36</f>
        <v>59.140142901234576</v>
      </c>
      <c r="H31" s="231">
        <f>'Soybean Harvest'!M36</f>
        <v>20</v>
      </c>
      <c r="I31" s="230">
        <f>'Soybean Harvest'!N36</f>
        <v>0</v>
      </c>
      <c r="J31" s="232">
        <f>'Soybean Harvest'!O36</f>
        <v>502.69121466049387</v>
      </c>
      <c r="K31" s="231">
        <f>'Soybean Harvest'!P36</f>
        <v>20</v>
      </c>
      <c r="L31" s="336">
        <f>'Soybean Harvest'!Q36</f>
        <v>0</v>
      </c>
      <c r="M31" s="337"/>
      <c r="N31" s="338"/>
    </row>
    <row r="32" spans="1:14" ht="32.25" customHeight="1">
      <c r="A32" s="224">
        <f t="shared" si="0"/>
        <v>13</v>
      </c>
      <c r="B32" s="225" t="str">
        <f>'Soybean Harvest'!B37</f>
        <v>AgriGold</v>
      </c>
      <c r="C32" s="226" t="str">
        <f>'Soybean Harvest'!C37</f>
        <v>AGRI2250RRX</v>
      </c>
      <c r="D32" s="227">
        <f>'Soybean Harvest'!D37</f>
        <v>0</v>
      </c>
      <c r="E32" s="228">
        <f>'Soybean Harvest'!E37</f>
        <v>0</v>
      </c>
      <c r="F32" s="229">
        <f>'Soybean Harvest'!G37</f>
        <v>10.8</v>
      </c>
      <c r="G32" s="230">
        <f>'Soybean Harvest'!L37</f>
        <v>72.597989547325113</v>
      </c>
      <c r="H32" s="231">
        <f>'Soybean Harvest'!M37</f>
        <v>2</v>
      </c>
      <c r="I32" s="230">
        <f>'Soybean Harvest'!N37</f>
        <v>0</v>
      </c>
      <c r="J32" s="232">
        <f>'Soybean Harvest'!O37</f>
        <v>617.08291115226348</v>
      </c>
      <c r="K32" s="231">
        <f>'Soybean Harvest'!P37</f>
        <v>2</v>
      </c>
      <c r="L32" s="336">
        <f>'Soybean Harvest'!Q37</f>
        <v>0</v>
      </c>
      <c r="M32" s="337"/>
      <c r="N32" s="338"/>
    </row>
    <row r="33" spans="1:14" ht="32.25" customHeight="1">
      <c r="A33" s="224">
        <f t="shared" si="0"/>
        <v>14</v>
      </c>
      <c r="B33" s="225" t="str">
        <f>'Soybean Harvest'!B38</f>
        <v>Asgrow</v>
      </c>
      <c r="C33" s="226" t="str">
        <f>'Soybean Harvest'!C38</f>
        <v>AG24X7RRX</v>
      </c>
      <c r="D33" s="227">
        <f>'Soybean Harvest'!D38</f>
        <v>0</v>
      </c>
      <c r="E33" s="228">
        <f>'Soybean Harvest'!E38</f>
        <v>0</v>
      </c>
      <c r="F33" s="229">
        <f>'Soybean Harvest'!G38</f>
        <v>11.1</v>
      </c>
      <c r="G33" s="230">
        <f>'Soybean Harvest'!L38</f>
        <v>72.811761512345683</v>
      </c>
      <c r="H33" s="231">
        <f>'Soybean Harvest'!M38</f>
        <v>1</v>
      </c>
      <c r="I33" s="230">
        <f>'Soybean Harvest'!N38</f>
        <v>0</v>
      </c>
      <c r="J33" s="232">
        <f>'Soybean Harvest'!O38</f>
        <v>618.89997285493826</v>
      </c>
      <c r="K33" s="231">
        <f>'Soybean Harvest'!P38</f>
        <v>1</v>
      </c>
      <c r="L33" s="336">
        <f>'Soybean Harvest'!Q38</f>
        <v>0</v>
      </c>
      <c r="M33" s="337"/>
      <c r="N33" s="338"/>
    </row>
    <row r="34" spans="1:14" ht="32.25" customHeight="1">
      <c r="A34" s="224">
        <f t="shared" si="0"/>
        <v>15</v>
      </c>
      <c r="B34" s="225" t="str">
        <f>'Soybean Harvest'!B39</f>
        <v>Mycogen</v>
      </c>
      <c r="C34" s="226" t="str">
        <f>'Soybean Harvest'!C39</f>
        <v>MY5N245RR2</v>
      </c>
      <c r="D34" s="227">
        <f>'Soybean Harvest'!D39</f>
        <v>0</v>
      </c>
      <c r="E34" s="228">
        <f>'Soybean Harvest'!E39</f>
        <v>0</v>
      </c>
      <c r="F34" s="229">
        <f>'Soybean Harvest'!G39</f>
        <v>11.1</v>
      </c>
      <c r="G34" s="230">
        <f>'Soybean Harvest'!L39</f>
        <v>72.143763700305811</v>
      </c>
      <c r="H34" s="231">
        <f>'Soybean Harvest'!M39</f>
        <v>4</v>
      </c>
      <c r="I34" s="233">
        <f>'Soybean Harvest'!N39</f>
        <v>0</v>
      </c>
      <c r="J34" s="232">
        <f>'Soybean Harvest'!O39</f>
        <v>613.22199145259935</v>
      </c>
      <c r="K34" s="231">
        <f>'Soybean Harvest'!P39</f>
        <v>4</v>
      </c>
      <c r="L34" s="347"/>
      <c r="M34" s="348"/>
      <c r="N34" s="349"/>
    </row>
    <row r="35" spans="1:14" ht="32.25" customHeight="1">
      <c r="A35" s="224">
        <f t="shared" si="0"/>
        <v>16</v>
      </c>
      <c r="B35" s="225" t="str">
        <f>'Soybean Harvest'!B40</f>
        <v>Pioneer</v>
      </c>
      <c r="C35" s="226" t="str">
        <f>'Soybean Harvest'!C40</f>
        <v>P24A99RR2</v>
      </c>
      <c r="D35" s="227">
        <f>'Soybean Harvest'!D40</f>
        <v>0</v>
      </c>
      <c r="E35" s="228">
        <f>'Soybean Harvest'!E40</f>
        <v>0</v>
      </c>
      <c r="F35" s="229">
        <f>'Soybean Harvest'!G40</f>
        <v>11.1</v>
      </c>
      <c r="G35" s="230">
        <f>'Soybean Harvest'!L40</f>
        <v>71.690029337410806</v>
      </c>
      <c r="H35" s="231">
        <f>'Soybean Harvest'!M40</f>
        <v>5</v>
      </c>
      <c r="I35" s="230">
        <f>'Soybean Harvest'!N40</f>
        <v>0</v>
      </c>
      <c r="J35" s="232">
        <f>'Soybean Harvest'!O40</f>
        <v>609.36524936799185</v>
      </c>
      <c r="K35" s="231">
        <f>'Soybean Harvest'!P40</f>
        <v>5</v>
      </c>
      <c r="L35" s="336">
        <f>'Soybean Harvest'!Q40</f>
        <v>0</v>
      </c>
      <c r="M35" s="337"/>
      <c r="N35" s="338"/>
    </row>
    <row r="36" spans="1:14" ht="32.25" customHeight="1">
      <c r="A36" s="224">
        <v>17</v>
      </c>
      <c r="B36" s="225" t="s">
        <v>322</v>
      </c>
      <c r="C36" s="226" t="s">
        <v>324</v>
      </c>
      <c r="D36" s="227">
        <f>'Soybean Harvest'!D41</f>
        <v>0</v>
      </c>
      <c r="E36" s="228">
        <f>'Soybean Harvest'!E41</f>
        <v>0</v>
      </c>
      <c r="F36" s="229">
        <v>13</v>
      </c>
      <c r="G36" s="230">
        <f>'Soybean Harvest'!L41</f>
        <v>63.210964128440359</v>
      </c>
      <c r="H36" s="231">
        <f>'Soybean Harvest'!M41</f>
        <v>18</v>
      </c>
      <c r="I36" s="230">
        <f>'Soybean Harvest'!N41</f>
        <v>0</v>
      </c>
      <c r="J36" s="232">
        <f>'Soybean Harvest'!O41</f>
        <v>537.29319509174309</v>
      </c>
      <c r="K36" s="231">
        <f>'Soybean Harvest'!P41</f>
        <v>18</v>
      </c>
      <c r="L36" s="336">
        <f>'Soybean Harvest'!Q41</f>
        <v>0</v>
      </c>
      <c r="M36" s="337"/>
      <c r="N36" s="338"/>
    </row>
    <row r="37" spans="1:14" ht="32.25" customHeight="1">
      <c r="A37" s="224">
        <f t="shared" si="0"/>
        <v>18</v>
      </c>
      <c r="B37" s="225" t="str">
        <f>'Soybean Harvest'!B42</f>
        <v>Asgrow</v>
      </c>
      <c r="C37" s="226" t="str">
        <f>'Soybean Harvest'!C42</f>
        <v>AG26X8RRX</v>
      </c>
      <c r="D37" s="227">
        <f>'Soybean Harvest'!D42</f>
        <v>0</v>
      </c>
      <c r="E37" s="228">
        <f>'Soybean Harvest'!E42</f>
        <v>0</v>
      </c>
      <c r="F37" s="229">
        <f>'Soybean Harvest'!G42</f>
        <v>11.1</v>
      </c>
      <c r="G37" s="230">
        <f>'Soybean Harvest'!L42</f>
        <v>63.069076442405724</v>
      </c>
      <c r="H37" s="231">
        <f>'Soybean Harvest'!M42</f>
        <v>19</v>
      </c>
      <c r="I37" s="233">
        <f>'Soybean Harvest'!N42</f>
        <v>0</v>
      </c>
      <c r="J37" s="232">
        <f>'Soybean Harvest'!O42</f>
        <v>536.0871497604486</v>
      </c>
      <c r="K37" s="231">
        <f>'Soybean Harvest'!P42</f>
        <v>19</v>
      </c>
      <c r="L37" s="347"/>
      <c r="M37" s="348"/>
      <c r="N37" s="349"/>
    </row>
    <row r="38" spans="1:14" ht="32.25" customHeight="1">
      <c r="A38" s="224">
        <f t="shared" si="0"/>
        <v>19</v>
      </c>
      <c r="B38" s="225" t="str">
        <f>'Soybean Harvest'!B43</f>
        <v>Stine</v>
      </c>
      <c r="C38" s="226" t="str">
        <f>'Soybean Harvest'!C43</f>
        <v>ST26BA32GT</v>
      </c>
      <c r="D38" s="227">
        <f>'Soybean Harvest'!D43</f>
        <v>0</v>
      </c>
      <c r="E38" s="228">
        <f>'Soybean Harvest'!E43</f>
        <v>0</v>
      </c>
      <c r="F38" s="229">
        <f>'Soybean Harvest'!G43</f>
        <v>11.4</v>
      </c>
      <c r="G38" s="230">
        <f>'Soybean Harvest'!L43</f>
        <v>63.760651314984706</v>
      </c>
      <c r="H38" s="231">
        <f>'Soybean Harvest'!M43</f>
        <v>17</v>
      </c>
      <c r="I38" s="230">
        <f>'Soybean Harvest'!N43</f>
        <v>0</v>
      </c>
      <c r="J38" s="232">
        <f>'Soybean Harvest'!O43</f>
        <v>541.96553617737004</v>
      </c>
      <c r="K38" s="231">
        <f>'Soybean Harvest'!P43</f>
        <v>17</v>
      </c>
      <c r="L38" s="336">
        <f>'Soybean Harvest'!Q43</f>
        <v>0</v>
      </c>
      <c r="M38" s="337"/>
      <c r="N38" s="338"/>
    </row>
    <row r="39" spans="1:14" ht="32.25" customHeight="1">
      <c r="A39" s="224">
        <f t="shared" si="0"/>
        <v>20</v>
      </c>
      <c r="B39" s="225" t="str">
        <f>'Soybean Harvest'!B44</f>
        <v>Asgrow</v>
      </c>
      <c r="C39" s="226" t="str">
        <f>'Soybean Harvest'!C44</f>
        <v>AG29X9RRX</v>
      </c>
      <c r="D39" s="227">
        <f>'Soybean Harvest'!D44</f>
        <v>0</v>
      </c>
      <c r="E39" s="228">
        <f>'Soybean Harvest'!E44</f>
        <v>0</v>
      </c>
      <c r="F39" s="229">
        <f>'Soybean Harvest'!G44</f>
        <v>11.2</v>
      </c>
      <c r="G39" s="230">
        <f>'Soybean Harvest'!L44</f>
        <v>66.623924403669733</v>
      </c>
      <c r="H39" s="231">
        <f>'Soybean Harvest'!M44</f>
        <v>15</v>
      </c>
      <c r="I39" s="230">
        <f>'Soybean Harvest'!N44</f>
        <v>0</v>
      </c>
      <c r="J39" s="232">
        <f>'Soybean Harvest'!O44</f>
        <v>566.30335743119269</v>
      </c>
      <c r="K39" s="231">
        <f>'Soybean Harvest'!P44</f>
        <v>15</v>
      </c>
      <c r="L39" s="336">
        <f>'Soybean Harvest'!Q44</f>
        <v>0</v>
      </c>
      <c r="M39" s="337"/>
      <c r="N39" s="338"/>
    </row>
    <row r="40" spans="1:14" ht="32.25" customHeight="1">
      <c r="A40" s="224">
        <f t="shared" si="0"/>
        <v>21</v>
      </c>
      <c r="B40" s="225" t="str">
        <f>'Soybean Harvest'!B45</f>
        <v>Stine</v>
      </c>
      <c r="C40" s="226" t="str">
        <f>'Soybean Harvest'!C45</f>
        <v>ST28BA02GT</v>
      </c>
      <c r="D40" s="227">
        <f>'Soybean Harvest'!D45</f>
        <v>0</v>
      </c>
      <c r="E40" s="228">
        <f>'Soybean Harvest'!E45</f>
        <v>0</v>
      </c>
      <c r="F40" s="229">
        <f>'Soybean Harvest'!G45</f>
        <v>11.4</v>
      </c>
      <c r="G40" s="230">
        <f>'Soybean Harvest'!L45</f>
        <v>57.882009704383286</v>
      </c>
      <c r="H40" s="231">
        <f>'Soybean Harvest'!M45</f>
        <v>21</v>
      </c>
      <c r="I40" s="230">
        <f>'Soybean Harvest'!N45</f>
        <v>0</v>
      </c>
      <c r="J40" s="232">
        <f>'Soybean Harvest'!O45</f>
        <v>491.99708248725796</v>
      </c>
      <c r="K40" s="231">
        <f>'Soybean Harvest'!P45</f>
        <v>21</v>
      </c>
      <c r="L40" s="336" t="str">
        <f>'Soybean Harvest'!Q45</f>
        <v>lost half row to spray</v>
      </c>
      <c r="M40" s="337"/>
      <c r="N40" s="338"/>
    </row>
    <row r="41" spans="1:14" ht="32.25" customHeight="1">
      <c r="A41" s="224" t="e">
        <f t="shared" si="0"/>
        <v>#REF!</v>
      </c>
      <c r="B41" s="225" t="e">
        <f>'Soybean Harvest'!#REF!</f>
        <v>#REF!</v>
      </c>
      <c r="C41" s="226" t="e">
        <f>'Soybean Harvest'!#REF!</f>
        <v>#REF!</v>
      </c>
      <c r="D41" s="227" t="e">
        <f>'Soybean Harvest'!#REF!</f>
        <v>#REF!</v>
      </c>
      <c r="E41" s="228" t="e">
        <f>'Soybean Harvest'!#REF!</f>
        <v>#REF!</v>
      </c>
      <c r="F41" s="229" t="e">
        <f>'Soybean Harvest'!#REF!</f>
        <v>#REF!</v>
      </c>
      <c r="G41" s="230" t="e">
        <f>'Soybean Harvest'!#REF!</f>
        <v>#REF!</v>
      </c>
      <c r="H41" s="231" t="e">
        <f>'Soybean Harvest'!#REF!</f>
        <v>#REF!</v>
      </c>
      <c r="I41" s="230" t="e">
        <f>'Soybean Harvest'!#REF!</f>
        <v>#REF!</v>
      </c>
      <c r="J41" s="232" t="e">
        <f>'Soybean Harvest'!#REF!</f>
        <v>#REF!</v>
      </c>
      <c r="K41" s="231" t="e">
        <f>'Soybean Harvest'!#REF!</f>
        <v>#REF!</v>
      </c>
      <c r="L41" s="336" t="e">
        <f>'Soybean Harvest'!#REF!</f>
        <v>#REF!</v>
      </c>
      <c r="M41" s="337"/>
      <c r="N41" s="338"/>
    </row>
    <row r="42" spans="1:14" ht="32.25" customHeight="1">
      <c r="A42" s="76" t="str">
        <f t="shared" si="0"/>
        <v/>
      </c>
      <c r="B42" s="48">
        <f>'Soybean Harvest'!B46</f>
        <v>0</v>
      </c>
      <c r="C42" s="210">
        <f>'Soybean Harvest'!C46</f>
        <v>0</v>
      </c>
      <c r="D42" s="211">
        <f>'Soybean Harvest'!D46</f>
        <v>0</v>
      </c>
      <c r="E42" s="212">
        <f>'Soybean Harvest'!E46</f>
        <v>0</v>
      </c>
      <c r="F42" s="101">
        <f>'Soybean Harvest'!G46</f>
        <v>0</v>
      </c>
      <c r="G42" s="50" t="str">
        <f>'Soybean Harvest'!L46</f>
        <v/>
      </c>
      <c r="H42" s="49" t="str">
        <f>'Soybean Harvest'!M46</f>
        <v/>
      </c>
      <c r="I42" s="50">
        <f>'Soybean Harvest'!N46</f>
        <v>0</v>
      </c>
      <c r="J42" s="51" t="str">
        <f>'Soybean Harvest'!O46</f>
        <v/>
      </c>
      <c r="K42" s="49" t="str">
        <f>'Soybean Harvest'!P46</f>
        <v/>
      </c>
      <c r="L42" s="353">
        <f>'Soybean Harvest'!Q46</f>
        <v>0</v>
      </c>
      <c r="M42" s="354"/>
      <c r="N42" s="355"/>
    </row>
    <row r="43" spans="1:14" ht="32.25" customHeight="1">
      <c r="A43" s="76" t="str">
        <f t="shared" si="0"/>
        <v/>
      </c>
      <c r="B43" s="48">
        <f>'Soybean Harvest'!B47</f>
        <v>0</v>
      </c>
      <c r="C43" s="210">
        <f>'Soybean Harvest'!C47</f>
        <v>0</v>
      </c>
      <c r="D43" s="211">
        <f>'Soybean Harvest'!D47</f>
        <v>0</v>
      </c>
      <c r="E43" s="212">
        <f>'Soybean Harvest'!E47</f>
        <v>0</v>
      </c>
      <c r="F43" s="101">
        <f>'Soybean Harvest'!G47</f>
        <v>0</v>
      </c>
      <c r="G43" s="50" t="str">
        <f>'Soybean Harvest'!L47</f>
        <v/>
      </c>
      <c r="H43" s="49" t="str">
        <f>'Soybean Harvest'!M47</f>
        <v/>
      </c>
      <c r="I43" s="50">
        <f>'Soybean Harvest'!N47</f>
        <v>0</v>
      </c>
      <c r="J43" s="51" t="str">
        <f>'Soybean Harvest'!O47</f>
        <v/>
      </c>
      <c r="K43" s="49" t="str">
        <f>'Soybean Harvest'!P47</f>
        <v/>
      </c>
      <c r="L43" s="353">
        <f>'Soybean Harvest'!Q47</f>
        <v>0</v>
      </c>
      <c r="M43" s="354"/>
      <c r="N43" s="355"/>
    </row>
    <row r="44" spans="1:14" ht="32.25" customHeight="1">
      <c r="A44" s="76" t="str">
        <f t="shared" ref="A44:A79" si="1">IF(C44=0,"",A43+1)</f>
        <v/>
      </c>
      <c r="B44" s="48">
        <f>'Soybean Harvest'!B48</f>
        <v>0</v>
      </c>
      <c r="C44" s="210">
        <f>'Soybean Harvest'!C48</f>
        <v>0</v>
      </c>
      <c r="D44" s="211">
        <f>'Soybean Harvest'!D48</f>
        <v>0</v>
      </c>
      <c r="E44" s="212">
        <f>'Soybean Harvest'!E48</f>
        <v>0</v>
      </c>
      <c r="F44" s="101">
        <f>'Soybean Harvest'!G48</f>
        <v>0</v>
      </c>
      <c r="G44" s="50" t="str">
        <f>'Soybean Harvest'!L48</f>
        <v/>
      </c>
      <c r="H44" s="49" t="str">
        <f>'Soybean Harvest'!M48</f>
        <v/>
      </c>
      <c r="I44" s="50">
        <f>'Soybean Harvest'!N48</f>
        <v>0</v>
      </c>
      <c r="J44" s="51" t="str">
        <f>'Soybean Harvest'!O48</f>
        <v/>
      </c>
      <c r="K44" s="49" t="str">
        <f>'Soybean Harvest'!P48</f>
        <v/>
      </c>
      <c r="L44" s="353">
        <f>'Soybean Harvest'!Q48</f>
        <v>0</v>
      </c>
      <c r="M44" s="354"/>
      <c r="N44" s="355"/>
    </row>
    <row r="45" spans="1:14" ht="32.25" customHeight="1">
      <c r="A45" s="76" t="str">
        <f t="shared" si="1"/>
        <v/>
      </c>
      <c r="B45" s="48">
        <f>'Soybean Harvest'!B49</f>
        <v>0</v>
      </c>
      <c r="C45" s="210">
        <f>'Soybean Harvest'!C49</f>
        <v>0</v>
      </c>
      <c r="D45" s="211">
        <f>'Soybean Harvest'!D49</f>
        <v>0</v>
      </c>
      <c r="E45" s="212">
        <f>'Soybean Harvest'!E49</f>
        <v>0</v>
      </c>
      <c r="F45" s="101">
        <f>'Soybean Harvest'!G49</f>
        <v>0</v>
      </c>
      <c r="G45" s="50" t="str">
        <f>'Soybean Harvest'!L49</f>
        <v/>
      </c>
      <c r="H45" s="49" t="str">
        <f>'Soybean Harvest'!M49</f>
        <v/>
      </c>
      <c r="I45" s="50">
        <f>'Soybean Harvest'!N49</f>
        <v>0</v>
      </c>
      <c r="J45" s="51" t="str">
        <f>'Soybean Harvest'!O49</f>
        <v/>
      </c>
      <c r="K45" s="49" t="str">
        <f>'Soybean Harvest'!P49</f>
        <v/>
      </c>
      <c r="L45" s="353">
        <f>'Soybean Harvest'!Q49</f>
        <v>0</v>
      </c>
      <c r="M45" s="354"/>
      <c r="N45" s="355"/>
    </row>
    <row r="46" spans="1:14" ht="32.25" customHeight="1">
      <c r="A46" s="76" t="str">
        <f t="shared" si="1"/>
        <v/>
      </c>
      <c r="B46" s="48">
        <f>'Soybean Harvest'!B50</f>
        <v>0</v>
      </c>
      <c r="C46" s="210">
        <f>'Soybean Harvest'!C50</f>
        <v>0</v>
      </c>
      <c r="D46" s="211">
        <f>'Soybean Harvest'!D50</f>
        <v>0</v>
      </c>
      <c r="E46" s="212">
        <f>'Soybean Harvest'!E50</f>
        <v>0</v>
      </c>
      <c r="F46" s="101">
        <f>'Soybean Harvest'!G50</f>
        <v>0</v>
      </c>
      <c r="G46" s="50" t="str">
        <f>'Soybean Harvest'!L50</f>
        <v/>
      </c>
      <c r="H46" s="49" t="str">
        <f>'Soybean Harvest'!M50</f>
        <v/>
      </c>
      <c r="I46" s="50">
        <f>'Soybean Harvest'!N50</f>
        <v>0</v>
      </c>
      <c r="J46" s="51" t="str">
        <f>'Soybean Harvest'!O50</f>
        <v/>
      </c>
      <c r="K46" s="49" t="str">
        <f>'Soybean Harvest'!P50</f>
        <v/>
      </c>
      <c r="L46" s="353">
        <f>'Soybean Harvest'!Q50</f>
        <v>0</v>
      </c>
      <c r="M46" s="354"/>
      <c r="N46" s="355"/>
    </row>
    <row r="47" spans="1:14" ht="32.25" customHeight="1">
      <c r="A47" s="76" t="str">
        <f t="shared" si="1"/>
        <v/>
      </c>
      <c r="B47" s="48">
        <f>'Soybean Harvest'!B51</f>
        <v>0</v>
      </c>
      <c r="C47" s="210">
        <f>'Soybean Harvest'!C51</f>
        <v>0</v>
      </c>
      <c r="D47" s="211">
        <f>'Soybean Harvest'!D51</f>
        <v>0</v>
      </c>
      <c r="E47" s="212">
        <f>'Soybean Harvest'!E51</f>
        <v>0</v>
      </c>
      <c r="F47" s="101">
        <f>'Soybean Harvest'!G51</f>
        <v>0</v>
      </c>
      <c r="G47" s="50" t="str">
        <f>'Soybean Harvest'!L51</f>
        <v/>
      </c>
      <c r="H47" s="49" t="str">
        <f>'Soybean Harvest'!M51</f>
        <v/>
      </c>
      <c r="I47" s="50">
        <f>'Soybean Harvest'!N51</f>
        <v>0</v>
      </c>
      <c r="J47" s="51" t="str">
        <f>'Soybean Harvest'!O51</f>
        <v/>
      </c>
      <c r="K47" s="49" t="str">
        <f>'Soybean Harvest'!P51</f>
        <v/>
      </c>
      <c r="L47" s="353">
        <f>'Soybean Harvest'!Q51</f>
        <v>0</v>
      </c>
      <c r="M47" s="354"/>
      <c r="N47" s="355"/>
    </row>
    <row r="48" spans="1:14" ht="32.25" customHeight="1">
      <c r="A48" s="76" t="str">
        <f t="shared" si="1"/>
        <v/>
      </c>
      <c r="B48" s="48">
        <f>'Soybean Harvest'!B52</f>
        <v>0</v>
      </c>
      <c r="C48" s="210">
        <f>'Soybean Harvest'!C52</f>
        <v>0</v>
      </c>
      <c r="D48" s="211">
        <f>'Soybean Harvest'!D52</f>
        <v>0</v>
      </c>
      <c r="E48" s="212">
        <f>'Soybean Harvest'!E52</f>
        <v>0</v>
      </c>
      <c r="F48" s="101">
        <f>'Soybean Harvest'!G52</f>
        <v>0</v>
      </c>
      <c r="G48" s="50" t="str">
        <f>'Soybean Harvest'!L52</f>
        <v/>
      </c>
      <c r="H48" s="49" t="str">
        <f>'Soybean Harvest'!M52</f>
        <v/>
      </c>
      <c r="I48" s="50">
        <f>'Soybean Harvest'!N52</f>
        <v>0</v>
      </c>
      <c r="J48" s="51" t="str">
        <f>'Soybean Harvest'!O52</f>
        <v/>
      </c>
      <c r="K48" s="49" t="str">
        <f>'Soybean Harvest'!P52</f>
        <v/>
      </c>
      <c r="L48" s="353">
        <f>'Soybean Harvest'!Q52</f>
        <v>0</v>
      </c>
      <c r="M48" s="354"/>
      <c r="N48" s="355"/>
    </row>
    <row r="49" spans="1:14" ht="32.25" customHeight="1">
      <c r="A49" s="76" t="str">
        <f t="shared" si="1"/>
        <v/>
      </c>
      <c r="B49" s="48">
        <f>'Soybean Harvest'!B53</f>
        <v>0</v>
      </c>
      <c r="C49" s="210">
        <f>'Soybean Harvest'!C53</f>
        <v>0</v>
      </c>
      <c r="D49" s="211">
        <f>'Soybean Harvest'!D53</f>
        <v>0</v>
      </c>
      <c r="E49" s="212">
        <f>'Soybean Harvest'!E53</f>
        <v>0</v>
      </c>
      <c r="F49" s="101">
        <f>'Soybean Harvest'!G53</f>
        <v>0</v>
      </c>
      <c r="G49" s="50" t="str">
        <f>'Soybean Harvest'!L53</f>
        <v/>
      </c>
      <c r="H49" s="49" t="str">
        <f>'Soybean Harvest'!M53</f>
        <v/>
      </c>
      <c r="I49" s="50">
        <f>'Soybean Harvest'!N53</f>
        <v>0</v>
      </c>
      <c r="J49" s="51" t="str">
        <f>'Soybean Harvest'!O53</f>
        <v/>
      </c>
      <c r="K49" s="49" t="str">
        <f>'Soybean Harvest'!P53</f>
        <v/>
      </c>
      <c r="L49" s="353">
        <f>'Soybean Harvest'!Q53</f>
        <v>0</v>
      </c>
      <c r="M49" s="354"/>
      <c r="N49" s="355"/>
    </row>
    <row r="50" spans="1:14" ht="32.25" customHeight="1">
      <c r="A50" s="76" t="str">
        <f t="shared" si="1"/>
        <v/>
      </c>
      <c r="B50" s="48">
        <f>'Soybean Harvest'!B54</f>
        <v>0</v>
      </c>
      <c r="C50" s="210">
        <f>'Soybean Harvest'!C54</f>
        <v>0</v>
      </c>
      <c r="D50" s="211">
        <f>'Soybean Harvest'!D54</f>
        <v>0</v>
      </c>
      <c r="E50" s="212">
        <f>'Soybean Harvest'!E54</f>
        <v>0</v>
      </c>
      <c r="F50" s="101">
        <f>'Soybean Harvest'!G54</f>
        <v>0</v>
      </c>
      <c r="G50" s="50" t="str">
        <f>'Soybean Harvest'!L54</f>
        <v/>
      </c>
      <c r="H50" s="49" t="str">
        <f>'Soybean Harvest'!M54</f>
        <v/>
      </c>
      <c r="I50" s="50">
        <f>'Soybean Harvest'!N54</f>
        <v>0</v>
      </c>
      <c r="J50" s="51" t="str">
        <f>'Soybean Harvest'!O54</f>
        <v/>
      </c>
      <c r="K50" s="49" t="str">
        <f>'Soybean Harvest'!P54</f>
        <v/>
      </c>
      <c r="L50" s="353">
        <f>'Soybean Harvest'!Q54</f>
        <v>0</v>
      </c>
      <c r="M50" s="354"/>
      <c r="N50" s="355"/>
    </row>
    <row r="51" spans="1:14" ht="32.25" customHeight="1">
      <c r="A51" s="76" t="str">
        <f t="shared" si="1"/>
        <v/>
      </c>
      <c r="B51" s="48">
        <f>'Soybean Harvest'!B55</f>
        <v>0</v>
      </c>
      <c r="C51" s="210">
        <f>'Soybean Harvest'!C55</f>
        <v>0</v>
      </c>
      <c r="D51" s="211">
        <f>'Soybean Harvest'!D55</f>
        <v>0</v>
      </c>
      <c r="E51" s="212">
        <f>'Soybean Harvest'!E55</f>
        <v>0</v>
      </c>
      <c r="F51" s="101">
        <f>'Soybean Harvest'!G55</f>
        <v>0</v>
      </c>
      <c r="G51" s="50" t="str">
        <f>'Soybean Harvest'!L55</f>
        <v/>
      </c>
      <c r="H51" s="49" t="str">
        <f>'Soybean Harvest'!M55</f>
        <v/>
      </c>
      <c r="I51" s="50">
        <f>'Soybean Harvest'!N55</f>
        <v>0</v>
      </c>
      <c r="J51" s="51" t="str">
        <f>'Soybean Harvest'!O55</f>
        <v/>
      </c>
      <c r="K51" s="49" t="str">
        <f>'Soybean Harvest'!P55</f>
        <v/>
      </c>
      <c r="L51" s="353">
        <f>'Soybean Harvest'!Q55</f>
        <v>0</v>
      </c>
      <c r="M51" s="354"/>
      <c r="N51" s="355"/>
    </row>
    <row r="52" spans="1:14" ht="32.25" customHeight="1">
      <c r="A52" s="76" t="str">
        <f t="shared" si="1"/>
        <v/>
      </c>
      <c r="B52" s="48">
        <f>'Soybean Harvest'!B56</f>
        <v>0</v>
      </c>
      <c r="C52" s="210">
        <f>'Soybean Harvest'!C56</f>
        <v>0</v>
      </c>
      <c r="D52" s="211">
        <f>'Soybean Harvest'!D56</f>
        <v>0</v>
      </c>
      <c r="E52" s="212">
        <f>'Soybean Harvest'!E56</f>
        <v>0</v>
      </c>
      <c r="F52" s="101">
        <f>'Soybean Harvest'!G56</f>
        <v>0</v>
      </c>
      <c r="G52" s="50" t="str">
        <f>'Soybean Harvest'!L56</f>
        <v/>
      </c>
      <c r="H52" s="49" t="str">
        <f>'Soybean Harvest'!M56</f>
        <v/>
      </c>
      <c r="I52" s="50">
        <f>'Soybean Harvest'!N56</f>
        <v>0</v>
      </c>
      <c r="J52" s="51" t="str">
        <f>'Soybean Harvest'!O56</f>
        <v/>
      </c>
      <c r="K52" s="49" t="str">
        <f>'Soybean Harvest'!P56</f>
        <v/>
      </c>
      <c r="L52" s="353">
        <f>'Soybean Harvest'!Q56</f>
        <v>0</v>
      </c>
      <c r="M52" s="354"/>
      <c r="N52" s="355"/>
    </row>
    <row r="53" spans="1:14" ht="32.25" customHeight="1">
      <c r="A53" s="76" t="str">
        <f t="shared" si="1"/>
        <v/>
      </c>
      <c r="B53" s="48">
        <f>'Soybean Harvest'!B57</f>
        <v>0</v>
      </c>
      <c r="C53" s="210">
        <f>'Soybean Harvest'!C57</f>
        <v>0</v>
      </c>
      <c r="D53" s="211">
        <f>'Soybean Harvest'!D57</f>
        <v>0</v>
      </c>
      <c r="E53" s="212">
        <f>'Soybean Harvest'!E57</f>
        <v>0</v>
      </c>
      <c r="F53" s="101">
        <f>'Soybean Harvest'!G57</f>
        <v>0</v>
      </c>
      <c r="G53" s="50" t="str">
        <f>'Soybean Harvest'!L57</f>
        <v/>
      </c>
      <c r="H53" s="49" t="str">
        <f>'Soybean Harvest'!M57</f>
        <v/>
      </c>
      <c r="I53" s="50">
        <f>'Soybean Harvest'!N57</f>
        <v>0</v>
      </c>
      <c r="J53" s="51" t="str">
        <f>'Soybean Harvest'!O57</f>
        <v/>
      </c>
      <c r="K53" s="49" t="str">
        <f>'Soybean Harvest'!P57</f>
        <v/>
      </c>
      <c r="L53" s="353">
        <f>'Soybean Harvest'!Q57</f>
        <v>0</v>
      </c>
      <c r="M53" s="354"/>
      <c r="N53" s="355"/>
    </row>
    <row r="54" spans="1:14" ht="32.25" customHeight="1">
      <c r="A54" s="76" t="str">
        <f t="shared" si="1"/>
        <v/>
      </c>
      <c r="B54" s="48">
        <f>'Soybean Harvest'!B58</f>
        <v>0</v>
      </c>
      <c r="C54" s="210">
        <f>'Soybean Harvest'!C58</f>
        <v>0</v>
      </c>
      <c r="D54" s="211">
        <f>'Soybean Harvest'!D58</f>
        <v>0</v>
      </c>
      <c r="E54" s="212">
        <f>'Soybean Harvest'!E58</f>
        <v>0</v>
      </c>
      <c r="F54" s="101">
        <f>'Soybean Harvest'!G58</f>
        <v>0</v>
      </c>
      <c r="G54" s="50" t="str">
        <f>'Soybean Harvest'!L58</f>
        <v/>
      </c>
      <c r="H54" s="49" t="str">
        <f>'Soybean Harvest'!M58</f>
        <v/>
      </c>
      <c r="I54" s="50">
        <f>'Soybean Harvest'!N58</f>
        <v>0</v>
      </c>
      <c r="J54" s="51" t="str">
        <f>'Soybean Harvest'!O58</f>
        <v/>
      </c>
      <c r="K54" s="49" t="str">
        <f>'Soybean Harvest'!P58</f>
        <v/>
      </c>
      <c r="L54" s="353">
        <f>'Soybean Harvest'!Q58</f>
        <v>0</v>
      </c>
      <c r="M54" s="354"/>
      <c r="N54" s="355"/>
    </row>
    <row r="55" spans="1:14" ht="32.25" customHeight="1">
      <c r="A55" s="76" t="str">
        <f t="shared" si="1"/>
        <v/>
      </c>
      <c r="B55" s="48">
        <f>'Soybean Harvest'!B59</f>
        <v>0</v>
      </c>
      <c r="C55" s="210">
        <f>'Soybean Harvest'!C59</f>
        <v>0</v>
      </c>
      <c r="D55" s="211">
        <f>'Soybean Harvest'!D59</f>
        <v>0</v>
      </c>
      <c r="E55" s="212">
        <f>'Soybean Harvest'!E59</f>
        <v>0</v>
      </c>
      <c r="F55" s="101">
        <f>'Soybean Harvest'!G59</f>
        <v>0</v>
      </c>
      <c r="G55" s="50" t="str">
        <f>'Soybean Harvest'!L59</f>
        <v/>
      </c>
      <c r="H55" s="49" t="str">
        <f>'Soybean Harvest'!M59</f>
        <v/>
      </c>
      <c r="I55" s="50">
        <f>'Soybean Harvest'!N59</f>
        <v>0</v>
      </c>
      <c r="J55" s="51" t="str">
        <f>'Soybean Harvest'!O59</f>
        <v/>
      </c>
      <c r="K55" s="49" t="str">
        <f>'Soybean Harvest'!P59</f>
        <v/>
      </c>
      <c r="L55" s="353">
        <f>'Soybean Harvest'!Q59</f>
        <v>0</v>
      </c>
      <c r="M55" s="354"/>
      <c r="N55" s="355"/>
    </row>
    <row r="56" spans="1:14" ht="32.25" customHeight="1">
      <c r="A56" s="76" t="str">
        <f t="shared" si="1"/>
        <v/>
      </c>
      <c r="B56" s="48">
        <f>'Soybean Harvest'!B60</f>
        <v>0</v>
      </c>
      <c r="C56" s="210">
        <f>'Soybean Harvest'!C60</f>
        <v>0</v>
      </c>
      <c r="D56" s="211">
        <f>'Soybean Harvest'!D60</f>
        <v>0</v>
      </c>
      <c r="E56" s="212">
        <f>'Soybean Harvest'!E60</f>
        <v>0</v>
      </c>
      <c r="F56" s="101">
        <f>'Soybean Harvest'!G60</f>
        <v>0</v>
      </c>
      <c r="G56" s="50" t="str">
        <f>'Soybean Harvest'!L60</f>
        <v/>
      </c>
      <c r="H56" s="49" t="str">
        <f>'Soybean Harvest'!M60</f>
        <v/>
      </c>
      <c r="I56" s="50">
        <f>'Soybean Harvest'!N60</f>
        <v>0</v>
      </c>
      <c r="J56" s="51" t="str">
        <f>'Soybean Harvest'!O60</f>
        <v/>
      </c>
      <c r="K56" s="49" t="str">
        <f>'Soybean Harvest'!P60</f>
        <v/>
      </c>
      <c r="L56" s="353">
        <f>'Soybean Harvest'!Q60</f>
        <v>0</v>
      </c>
      <c r="M56" s="354"/>
      <c r="N56" s="355"/>
    </row>
    <row r="57" spans="1:14" ht="32.25" customHeight="1">
      <c r="A57" s="76" t="str">
        <f t="shared" si="1"/>
        <v/>
      </c>
      <c r="B57" s="48">
        <f>'Soybean Harvest'!B61</f>
        <v>0</v>
      </c>
      <c r="C57" s="210">
        <f>'Soybean Harvest'!C61</f>
        <v>0</v>
      </c>
      <c r="D57" s="211">
        <f>'Soybean Harvest'!D61</f>
        <v>0</v>
      </c>
      <c r="E57" s="212">
        <f>'Soybean Harvest'!E61</f>
        <v>0</v>
      </c>
      <c r="F57" s="101">
        <f>'Soybean Harvest'!G61</f>
        <v>0</v>
      </c>
      <c r="G57" s="50" t="str">
        <f>'Soybean Harvest'!L61</f>
        <v/>
      </c>
      <c r="H57" s="49" t="str">
        <f>'Soybean Harvest'!M61</f>
        <v/>
      </c>
      <c r="I57" s="50">
        <f>'Soybean Harvest'!N61</f>
        <v>0</v>
      </c>
      <c r="J57" s="51" t="str">
        <f>'Soybean Harvest'!O61</f>
        <v/>
      </c>
      <c r="K57" s="49" t="str">
        <f>'Soybean Harvest'!P61</f>
        <v/>
      </c>
      <c r="L57" s="353">
        <f>'Soybean Harvest'!Q61</f>
        <v>0</v>
      </c>
      <c r="M57" s="354"/>
      <c r="N57" s="355"/>
    </row>
    <row r="58" spans="1:14" ht="32.25" customHeight="1">
      <c r="A58" s="76" t="str">
        <f t="shared" si="1"/>
        <v/>
      </c>
      <c r="B58" s="48">
        <f>'Soybean Harvest'!B62</f>
        <v>0</v>
      </c>
      <c r="C58" s="210">
        <f>'Soybean Harvest'!C62</f>
        <v>0</v>
      </c>
      <c r="D58" s="211">
        <f>'Soybean Harvest'!D62</f>
        <v>0</v>
      </c>
      <c r="E58" s="212">
        <f>'Soybean Harvest'!E62</f>
        <v>0</v>
      </c>
      <c r="F58" s="101">
        <f>'Soybean Harvest'!G62</f>
        <v>0</v>
      </c>
      <c r="G58" s="50" t="str">
        <f>'Soybean Harvest'!L62</f>
        <v/>
      </c>
      <c r="H58" s="49" t="str">
        <f>'Soybean Harvest'!M62</f>
        <v/>
      </c>
      <c r="I58" s="50">
        <f>'Soybean Harvest'!N62</f>
        <v>0</v>
      </c>
      <c r="J58" s="51" t="str">
        <f>'Soybean Harvest'!O62</f>
        <v/>
      </c>
      <c r="K58" s="49" t="str">
        <f>'Soybean Harvest'!P62</f>
        <v/>
      </c>
      <c r="L58" s="353">
        <f>'Soybean Harvest'!Q62</f>
        <v>0</v>
      </c>
      <c r="M58" s="354"/>
      <c r="N58" s="355"/>
    </row>
    <row r="59" spans="1:14" ht="32.25" customHeight="1">
      <c r="A59" s="76" t="str">
        <f t="shared" si="1"/>
        <v/>
      </c>
      <c r="B59" s="48">
        <f>'Soybean Harvest'!B63</f>
        <v>0</v>
      </c>
      <c r="C59" s="210">
        <f>'Soybean Harvest'!C63</f>
        <v>0</v>
      </c>
      <c r="D59" s="211">
        <f>'Soybean Harvest'!D63</f>
        <v>0</v>
      </c>
      <c r="E59" s="212">
        <f>'Soybean Harvest'!E63</f>
        <v>0</v>
      </c>
      <c r="F59" s="101">
        <f>'Soybean Harvest'!G63</f>
        <v>0</v>
      </c>
      <c r="G59" s="50" t="str">
        <f>'Soybean Harvest'!L63</f>
        <v/>
      </c>
      <c r="H59" s="49" t="str">
        <f>'Soybean Harvest'!M63</f>
        <v/>
      </c>
      <c r="I59" s="50">
        <f>'Soybean Harvest'!N63</f>
        <v>0</v>
      </c>
      <c r="J59" s="51" t="str">
        <f>'Soybean Harvest'!O63</f>
        <v/>
      </c>
      <c r="K59" s="49" t="str">
        <f>'Soybean Harvest'!P63</f>
        <v/>
      </c>
      <c r="L59" s="353">
        <f>'Soybean Harvest'!Q63</f>
        <v>0</v>
      </c>
      <c r="M59" s="354"/>
      <c r="N59" s="355"/>
    </row>
    <row r="60" spans="1:14" ht="32.25" customHeight="1">
      <c r="A60" s="76" t="str">
        <f t="shared" si="1"/>
        <v/>
      </c>
      <c r="B60" s="48">
        <f>'Soybean Harvest'!B64</f>
        <v>0</v>
      </c>
      <c r="C60" s="210">
        <f>'Soybean Harvest'!C64</f>
        <v>0</v>
      </c>
      <c r="D60" s="211">
        <f>'Soybean Harvest'!D64</f>
        <v>0</v>
      </c>
      <c r="E60" s="212">
        <f>'Soybean Harvest'!E64</f>
        <v>0</v>
      </c>
      <c r="F60" s="101">
        <f>'Soybean Harvest'!G64</f>
        <v>0</v>
      </c>
      <c r="G60" s="50" t="str">
        <f>'Soybean Harvest'!L64</f>
        <v/>
      </c>
      <c r="H60" s="49" t="str">
        <f>'Soybean Harvest'!M64</f>
        <v/>
      </c>
      <c r="I60" s="50">
        <f>'Soybean Harvest'!N64</f>
        <v>0</v>
      </c>
      <c r="J60" s="51" t="str">
        <f>'Soybean Harvest'!O64</f>
        <v/>
      </c>
      <c r="K60" s="49" t="str">
        <f>'Soybean Harvest'!P64</f>
        <v/>
      </c>
      <c r="L60" s="353">
        <f>'Soybean Harvest'!Q64</f>
        <v>0</v>
      </c>
      <c r="M60" s="354"/>
      <c r="N60" s="355"/>
    </row>
    <row r="61" spans="1:14" ht="32.25" customHeight="1">
      <c r="A61" s="76" t="str">
        <f t="shared" si="1"/>
        <v/>
      </c>
      <c r="B61" s="48">
        <f>'Soybean Harvest'!B65</f>
        <v>0</v>
      </c>
      <c r="C61" s="210">
        <f>'Soybean Harvest'!C65</f>
        <v>0</v>
      </c>
      <c r="D61" s="211">
        <f>'Soybean Harvest'!D65</f>
        <v>0</v>
      </c>
      <c r="E61" s="212">
        <f>'Soybean Harvest'!E65</f>
        <v>0</v>
      </c>
      <c r="F61" s="101">
        <f>'Soybean Harvest'!G65</f>
        <v>0</v>
      </c>
      <c r="G61" s="50" t="str">
        <f>'Soybean Harvest'!L65</f>
        <v/>
      </c>
      <c r="H61" s="49" t="str">
        <f>'Soybean Harvest'!M65</f>
        <v/>
      </c>
      <c r="I61" s="50">
        <f>'Soybean Harvest'!N65</f>
        <v>0</v>
      </c>
      <c r="J61" s="51" t="str">
        <f>'Soybean Harvest'!O65</f>
        <v/>
      </c>
      <c r="K61" s="49" t="str">
        <f>'Soybean Harvest'!P65</f>
        <v/>
      </c>
      <c r="L61" s="353">
        <f>'Soybean Harvest'!Q65</f>
        <v>0</v>
      </c>
      <c r="M61" s="354"/>
      <c r="N61" s="355"/>
    </row>
    <row r="62" spans="1:14" ht="32.25" customHeight="1">
      <c r="A62" s="76" t="str">
        <f t="shared" si="1"/>
        <v/>
      </c>
      <c r="B62" s="48">
        <f>'Soybean Harvest'!B66</f>
        <v>0</v>
      </c>
      <c r="C62" s="210">
        <f>'Soybean Harvest'!C66</f>
        <v>0</v>
      </c>
      <c r="D62" s="211">
        <f>'Soybean Harvest'!D66</f>
        <v>0</v>
      </c>
      <c r="E62" s="212">
        <f>'Soybean Harvest'!E66</f>
        <v>0</v>
      </c>
      <c r="F62" s="101">
        <f>'Soybean Harvest'!G66</f>
        <v>0</v>
      </c>
      <c r="G62" s="50" t="str">
        <f>'Soybean Harvest'!L66</f>
        <v/>
      </c>
      <c r="H62" s="49" t="str">
        <f>'Soybean Harvest'!M66</f>
        <v/>
      </c>
      <c r="I62" s="50">
        <f>'Soybean Harvest'!N66</f>
        <v>0</v>
      </c>
      <c r="J62" s="51" t="str">
        <f>'Soybean Harvest'!O66</f>
        <v/>
      </c>
      <c r="K62" s="49" t="str">
        <f>'Soybean Harvest'!P66</f>
        <v/>
      </c>
      <c r="L62" s="353">
        <f>'Soybean Harvest'!Q66</f>
        <v>0</v>
      </c>
      <c r="M62" s="354"/>
      <c r="N62" s="355"/>
    </row>
    <row r="63" spans="1:14" ht="32.25" customHeight="1">
      <c r="A63" s="76" t="str">
        <f t="shared" si="1"/>
        <v/>
      </c>
      <c r="B63" s="48">
        <f>'Soybean Harvest'!B67</f>
        <v>0</v>
      </c>
      <c r="C63" s="210">
        <f>'Soybean Harvest'!C67</f>
        <v>0</v>
      </c>
      <c r="D63" s="211">
        <f>'Soybean Harvest'!D67</f>
        <v>0</v>
      </c>
      <c r="E63" s="212">
        <f>'Soybean Harvest'!E67</f>
        <v>0</v>
      </c>
      <c r="F63" s="101">
        <f>'Soybean Harvest'!G67</f>
        <v>0</v>
      </c>
      <c r="G63" s="50" t="str">
        <f>'Soybean Harvest'!L67</f>
        <v/>
      </c>
      <c r="H63" s="49" t="str">
        <f>'Soybean Harvest'!M67</f>
        <v/>
      </c>
      <c r="I63" s="50">
        <f>'Soybean Harvest'!N67</f>
        <v>0</v>
      </c>
      <c r="J63" s="51" t="str">
        <f>'Soybean Harvest'!O67</f>
        <v/>
      </c>
      <c r="K63" s="49" t="str">
        <f>'Soybean Harvest'!P67</f>
        <v/>
      </c>
      <c r="L63" s="353">
        <f>'Soybean Harvest'!Q67</f>
        <v>0</v>
      </c>
      <c r="M63" s="354"/>
      <c r="N63" s="355"/>
    </row>
    <row r="64" spans="1:14" ht="32.25" customHeight="1">
      <c r="A64" s="76" t="str">
        <f t="shared" si="1"/>
        <v/>
      </c>
      <c r="B64" s="48">
        <f>'Soybean Harvest'!B68</f>
        <v>0</v>
      </c>
      <c r="C64" s="210">
        <f>'Soybean Harvest'!C68</f>
        <v>0</v>
      </c>
      <c r="D64" s="211">
        <f>'Soybean Harvest'!D68</f>
        <v>0</v>
      </c>
      <c r="E64" s="212">
        <f>'Soybean Harvest'!E68</f>
        <v>0</v>
      </c>
      <c r="F64" s="101">
        <f>'Soybean Harvest'!G68</f>
        <v>0</v>
      </c>
      <c r="G64" s="50" t="str">
        <f>'Soybean Harvest'!L68</f>
        <v/>
      </c>
      <c r="H64" s="49" t="str">
        <f>'Soybean Harvest'!M68</f>
        <v/>
      </c>
      <c r="I64" s="50">
        <f>'Soybean Harvest'!N68</f>
        <v>0</v>
      </c>
      <c r="J64" s="51" t="str">
        <f>'Soybean Harvest'!O68</f>
        <v/>
      </c>
      <c r="K64" s="49" t="str">
        <f>'Soybean Harvest'!P68</f>
        <v/>
      </c>
      <c r="L64" s="353">
        <f>'Soybean Harvest'!Q68</f>
        <v>0</v>
      </c>
      <c r="M64" s="354"/>
      <c r="N64" s="355"/>
    </row>
    <row r="65" spans="1:14" ht="32.25" customHeight="1">
      <c r="A65" s="76" t="str">
        <f t="shared" si="1"/>
        <v/>
      </c>
      <c r="B65" s="48">
        <f>'Soybean Harvest'!B69</f>
        <v>0</v>
      </c>
      <c r="C65" s="210">
        <f>'Soybean Harvest'!C69</f>
        <v>0</v>
      </c>
      <c r="D65" s="211">
        <f>'Soybean Harvest'!D69</f>
        <v>0</v>
      </c>
      <c r="E65" s="212">
        <f>'Soybean Harvest'!E69</f>
        <v>0</v>
      </c>
      <c r="F65" s="101">
        <f>'Soybean Harvest'!G69</f>
        <v>0</v>
      </c>
      <c r="G65" s="50" t="str">
        <f>'Soybean Harvest'!L69</f>
        <v/>
      </c>
      <c r="H65" s="49" t="str">
        <f>'Soybean Harvest'!M69</f>
        <v/>
      </c>
      <c r="I65" s="50">
        <f>'Soybean Harvest'!N69</f>
        <v>0</v>
      </c>
      <c r="J65" s="51" t="str">
        <f>'Soybean Harvest'!O69</f>
        <v/>
      </c>
      <c r="K65" s="49" t="str">
        <f>'Soybean Harvest'!P69</f>
        <v/>
      </c>
      <c r="L65" s="353">
        <f>'Soybean Harvest'!Q69</f>
        <v>0</v>
      </c>
      <c r="M65" s="354"/>
      <c r="N65" s="355"/>
    </row>
    <row r="66" spans="1:14" ht="32.25" customHeight="1">
      <c r="A66" s="76" t="str">
        <f t="shared" si="1"/>
        <v/>
      </c>
      <c r="B66" s="48">
        <f>'Soybean Harvest'!B70</f>
        <v>0</v>
      </c>
      <c r="C66" s="210">
        <f>'Soybean Harvest'!C70</f>
        <v>0</v>
      </c>
      <c r="D66" s="211">
        <f>'Soybean Harvest'!D70</f>
        <v>0</v>
      </c>
      <c r="E66" s="212">
        <f>'Soybean Harvest'!E70</f>
        <v>0</v>
      </c>
      <c r="F66" s="101">
        <f>'Soybean Harvest'!G70</f>
        <v>0</v>
      </c>
      <c r="G66" s="50" t="str">
        <f>'Soybean Harvest'!L70</f>
        <v/>
      </c>
      <c r="H66" s="49" t="str">
        <f>'Soybean Harvest'!M70</f>
        <v/>
      </c>
      <c r="I66" s="50">
        <f>'Soybean Harvest'!N70</f>
        <v>0</v>
      </c>
      <c r="J66" s="51" t="str">
        <f>'Soybean Harvest'!O70</f>
        <v/>
      </c>
      <c r="K66" s="49" t="str">
        <f>'Soybean Harvest'!P70</f>
        <v/>
      </c>
      <c r="L66" s="353">
        <f>'Soybean Harvest'!Q70</f>
        <v>0</v>
      </c>
      <c r="M66" s="354"/>
      <c r="N66" s="355"/>
    </row>
    <row r="67" spans="1:14" ht="32.25" customHeight="1">
      <c r="A67" s="76" t="str">
        <f t="shared" si="1"/>
        <v/>
      </c>
      <c r="B67" s="48">
        <f>'Soybean Harvest'!B71</f>
        <v>0</v>
      </c>
      <c r="C67" s="210">
        <f>'Soybean Harvest'!C71</f>
        <v>0</v>
      </c>
      <c r="D67" s="211">
        <f>'Soybean Harvest'!D71</f>
        <v>0</v>
      </c>
      <c r="E67" s="212">
        <f>'Soybean Harvest'!E71</f>
        <v>0</v>
      </c>
      <c r="F67" s="101">
        <f>'Soybean Harvest'!G71</f>
        <v>0</v>
      </c>
      <c r="G67" s="50" t="str">
        <f>'Soybean Harvest'!L71</f>
        <v/>
      </c>
      <c r="H67" s="49" t="str">
        <f>'Soybean Harvest'!M71</f>
        <v/>
      </c>
      <c r="I67" s="50">
        <f>'Soybean Harvest'!N71</f>
        <v>0</v>
      </c>
      <c r="J67" s="51" t="str">
        <f>'Soybean Harvest'!O71</f>
        <v/>
      </c>
      <c r="K67" s="49" t="str">
        <f>'Soybean Harvest'!P71</f>
        <v/>
      </c>
      <c r="L67" s="353">
        <f>'Soybean Harvest'!Q71</f>
        <v>0</v>
      </c>
      <c r="M67" s="354"/>
      <c r="N67" s="355"/>
    </row>
    <row r="68" spans="1:14" ht="32.25" customHeight="1">
      <c r="A68" s="76" t="str">
        <f t="shared" si="1"/>
        <v/>
      </c>
      <c r="B68" s="48">
        <f>'Soybean Harvest'!B72</f>
        <v>0</v>
      </c>
      <c r="C68" s="210">
        <f>'Soybean Harvest'!C72</f>
        <v>0</v>
      </c>
      <c r="D68" s="211">
        <f>'Soybean Harvest'!D72</f>
        <v>0</v>
      </c>
      <c r="E68" s="212">
        <f>'Soybean Harvest'!E72</f>
        <v>0</v>
      </c>
      <c r="F68" s="101">
        <f>'Soybean Harvest'!G72</f>
        <v>0</v>
      </c>
      <c r="G68" s="50" t="str">
        <f>'Soybean Harvest'!L72</f>
        <v/>
      </c>
      <c r="H68" s="49" t="str">
        <f>'Soybean Harvest'!M72</f>
        <v/>
      </c>
      <c r="I68" s="50">
        <f>'Soybean Harvest'!N72</f>
        <v>0</v>
      </c>
      <c r="J68" s="51" t="str">
        <f>'Soybean Harvest'!O72</f>
        <v/>
      </c>
      <c r="K68" s="49" t="str">
        <f>'Soybean Harvest'!P72</f>
        <v/>
      </c>
      <c r="L68" s="353">
        <f>'Soybean Harvest'!Q72</f>
        <v>0</v>
      </c>
      <c r="M68" s="354"/>
      <c r="N68" s="355"/>
    </row>
    <row r="69" spans="1:14" ht="32.25" customHeight="1">
      <c r="A69" s="76" t="str">
        <f t="shared" si="1"/>
        <v/>
      </c>
      <c r="B69" s="48">
        <f>'Soybean Harvest'!B73</f>
        <v>0</v>
      </c>
      <c r="C69" s="210">
        <f>'Soybean Harvest'!C73</f>
        <v>0</v>
      </c>
      <c r="D69" s="211">
        <f>'Soybean Harvest'!D73</f>
        <v>0</v>
      </c>
      <c r="E69" s="212">
        <f>'Soybean Harvest'!E73</f>
        <v>0</v>
      </c>
      <c r="F69" s="101">
        <f>'Soybean Harvest'!G73</f>
        <v>0</v>
      </c>
      <c r="G69" s="50" t="str">
        <f>'Soybean Harvest'!L73</f>
        <v/>
      </c>
      <c r="H69" s="49" t="str">
        <f>'Soybean Harvest'!M73</f>
        <v/>
      </c>
      <c r="I69" s="50">
        <f>'Soybean Harvest'!N73</f>
        <v>0</v>
      </c>
      <c r="J69" s="51" t="str">
        <f>'Soybean Harvest'!O73</f>
        <v/>
      </c>
      <c r="K69" s="49" t="str">
        <f>'Soybean Harvest'!P73</f>
        <v/>
      </c>
      <c r="L69" s="353">
        <f>'Soybean Harvest'!Q73</f>
        <v>0</v>
      </c>
      <c r="M69" s="354"/>
      <c r="N69" s="355"/>
    </row>
    <row r="70" spans="1:14" ht="32.25" customHeight="1">
      <c r="A70" s="76" t="str">
        <f t="shared" si="1"/>
        <v/>
      </c>
      <c r="B70" s="48">
        <f>'Soybean Harvest'!B74</f>
        <v>0</v>
      </c>
      <c r="C70" s="210">
        <f>'Soybean Harvest'!C74</f>
        <v>0</v>
      </c>
      <c r="D70" s="211">
        <f>'Soybean Harvest'!D74</f>
        <v>0</v>
      </c>
      <c r="E70" s="212">
        <f>'Soybean Harvest'!E74</f>
        <v>0</v>
      </c>
      <c r="F70" s="101">
        <f>'Soybean Harvest'!G74</f>
        <v>0</v>
      </c>
      <c r="G70" s="50" t="str">
        <f>'Soybean Harvest'!L74</f>
        <v/>
      </c>
      <c r="H70" s="49" t="str">
        <f>'Soybean Harvest'!M74</f>
        <v/>
      </c>
      <c r="I70" s="50">
        <f>'Soybean Harvest'!N74</f>
        <v>0</v>
      </c>
      <c r="J70" s="51" t="str">
        <f>'Soybean Harvest'!O74</f>
        <v/>
      </c>
      <c r="K70" s="49" t="str">
        <f>'Soybean Harvest'!P74</f>
        <v/>
      </c>
      <c r="L70" s="353">
        <f>'Soybean Harvest'!Q74</f>
        <v>0</v>
      </c>
      <c r="M70" s="354"/>
      <c r="N70" s="355"/>
    </row>
    <row r="71" spans="1:14" ht="32.25" customHeight="1">
      <c r="A71" s="76" t="str">
        <f t="shared" si="1"/>
        <v/>
      </c>
      <c r="B71" s="48">
        <f>'Soybean Harvest'!B75</f>
        <v>0</v>
      </c>
      <c r="C71" s="210">
        <f>'Soybean Harvest'!C75</f>
        <v>0</v>
      </c>
      <c r="D71" s="211">
        <f>'Soybean Harvest'!D75</f>
        <v>0</v>
      </c>
      <c r="E71" s="212">
        <f>'Soybean Harvest'!E75</f>
        <v>0</v>
      </c>
      <c r="F71" s="101">
        <f>'Soybean Harvest'!G75</f>
        <v>0</v>
      </c>
      <c r="G71" s="50" t="str">
        <f>'Soybean Harvest'!L75</f>
        <v/>
      </c>
      <c r="H71" s="49" t="str">
        <f>'Soybean Harvest'!M75</f>
        <v/>
      </c>
      <c r="I71" s="50">
        <f>'Soybean Harvest'!N75</f>
        <v>0</v>
      </c>
      <c r="J71" s="51" t="str">
        <f>'Soybean Harvest'!O75</f>
        <v/>
      </c>
      <c r="K71" s="49" t="str">
        <f>'Soybean Harvest'!P75</f>
        <v/>
      </c>
      <c r="L71" s="353">
        <f>'Soybean Harvest'!Q75</f>
        <v>0</v>
      </c>
      <c r="M71" s="354"/>
      <c r="N71" s="355"/>
    </row>
    <row r="72" spans="1:14" ht="32.25" customHeight="1">
      <c r="A72" s="76" t="str">
        <f t="shared" si="1"/>
        <v/>
      </c>
      <c r="B72" s="48">
        <f>'Soybean Harvest'!B76</f>
        <v>0</v>
      </c>
      <c r="C72" s="210">
        <f>'Soybean Harvest'!C76</f>
        <v>0</v>
      </c>
      <c r="D72" s="211">
        <f>'Soybean Harvest'!D76</f>
        <v>0</v>
      </c>
      <c r="E72" s="212">
        <f>'Soybean Harvest'!E76</f>
        <v>0</v>
      </c>
      <c r="F72" s="101">
        <f>'Soybean Harvest'!G76</f>
        <v>0</v>
      </c>
      <c r="G72" s="50" t="str">
        <f>'Soybean Harvest'!L76</f>
        <v/>
      </c>
      <c r="H72" s="49" t="str">
        <f>'Soybean Harvest'!M76</f>
        <v/>
      </c>
      <c r="I72" s="50">
        <f>'Soybean Harvest'!N76</f>
        <v>0</v>
      </c>
      <c r="J72" s="51" t="str">
        <f>'Soybean Harvest'!O76</f>
        <v/>
      </c>
      <c r="K72" s="49" t="str">
        <f>'Soybean Harvest'!P76</f>
        <v/>
      </c>
      <c r="L72" s="353">
        <f>'Soybean Harvest'!Q76</f>
        <v>0</v>
      </c>
      <c r="M72" s="354"/>
      <c r="N72" s="355"/>
    </row>
    <row r="73" spans="1:14" ht="32.25" customHeight="1">
      <c r="A73" s="76" t="str">
        <f t="shared" si="1"/>
        <v/>
      </c>
      <c r="B73" s="48">
        <f>'Soybean Harvest'!B77</f>
        <v>0</v>
      </c>
      <c r="C73" s="210">
        <f>'Soybean Harvest'!C77</f>
        <v>0</v>
      </c>
      <c r="D73" s="211">
        <f>'Soybean Harvest'!D77</f>
        <v>0</v>
      </c>
      <c r="E73" s="212">
        <f>'Soybean Harvest'!E77</f>
        <v>0</v>
      </c>
      <c r="F73" s="101">
        <f>'Soybean Harvest'!G77</f>
        <v>0</v>
      </c>
      <c r="G73" s="50" t="str">
        <f>'Soybean Harvest'!L77</f>
        <v/>
      </c>
      <c r="H73" s="49" t="str">
        <f>'Soybean Harvest'!M77</f>
        <v/>
      </c>
      <c r="I73" s="50">
        <f>'Soybean Harvest'!N77</f>
        <v>0</v>
      </c>
      <c r="J73" s="51" t="str">
        <f>'Soybean Harvest'!O77</f>
        <v/>
      </c>
      <c r="K73" s="49" t="str">
        <f>'Soybean Harvest'!P77</f>
        <v/>
      </c>
      <c r="L73" s="353">
        <f>'Soybean Harvest'!Q77</f>
        <v>0</v>
      </c>
      <c r="M73" s="354"/>
      <c r="N73" s="355"/>
    </row>
    <row r="74" spans="1:14" ht="32.25" customHeight="1">
      <c r="A74" s="76" t="str">
        <f t="shared" si="1"/>
        <v/>
      </c>
      <c r="B74" s="48">
        <f>'Soybean Harvest'!B78</f>
        <v>0</v>
      </c>
      <c r="C74" s="210">
        <f>'Soybean Harvest'!C78</f>
        <v>0</v>
      </c>
      <c r="D74" s="211">
        <f>'Soybean Harvest'!D78</f>
        <v>0</v>
      </c>
      <c r="E74" s="212">
        <f>'Soybean Harvest'!E78</f>
        <v>0</v>
      </c>
      <c r="F74" s="101">
        <f>'Soybean Harvest'!G78</f>
        <v>0</v>
      </c>
      <c r="G74" s="50" t="str">
        <f>'Soybean Harvest'!L78</f>
        <v/>
      </c>
      <c r="H74" s="49" t="str">
        <f>'Soybean Harvest'!M78</f>
        <v/>
      </c>
      <c r="I74" s="50">
        <f>'Soybean Harvest'!N78</f>
        <v>0</v>
      </c>
      <c r="J74" s="51" t="str">
        <f>'Soybean Harvest'!O78</f>
        <v/>
      </c>
      <c r="K74" s="49" t="str">
        <f>'Soybean Harvest'!P78</f>
        <v/>
      </c>
      <c r="L74" s="353">
        <f>'Soybean Harvest'!Q78</f>
        <v>0</v>
      </c>
      <c r="M74" s="354"/>
      <c r="N74" s="355"/>
    </row>
    <row r="75" spans="1:14" ht="32.25" customHeight="1">
      <c r="A75" s="76" t="str">
        <f t="shared" si="1"/>
        <v/>
      </c>
      <c r="B75" s="48">
        <f>'Soybean Harvest'!B79</f>
        <v>0</v>
      </c>
      <c r="C75" s="210">
        <f>'Soybean Harvest'!C79</f>
        <v>0</v>
      </c>
      <c r="D75" s="211">
        <f>'Soybean Harvest'!D79</f>
        <v>0</v>
      </c>
      <c r="E75" s="212">
        <f>'Soybean Harvest'!E79</f>
        <v>0</v>
      </c>
      <c r="F75" s="101">
        <f>'Soybean Harvest'!G79</f>
        <v>0</v>
      </c>
      <c r="G75" s="50" t="str">
        <f>'Soybean Harvest'!L79</f>
        <v/>
      </c>
      <c r="H75" s="49" t="str">
        <f>'Soybean Harvest'!M79</f>
        <v/>
      </c>
      <c r="I75" s="50">
        <f>'Soybean Harvest'!N79</f>
        <v>0</v>
      </c>
      <c r="J75" s="51" t="str">
        <f>'Soybean Harvest'!O79</f>
        <v/>
      </c>
      <c r="K75" s="49" t="str">
        <f>'Soybean Harvest'!P79</f>
        <v/>
      </c>
      <c r="L75" s="353">
        <f>'Soybean Harvest'!Q79</f>
        <v>0</v>
      </c>
      <c r="M75" s="354"/>
      <c r="N75" s="355"/>
    </row>
    <row r="76" spans="1:14" ht="32.25" customHeight="1">
      <c r="A76" s="76" t="str">
        <f t="shared" si="1"/>
        <v/>
      </c>
      <c r="B76" s="48">
        <f>'Soybean Harvest'!B80</f>
        <v>0</v>
      </c>
      <c r="C76" s="210">
        <f>'Soybean Harvest'!C80</f>
        <v>0</v>
      </c>
      <c r="D76" s="211">
        <f>'Soybean Harvest'!D80</f>
        <v>0</v>
      </c>
      <c r="E76" s="212">
        <f>'Soybean Harvest'!E80</f>
        <v>0</v>
      </c>
      <c r="F76" s="101">
        <f>'Soybean Harvest'!G80</f>
        <v>0</v>
      </c>
      <c r="G76" s="50" t="str">
        <f>'Soybean Harvest'!L80</f>
        <v/>
      </c>
      <c r="H76" s="49" t="str">
        <f>'Soybean Harvest'!M80</f>
        <v/>
      </c>
      <c r="I76" s="50">
        <f>'Soybean Harvest'!N80</f>
        <v>0</v>
      </c>
      <c r="J76" s="51" t="str">
        <f>'Soybean Harvest'!O80</f>
        <v/>
      </c>
      <c r="K76" s="49" t="str">
        <f>'Soybean Harvest'!P80</f>
        <v/>
      </c>
      <c r="L76" s="353">
        <f>'Soybean Harvest'!Q80</f>
        <v>0</v>
      </c>
      <c r="M76" s="354"/>
      <c r="N76" s="355"/>
    </row>
    <row r="77" spans="1:14" ht="32.25" customHeight="1">
      <c r="A77" s="76" t="str">
        <f t="shared" si="1"/>
        <v/>
      </c>
      <c r="B77" s="48">
        <f>'Soybean Harvest'!B81</f>
        <v>0</v>
      </c>
      <c r="C77" s="210">
        <f>'Soybean Harvest'!C81</f>
        <v>0</v>
      </c>
      <c r="D77" s="211">
        <f>'Soybean Harvest'!D81</f>
        <v>0</v>
      </c>
      <c r="E77" s="212">
        <f>'Soybean Harvest'!E81</f>
        <v>0</v>
      </c>
      <c r="F77" s="101">
        <f>'Soybean Harvest'!G81</f>
        <v>0</v>
      </c>
      <c r="G77" s="50" t="str">
        <f>'Soybean Harvest'!L81</f>
        <v/>
      </c>
      <c r="H77" s="49" t="str">
        <f>'Soybean Harvest'!M81</f>
        <v/>
      </c>
      <c r="I77" s="50">
        <f>'Soybean Harvest'!N81</f>
        <v>0</v>
      </c>
      <c r="J77" s="51" t="str">
        <f>'Soybean Harvest'!O81</f>
        <v/>
      </c>
      <c r="K77" s="49" t="str">
        <f>'Soybean Harvest'!P81</f>
        <v/>
      </c>
      <c r="L77" s="353">
        <f>'Soybean Harvest'!Q81</f>
        <v>0</v>
      </c>
      <c r="M77" s="354"/>
      <c r="N77" s="355"/>
    </row>
    <row r="78" spans="1:14" ht="32.25" customHeight="1">
      <c r="A78" s="76" t="str">
        <f t="shared" si="1"/>
        <v/>
      </c>
      <c r="B78" s="48">
        <f>'Soybean Harvest'!B82</f>
        <v>0</v>
      </c>
      <c r="C78" s="210">
        <f>'Soybean Harvest'!C82</f>
        <v>0</v>
      </c>
      <c r="D78" s="211">
        <f>'Soybean Harvest'!D82</f>
        <v>0</v>
      </c>
      <c r="E78" s="212">
        <f>'Soybean Harvest'!E82</f>
        <v>0</v>
      </c>
      <c r="F78" s="101">
        <f>'Soybean Harvest'!G82</f>
        <v>0</v>
      </c>
      <c r="G78" s="50" t="str">
        <f>'Soybean Harvest'!L82</f>
        <v/>
      </c>
      <c r="H78" s="49" t="str">
        <f>'Soybean Harvest'!M82</f>
        <v/>
      </c>
      <c r="I78" s="50">
        <f>'Soybean Harvest'!N82</f>
        <v>0</v>
      </c>
      <c r="J78" s="51" t="str">
        <f>'Soybean Harvest'!O82</f>
        <v/>
      </c>
      <c r="K78" s="49" t="str">
        <f>'Soybean Harvest'!P82</f>
        <v/>
      </c>
      <c r="L78" s="353">
        <f>'Soybean Harvest'!Q82</f>
        <v>0</v>
      </c>
      <c r="M78" s="354"/>
      <c r="N78" s="355"/>
    </row>
    <row r="79" spans="1:14" ht="32.25" customHeight="1" thickBot="1">
      <c r="A79" s="77" t="str">
        <f t="shared" si="1"/>
        <v/>
      </c>
      <c r="B79" s="78">
        <f>'Soybean Harvest'!B83</f>
        <v>0</v>
      </c>
      <c r="C79" s="102">
        <f>'Soybean Harvest'!C83</f>
        <v>0</v>
      </c>
      <c r="D79" s="80">
        <f>'Soybean Harvest'!D83</f>
        <v>0</v>
      </c>
      <c r="E79" s="79">
        <f>'Soybean Harvest'!E83</f>
        <v>0</v>
      </c>
      <c r="F79" s="102">
        <f>'Soybean Harvest'!G83</f>
        <v>0</v>
      </c>
      <c r="G79" s="80" t="str">
        <f>'Soybean Harvest'!L83</f>
        <v/>
      </c>
      <c r="H79" s="79" t="str">
        <f>'Soybean Harvest'!M83</f>
        <v/>
      </c>
      <c r="I79" s="80">
        <f>'Soybean Harvest'!N83</f>
        <v>0</v>
      </c>
      <c r="J79" s="81" t="str">
        <f>'Soybean Harvest'!O83</f>
        <v/>
      </c>
      <c r="K79" s="79" t="str">
        <f>'Soybean Harvest'!P83</f>
        <v/>
      </c>
      <c r="L79" s="356">
        <f>'Soybean Harvest'!Q83</f>
        <v>0</v>
      </c>
      <c r="M79" s="357"/>
      <c r="N79" s="358"/>
    </row>
  </sheetData>
  <mergeCells count="86">
    <mergeCell ref="L77:N77"/>
    <mergeCell ref="L78:N78"/>
    <mergeCell ref="L79:N79"/>
    <mergeCell ref="L73:N73"/>
    <mergeCell ref="L74:N74"/>
    <mergeCell ref="L75:N75"/>
    <mergeCell ref="L76:N76"/>
    <mergeCell ref="L63:N63"/>
    <mergeCell ref="L64:N64"/>
    <mergeCell ref="L65:N65"/>
    <mergeCell ref="L66:N66"/>
    <mergeCell ref="L67:N67"/>
    <mergeCell ref="L68:N68"/>
    <mergeCell ref="L69:N69"/>
    <mergeCell ref="L70:N70"/>
    <mergeCell ref="L71:N71"/>
    <mergeCell ref="L72:N7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52:N52"/>
    <mergeCell ref="L45:N45"/>
    <mergeCell ref="L46:N46"/>
    <mergeCell ref="L47:N47"/>
    <mergeCell ref="L48:N48"/>
    <mergeCell ref="L49:N49"/>
    <mergeCell ref="L51:N51"/>
    <mergeCell ref="L50:N50"/>
    <mergeCell ref="L42:N42"/>
    <mergeCell ref="L43:N43"/>
    <mergeCell ref="L44:N44"/>
    <mergeCell ref="L38:N38"/>
    <mergeCell ref="L39:N39"/>
    <mergeCell ref="L24:N24"/>
    <mergeCell ref="L25:N25"/>
    <mergeCell ref="L26:N26"/>
    <mergeCell ref="L36:N36"/>
    <mergeCell ref="L37:N37"/>
    <mergeCell ref="L27:N27"/>
    <mergeCell ref="K1:N1"/>
    <mergeCell ref="C4:D4"/>
    <mergeCell ref="L40:N40"/>
    <mergeCell ref="L41:N41"/>
    <mergeCell ref="L32:N32"/>
    <mergeCell ref="L33:N33"/>
    <mergeCell ref="L34:N34"/>
    <mergeCell ref="L35:N35"/>
    <mergeCell ref="L28:N28"/>
    <mergeCell ref="L29:N29"/>
    <mergeCell ref="M15:N15"/>
    <mergeCell ref="M14:N14"/>
    <mergeCell ref="L30:N30"/>
    <mergeCell ref="L20:N20"/>
    <mergeCell ref="L21:N21"/>
    <mergeCell ref="L31:N31"/>
    <mergeCell ref="F4:H4"/>
    <mergeCell ref="L22:N22"/>
    <mergeCell ref="L19:N19"/>
    <mergeCell ref="L23:N23"/>
    <mergeCell ref="C1:D1"/>
    <mergeCell ref="C2:D2"/>
    <mergeCell ref="C3:D3"/>
    <mergeCell ref="F1:H1"/>
    <mergeCell ref="F2:H2"/>
    <mergeCell ref="F3:H3"/>
    <mergeCell ref="M13:N13"/>
    <mergeCell ref="F13:H13"/>
    <mergeCell ref="F14:H14"/>
    <mergeCell ref="F9:H9"/>
    <mergeCell ref="M10:N10"/>
    <mergeCell ref="F10:H10"/>
    <mergeCell ref="F15:H15"/>
    <mergeCell ref="F5:H5"/>
    <mergeCell ref="F7:H7"/>
    <mergeCell ref="F12:H12"/>
    <mergeCell ref="M11:N11"/>
    <mergeCell ref="F8:H8"/>
    <mergeCell ref="F6:H6"/>
    <mergeCell ref="F11:H11"/>
  </mergeCells>
  <phoneticPr fontId="3" type="noConversion"/>
  <dataValidations disablePrompts="1" count="1">
    <dataValidation type="list" allowBlank="1" showInputMessage="1" showErrorMessage="1" sqref="D10">
      <formula1>#REF!</formula1>
    </dataValidation>
  </dataValidations>
  <printOptions horizontalCentered="1"/>
  <pageMargins left="0.25" right="0.25" top="0.75" bottom="0.75" header="0.5" footer="0.5"/>
  <pageSetup scale="45" orientation="portrait" horizontalDpi="300" verticalDpi="300" r:id="rId1"/>
  <headerFooter alignWithMargins="0">
    <oddHeader>&amp;C&amp;16 2016 Soybean Plot Harvest Results</oddHeader>
  </headerFooter>
  <rowBreaks count="1" manualBreakCount="1">
    <brk id="49" max="16383" man="1"/>
  </rowBreaks>
  <colBreaks count="1" manualBreakCount="1">
    <brk id="14" max="1048575" man="1"/>
  </colBreaks>
  <ignoredErrors>
    <ignoredError sqref="C1:D8 A21:A35 F1:F15 G1:H3 A37:A7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Planting Outline</vt:lpstr>
      <vt:lpstr>Soybean Harvest</vt:lpstr>
      <vt:lpstr>Soybean Final</vt:lpstr>
      <vt:lpstr>'Planting Outline'!Print_Area</vt:lpstr>
      <vt:lpstr>'Planting Outline'!Print_Titles</vt:lpstr>
      <vt:lpstr>'Soybean Final'!Print_Titles</vt:lpstr>
      <vt:lpstr>'Soybean Harvest'!Print_Titles</vt:lpstr>
      <vt:lpstr>'Soybean Harvest'!Tillage</vt:lpstr>
    </vt:vector>
  </TitlesOfParts>
  <Company>Monsanto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JGFULS</dc:creator>
  <cp:lastModifiedBy>Jason</cp:lastModifiedBy>
  <cp:lastPrinted>2016-10-12T14:49:09Z</cp:lastPrinted>
  <dcterms:created xsi:type="dcterms:W3CDTF">2001-10-02T15:11:44Z</dcterms:created>
  <dcterms:modified xsi:type="dcterms:W3CDTF">2018-11-06T19:05:10Z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