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105" tabRatio="942" activeTab="1"/>
  </bookViews>
  <sheets>
    <sheet name="Planting Outline" sheetId="3" r:id="rId1"/>
    <sheet name="Soybean Harvest" sheetId="5" r:id="rId2"/>
    <sheet name="Soybean Final" sheetId="11" r:id="rId3"/>
  </sheets>
  <definedNames>
    <definedName name="_xlnm.Print_Area" localSheetId="0">'Planting Outline'!$A$1:$P$104</definedName>
    <definedName name="_xlnm.Print_Titles" localSheetId="0">'Planting Outline'!$24:$25</definedName>
    <definedName name="_xlnm.Print_Titles" localSheetId="2">'Soybean Final'!$17:$19</definedName>
    <definedName name="_xlnm.Print_Titles" localSheetId="1">'Soybean Harvest'!$22:$24</definedName>
    <definedName name="Tillage" localSheetId="2">'Soybean Final'!#REF!</definedName>
    <definedName name="Tillage" localSheetId="1">'Soybean Harvest'!$AA$9</definedName>
    <definedName name="Tillage">#REF!</definedName>
  </definedNames>
  <calcPr calcId="125725"/>
</workbook>
</file>

<file path=xl/calcChain.xml><?xml version="1.0" encoding="utf-8"?>
<calcChain xmlns="http://schemas.openxmlformats.org/spreadsheetml/2006/main">
  <c r="B48" i="5"/>
  <c r="B49"/>
  <c r="B50"/>
  <c r="B51"/>
  <c r="B52"/>
  <c r="C49"/>
  <c r="C50"/>
  <c r="C51"/>
  <c r="C52"/>
  <c r="C26" l="1"/>
  <c r="C21" i="11" s="1"/>
  <c r="A21" s="1"/>
  <c r="D26" i="5"/>
  <c r="D21" i="11" s="1"/>
  <c r="E26" i="5"/>
  <c r="E21" i="11" s="1"/>
  <c r="C27" i="5"/>
  <c r="C22" i="11" s="1"/>
  <c r="D27" i="5"/>
  <c r="D22" i="11" s="1"/>
  <c r="E27" i="5"/>
  <c r="E22" i="11" s="1"/>
  <c r="C28" i="5"/>
  <c r="C23" i="11" s="1"/>
  <c r="D28" i="5"/>
  <c r="D23" i="11" s="1"/>
  <c r="E28" i="5"/>
  <c r="E23" i="11" s="1"/>
  <c r="C29" i="5"/>
  <c r="C24" i="11" s="1"/>
  <c r="D29" i="5"/>
  <c r="D24" i="11" s="1"/>
  <c r="E29" i="5"/>
  <c r="E24" i="11" s="1"/>
  <c r="C30" i="5"/>
  <c r="C25" i="11" s="1"/>
  <c r="D30" i="5"/>
  <c r="D25" i="11" s="1"/>
  <c r="E30" i="5"/>
  <c r="E25" i="11" s="1"/>
  <c r="C31" i="5"/>
  <c r="C26" i="11" s="1"/>
  <c r="D31" i="5"/>
  <c r="D26" i="11" s="1"/>
  <c r="E31" i="5"/>
  <c r="E26" i="11" s="1"/>
  <c r="C32" i="5"/>
  <c r="C27" i="11" s="1"/>
  <c r="D32" i="5"/>
  <c r="D27" i="11" s="1"/>
  <c r="E32" i="5"/>
  <c r="E27" i="11" s="1"/>
  <c r="C33" i="5"/>
  <c r="C28" i="11" s="1"/>
  <c r="D33" i="5"/>
  <c r="D28" i="11" s="1"/>
  <c r="E33" i="5"/>
  <c r="E28" i="11" s="1"/>
  <c r="C34" i="5"/>
  <c r="C29" i="11" s="1"/>
  <c r="D34" i="5"/>
  <c r="D29" i="11" s="1"/>
  <c r="E34" i="5"/>
  <c r="E29" i="11" s="1"/>
  <c r="C35" i="5"/>
  <c r="C30" i="11" s="1"/>
  <c r="D35" i="5"/>
  <c r="D30" i="11" s="1"/>
  <c r="E35" i="5"/>
  <c r="E30" i="11" s="1"/>
  <c r="C36" i="5"/>
  <c r="C31" i="11" s="1"/>
  <c r="D36" i="5"/>
  <c r="D31" i="11" s="1"/>
  <c r="E36" i="5"/>
  <c r="E31" i="11" s="1"/>
  <c r="C37" i="5"/>
  <c r="C32" i="11" s="1"/>
  <c r="D37" i="5"/>
  <c r="D32" i="11" s="1"/>
  <c r="E32"/>
  <c r="C38" i="5"/>
  <c r="C33" i="11" s="1"/>
  <c r="D38" i="5"/>
  <c r="D33" i="11" s="1"/>
  <c r="E33"/>
  <c r="C39" i="5"/>
  <c r="C34" i="11" s="1"/>
  <c r="D39" i="5"/>
  <c r="D34" i="11" s="1"/>
  <c r="E34"/>
  <c r="C40" i="5"/>
  <c r="C35" i="11" s="1"/>
  <c r="D40" i="5"/>
  <c r="D35" i="11" s="1"/>
  <c r="E35"/>
  <c r="C41" i="5"/>
  <c r="C36" i="11" s="1"/>
  <c r="D41" i="5"/>
  <c r="D36" i="11" s="1"/>
  <c r="E36"/>
  <c r="C42" i="5"/>
  <c r="C37" i="11" s="1"/>
  <c r="D42" i="5"/>
  <c r="D37" i="11" s="1"/>
  <c r="E37"/>
  <c r="C43" i="5"/>
  <c r="D43"/>
  <c r="D38" i="11" s="1"/>
  <c r="E38"/>
  <c r="C44" i="5"/>
  <c r="C39" i="11" s="1"/>
  <c r="D44" i="5"/>
  <c r="D39" i="11" s="1"/>
  <c r="E39"/>
  <c r="C45" i="5"/>
  <c r="C40" i="11" s="1"/>
  <c r="D45" i="5"/>
  <c r="D40" i="11" s="1"/>
  <c r="E40"/>
  <c r="C46" i="5"/>
  <c r="C41" i="11" s="1"/>
  <c r="D46" i="5"/>
  <c r="D41" i="11" s="1"/>
  <c r="E41"/>
  <c r="C47" i="5"/>
  <c r="C42" i="11" s="1"/>
  <c r="D47" i="5"/>
  <c r="D42" i="11" s="1"/>
  <c r="E42"/>
  <c r="C48" i="5"/>
  <c r="C43" i="11" s="1"/>
  <c r="D48" i="5"/>
  <c r="D43" i="11" s="1"/>
  <c r="E43"/>
  <c r="C44"/>
  <c r="D49" i="5"/>
  <c r="D44" i="11" s="1"/>
  <c r="E44"/>
  <c r="C45"/>
  <c r="D50" i="5"/>
  <c r="D45" i="11" s="1"/>
  <c r="E45"/>
  <c r="C46"/>
  <c r="D51" i="5"/>
  <c r="D46" i="11" s="1"/>
  <c r="E46"/>
  <c r="C47"/>
  <c r="D52" i="5"/>
  <c r="D47" i="11" s="1"/>
  <c r="E47"/>
  <c r="C53" i="5"/>
  <c r="C48" i="11" s="1"/>
  <c r="A48" s="1"/>
  <c r="D53" i="5"/>
  <c r="D48" i="11" s="1"/>
  <c r="E48"/>
  <c r="C54" i="5"/>
  <c r="C49" i="11" s="1"/>
  <c r="A49" s="1"/>
  <c r="D54" i="5"/>
  <c r="D49" i="11" s="1"/>
  <c r="E54" i="5"/>
  <c r="E49" i="11" s="1"/>
  <c r="C55" i="5"/>
  <c r="D55"/>
  <c r="D50" i="11" s="1"/>
  <c r="E55" i="5"/>
  <c r="E50" i="11" s="1"/>
  <c r="C56" i="5"/>
  <c r="C51" i="11" s="1"/>
  <c r="A51" s="1"/>
  <c r="D56" i="5"/>
  <c r="D51" i="11" s="1"/>
  <c r="E56" i="5"/>
  <c r="E51" i="11" s="1"/>
  <c r="C57" i="5"/>
  <c r="C52" i="11" s="1"/>
  <c r="A52" s="1"/>
  <c r="D57" i="5"/>
  <c r="D52" i="11" s="1"/>
  <c r="E57" i="5"/>
  <c r="E52" i="11" s="1"/>
  <c r="C58" i="5"/>
  <c r="C53" i="11" s="1"/>
  <c r="A53" s="1"/>
  <c r="D58" i="5"/>
  <c r="D53" i="11" s="1"/>
  <c r="E58" i="5"/>
  <c r="E53" i="11" s="1"/>
  <c r="C59" i="5"/>
  <c r="D59"/>
  <c r="D54" i="11" s="1"/>
  <c r="E59" i="5"/>
  <c r="E54" i="11" s="1"/>
  <c r="C60" i="5"/>
  <c r="C55" i="11" s="1"/>
  <c r="A55" s="1"/>
  <c r="D60" i="5"/>
  <c r="D55" i="11" s="1"/>
  <c r="E60" i="5"/>
  <c r="E55" i="11" s="1"/>
  <c r="C61" i="5"/>
  <c r="C56" i="11" s="1"/>
  <c r="A56" s="1"/>
  <c r="D61" i="5"/>
  <c r="D56" i="11" s="1"/>
  <c r="E61" i="5"/>
  <c r="E56" i="11" s="1"/>
  <c r="C62" i="5"/>
  <c r="C57" i="11" s="1"/>
  <c r="A57" s="1"/>
  <c r="D62" i="5"/>
  <c r="D57" i="11" s="1"/>
  <c r="E62" i="5"/>
  <c r="E57" i="11" s="1"/>
  <c r="C63" i="5"/>
  <c r="D63"/>
  <c r="D58" i="11" s="1"/>
  <c r="E63" i="5"/>
  <c r="E58" i="11" s="1"/>
  <c r="C64" i="5"/>
  <c r="C59" i="11" s="1"/>
  <c r="A59" s="1"/>
  <c r="D64" i="5"/>
  <c r="D59" i="11" s="1"/>
  <c r="E64" i="5"/>
  <c r="E59" i="11" s="1"/>
  <c r="C65" i="5"/>
  <c r="C60" i="11" s="1"/>
  <c r="A60" s="1"/>
  <c r="D65" i="5"/>
  <c r="D60" i="11" s="1"/>
  <c r="E65" i="5"/>
  <c r="E60" i="11" s="1"/>
  <c r="C66" i="5"/>
  <c r="C61" i="11" s="1"/>
  <c r="A61" s="1"/>
  <c r="D66" i="5"/>
  <c r="D61" i="11" s="1"/>
  <c r="E66" i="5"/>
  <c r="E61" i="11" s="1"/>
  <c r="C67" i="5"/>
  <c r="D67"/>
  <c r="D62" i="11" s="1"/>
  <c r="E67" i="5"/>
  <c r="E62" i="11" s="1"/>
  <c r="C68" i="5"/>
  <c r="C63" i="11" s="1"/>
  <c r="A63" s="1"/>
  <c r="D68" i="5"/>
  <c r="D63" i="11" s="1"/>
  <c r="E68" i="5"/>
  <c r="E63" i="11" s="1"/>
  <c r="C69" i="5"/>
  <c r="C64" i="11" s="1"/>
  <c r="A64" s="1"/>
  <c r="D69" i="5"/>
  <c r="D64" i="11" s="1"/>
  <c r="E69" i="5"/>
  <c r="E64" i="11" s="1"/>
  <c r="C70" i="5"/>
  <c r="C65" i="11" s="1"/>
  <c r="A65" s="1"/>
  <c r="D70" i="5"/>
  <c r="D65" i="11" s="1"/>
  <c r="E70" i="5"/>
  <c r="E65" i="11" s="1"/>
  <c r="C71" i="5"/>
  <c r="D71"/>
  <c r="D66" i="11" s="1"/>
  <c r="E71" i="5"/>
  <c r="E66" i="11" s="1"/>
  <c r="C72" i="5"/>
  <c r="C67" i="11" s="1"/>
  <c r="A67" s="1"/>
  <c r="D72" i="5"/>
  <c r="D67" i="11" s="1"/>
  <c r="E72" i="5"/>
  <c r="E67" i="11" s="1"/>
  <c r="C73" i="5"/>
  <c r="C68" i="11" s="1"/>
  <c r="A68" s="1"/>
  <c r="D73" i="5"/>
  <c r="D68" i="11" s="1"/>
  <c r="E73" i="5"/>
  <c r="E68" i="11" s="1"/>
  <c r="C74" i="5"/>
  <c r="C69" i="11" s="1"/>
  <c r="A69" s="1"/>
  <c r="D74" i="5"/>
  <c r="D69" i="11" s="1"/>
  <c r="E74" i="5"/>
  <c r="E69" i="11" s="1"/>
  <c r="C75" i="5"/>
  <c r="C70" i="11" s="1"/>
  <c r="A70" s="1"/>
  <c r="D75" i="5"/>
  <c r="D70" i="11" s="1"/>
  <c r="E75" i="5"/>
  <c r="E70" i="11" s="1"/>
  <c r="C76" i="5"/>
  <c r="C71" i="11" s="1"/>
  <c r="A71" s="1"/>
  <c r="D76" i="5"/>
  <c r="D71" i="11" s="1"/>
  <c r="E76" i="5"/>
  <c r="E71" i="11" s="1"/>
  <c r="C77" i="5"/>
  <c r="C72" i="11" s="1"/>
  <c r="A72" s="1"/>
  <c r="D77" i="5"/>
  <c r="D72" i="11" s="1"/>
  <c r="E77" i="5"/>
  <c r="E72" i="11" s="1"/>
  <c r="C78" i="5"/>
  <c r="C73" i="11" s="1"/>
  <c r="A73" s="1"/>
  <c r="D78" i="5"/>
  <c r="D73" i="11" s="1"/>
  <c r="E78" i="5"/>
  <c r="E73" i="11" s="1"/>
  <c r="C79" i="5"/>
  <c r="D79"/>
  <c r="D74" i="11" s="1"/>
  <c r="E79" i="5"/>
  <c r="E74" i="11" s="1"/>
  <c r="C80" i="5"/>
  <c r="C75" i="11" s="1"/>
  <c r="A75" s="1"/>
  <c r="D80" i="5"/>
  <c r="D75" i="11" s="1"/>
  <c r="E80" i="5"/>
  <c r="E75" i="11" s="1"/>
  <c r="C81" i="5"/>
  <c r="C76" i="11" s="1"/>
  <c r="A76" s="1"/>
  <c r="D81" i="5"/>
  <c r="D76" i="11" s="1"/>
  <c r="E81" i="5"/>
  <c r="E76" i="11" s="1"/>
  <c r="C82" i="5"/>
  <c r="C77" i="11" s="1"/>
  <c r="A77" s="1"/>
  <c r="D82" i="5"/>
  <c r="D77" i="11" s="1"/>
  <c r="E82" i="5"/>
  <c r="E77" i="11" s="1"/>
  <c r="C83" i="5"/>
  <c r="C78" i="11" s="1"/>
  <c r="A78" s="1"/>
  <c r="D83" i="5"/>
  <c r="D78" i="11" s="1"/>
  <c r="E83" i="5"/>
  <c r="E78" i="11" s="1"/>
  <c r="C84" i="5"/>
  <c r="C79" i="11" s="1"/>
  <c r="A79" s="1"/>
  <c r="D84" i="5"/>
  <c r="D79" i="11" s="1"/>
  <c r="E84" i="5"/>
  <c r="E79" i="11" s="1"/>
  <c r="E25" i="5"/>
  <c r="E20" i="11" s="1"/>
  <c r="D25" i="5"/>
  <c r="D20" i="11" s="1"/>
  <c r="C25" i="5"/>
  <c r="A25" s="1"/>
  <c r="J25"/>
  <c r="J26"/>
  <c r="B25"/>
  <c r="B20" i="11" s="1"/>
  <c r="B26" i="5"/>
  <c r="H26" s="1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L53"/>
  <c r="G48" i="11" s="1"/>
  <c r="M53" i="5"/>
  <c r="H48" i="11" s="1"/>
  <c r="O53" i="5"/>
  <c r="J48" i="11" s="1"/>
  <c r="P53" i="5"/>
  <c r="K48" i="11" s="1"/>
  <c r="J54" i="5"/>
  <c r="K54"/>
  <c r="L54"/>
  <c r="G49" i="11" s="1"/>
  <c r="M54" i="5"/>
  <c r="H49" i="11" s="1"/>
  <c r="O54" i="5"/>
  <c r="J49" i="11" s="1"/>
  <c r="P54" i="5"/>
  <c r="K49" i="11" s="1"/>
  <c r="J55" i="5"/>
  <c r="K55"/>
  <c r="L55"/>
  <c r="G50" i="11" s="1"/>
  <c r="M55" i="5"/>
  <c r="H50" i="11" s="1"/>
  <c r="O55" i="5"/>
  <c r="J50" i="11" s="1"/>
  <c r="P55" i="5"/>
  <c r="K50" i="11" s="1"/>
  <c r="J56" i="5"/>
  <c r="K56"/>
  <c r="L56"/>
  <c r="G51" i="11" s="1"/>
  <c r="M56" i="5"/>
  <c r="H51" i="11" s="1"/>
  <c r="O56" i="5"/>
  <c r="J51" i="11" s="1"/>
  <c r="P56" i="5"/>
  <c r="K51" i="11" s="1"/>
  <c r="J57" i="5"/>
  <c r="K57"/>
  <c r="L57"/>
  <c r="G52" i="11" s="1"/>
  <c r="M57" i="5"/>
  <c r="H52" i="11" s="1"/>
  <c r="O57" i="5"/>
  <c r="J52" i="11" s="1"/>
  <c r="P57" i="5"/>
  <c r="K52" i="11" s="1"/>
  <c r="J58" i="5"/>
  <c r="K58"/>
  <c r="L58"/>
  <c r="G53" i="11" s="1"/>
  <c r="M58" i="5"/>
  <c r="H53" i="11" s="1"/>
  <c r="O58" i="5"/>
  <c r="J53" i="11" s="1"/>
  <c r="P58" i="5"/>
  <c r="K53" i="11" s="1"/>
  <c r="J59" i="5"/>
  <c r="K59"/>
  <c r="L59"/>
  <c r="G54" i="11" s="1"/>
  <c r="M59" i="5"/>
  <c r="H54" i="11" s="1"/>
  <c r="O59" i="5"/>
  <c r="J54" i="11" s="1"/>
  <c r="P59" i="5"/>
  <c r="K54" i="11" s="1"/>
  <c r="J60" i="5"/>
  <c r="K60"/>
  <c r="L60"/>
  <c r="G55" i="11" s="1"/>
  <c r="M60" i="5"/>
  <c r="H55" i="11" s="1"/>
  <c r="O60" i="5"/>
  <c r="J55" i="11" s="1"/>
  <c r="P60" i="5"/>
  <c r="K55" i="11" s="1"/>
  <c r="J61" i="5"/>
  <c r="K61"/>
  <c r="L61"/>
  <c r="G56" i="11" s="1"/>
  <c r="M61" i="5"/>
  <c r="H56" i="11" s="1"/>
  <c r="O61" i="5"/>
  <c r="J56" i="11" s="1"/>
  <c r="P61" i="5"/>
  <c r="K56" i="11" s="1"/>
  <c r="J62" i="5"/>
  <c r="K62"/>
  <c r="L62"/>
  <c r="G57" i="11" s="1"/>
  <c r="M62" i="5"/>
  <c r="H57" i="11" s="1"/>
  <c r="O62" i="5"/>
  <c r="J57" i="11" s="1"/>
  <c r="P62" i="5"/>
  <c r="K57" i="11" s="1"/>
  <c r="J63" i="5"/>
  <c r="K63"/>
  <c r="L63"/>
  <c r="G58" i="11" s="1"/>
  <c r="M63" i="5"/>
  <c r="H58" i="11" s="1"/>
  <c r="O63" i="5"/>
  <c r="J58" i="11" s="1"/>
  <c r="P63" i="5"/>
  <c r="K58" i="11" s="1"/>
  <c r="J64" i="5"/>
  <c r="K64"/>
  <c r="L64"/>
  <c r="G59" i="11" s="1"/>
  <c r="M64" i="5"/>
  <c r="H59" i="11" s="1"/>
  <c r="O64" i="5"/>
  <c r="J59" i="11" s="1"/>
  <c r="P64" i="5"/>
  <c r="K59" i="11" s="1"/>
  <c r="J65" i="5"/>
  <c r="K65"/>
  <c r="L65"/>
  <c r="G60" i="11" s="1"/>
  <c r="M65" i="5"/>
  <c r="H60" i="11" s="1"/>
  <c r="O65" i="5"/>
  <c r="J60" i="11" s="1"/>
  <c r="P65" i="5"/>
  <c r="K60" i="11" s="1"/>
  <c r="J66" i="5"/>
  <c r="K66"/>
  <c r="L66"/>
  <c r="G61" i="11" s="1"/>
  <c r="M66" i="5"/>
  <c r="H61" i="11" s="1"/>
  <c r="O66" i="5"/>
  <c r="J61" i="11" s="1"/>
  <c r="P66" i="5"/>
  <c r="K61" i="11" s="1"/>
  <c r="J67" i="5"/>
  <c r="K67"/>
  <c r="L67"/>
  <c r="G62" i="11" s="1"/>
  <c r="M67" i="5"/>
  <c r="H62" i="11" s="1"/>
  <c r="O67" i="5"/>
  <c r="J62" i="11" s="1"/>
  <c r="P67" i="5"/>
  <c r="K62" i="11" s="1"/>
  <c r="J68" i="5"/>
  <c r="K68"/>
  <c r="L68"/>
  <c r="G63" i="11" s="1"/>
  <c r="M68" i="5"/>
  <c r="H63" i="11" s="1"/>
  <c r="O68" i="5"/>
  <c r="J63" i="11" s="1"/>
  <c r="P68" i="5"/>
  <c r="K63" i="11" s="1"/>
  <c r="J69" i="5"/>
  <c r="K69"/>
  <c r="L69"/>
  <c r="G64" i="11" s="1"/>
  <c r="M69" i="5"/>
  <c r="H64" i="11" s="1"/>
  <c r="O69" i="5"/>
  <c r="J64" i="11" s="1"/>
  <c r="P69" i="5"/>
  <c r="K64" i="11" s="1"/>
  <c r="J70" i="5"/>
  <c r="K70"/>
  <c r="L70"/>
  <c r="G65" i="11" s="1"/>
  <c r="M70" i="5"/>
  <c r="H65" i="11" s="1"/>
  <c r="O70" i="5"/>
  <c r="J65" i="11" s="1"/>
  <c r="P70" i="5"/>
  <c r="K65" i="11" s="1"/>
  <c r="J71" i="5"/>
  <c r="K71"/>
  <c r="L71"/>
  <c r="G66" i="11" s="1"/>
  <c r="M71" i="5"/>
  <c r="H66" i="11" s="1"/>
  <c r="O71" i="5"/>
  <c r="J66" i="11" s="1"/>
  <c r="P71" i="5"/>
  <c r="K66" i="11" s="1"/>
  <c r="J72" i="5"/>
  <c r="K72"/>
  <c r="L72"/>
  <c r="G67" i="11" s="1"/>
  <c r="M72" i="5"/>
  <c r="H67" i="11" s="1"/>
  <c r="O72" i="5"/>
  <c r="J67" i="11" s="1"/>
  <c r="P72" i="5"/>
  <c r="K67" i="11" s="1"/>
  <c r="J73" i="5"/>
  <c r="K73"/>
  <c r="L73"/>
  <c r="G68" i="11" s="1"/>
  <c r="M73" i="5"/>
  <c r="H68" i="11" s="1"/>
  <c r="O73" i="5"/>
  <c r="J68" i="11" s="1"/>
  <c r="P73" i="5"/>
  <c r="K68" i="11" s="1"/>
  <c r="J74" i="5"/>
  <c r="K74"/>
  <c r="L74"/>
  <c r="G69" i="11" s="1"/>
  <c r="M74" i="5"/>
  <c r="H69" i="11" s="1"/>
  <c r="O74" i="5"/>
  <c r="J69" i="11" s="1"/>
  <c r="P74" i="5"/>
  <c r="K69" i="11" s="1"/>
  <c r="J75" i="5"/>
  <c r="K75"/>
  <c r="L75"/>
  <c r="G70" i="11" s="1"/>
  <c r="M75" i="5"/>
  <c r="H70" i="11" s="1"/>
  <c r="O75" i="5"/>
  <c r="J70" i="11" s="1"/>
  <c r="P75" i="5"/>
  <c r="K70" i="11" s="1"/>
  <c r="J76" i="5"/>
  <c r="K76"/>
  <c r="L76"/>
  <c r="G71" i="11" s="1"/>
  <c r="M76" i="5"/>
  <c r="H71" i="11" s="1"/>
  <c r="O76" i="5"/>
  <c r="J71" i="11" s="1"/>
  <c r="P76" i="5"/>
  <c r="K71" i="11" s="1"/>
  <c r="J77" i="5"/>
  <c r="K77"/>
  <c r="L77"/>
  <c r="G72" i="11" s="1"/>
  <c r="M77" i="5"/>
  <c r="H72" i="11" s="1"/>
  <c r="O77" i="5"/>
  <c r="J72" i="11" s="1"/>
  <c r="P77" i="5"/>
  <c r="K72" i="11" s="1"/>
  <c r="J78" i="5"/>
  <c r="K78"/>
  <c r="L78"/>
  <c r="G73" i="11" s="1"/>
  <c r="M78" i="5"/>
  <c r="H73" i="11" s="1"/>
  <c r="O78" i="5"/>
  <c r="J73" i="11" s="1"/>
  <c r="P78" i="5"/>
  <c r="K73" i="11" s="1"/>
  <c r="J79" i="5"/>
  <c r="K79"/>
  <c r="L79"/>
  <c r="G74" i="11" s="1"/>
  <c r="M79" i="5"/>
  <c r="H74" i="11" s="1"/>
  <c r="O79" i="5"/>
  <c r="J74" i="11" s="1"/>
  <c r="P79" i="5"/>
  <c r="K74" i="11" s="1"/>
  <c r="J80" i="5"/>
  <c r="K80"/>
  <c r="L80"/>
  <c r="G75" i="11" s="1"/>
  <c r="M80" i="5"/>
  <c r="H75" i="11" s="1"/>
  <c r="O80" i="5"/>
  <c r="J75" i="11" s="1"/>
  <c r="P80" i="5"/>
  <c r="K75" i="11" s="1"/>
  <c r="J81" i="5"/>
  <c r="K81"/>
  <c r="L81"/>
  <c r="G76" i="11" s="1"/>
  <c r="M81" i="5"/>
  <c r="H76" i="11" s="1"/>
  <c r="O81" i="5"/>
  <c r="J76" i="11" s="1"/>
  <c r="P81" i="5"/>
  <c r="K76" i="11" s="1"/>
  <c r="J82" i="5"/>
  <c r="K82"/>
  <c r="L82"/>
  <c r="G77" i="11" s="1"/>
  <c r="M82" i="5"/>
  <c r="H77" i="11" s="1"/>
  <c r="O82" i="5"/>
  <c r="J77" i="11" s="1"/>
  <c r="P82" i="5"/>
  <c r="K77" i="11" s="1"/>
  <c r="J83" i="5"/>
  <c r="K83"/>
  <c r="L83"/>
  <c r="G78" i="11" s="1"/>
  <c r="M83" i="5"/>
  <c r="H78" i="11" s="1"/>
  <c r="O83" i="5"/>
  <c r="J78" i="11" s="1"/>
  <c r="P83" i="5"/>
  <c r="K78" i="11" s="1"/>
  <c r="J84" i="5"/>
  <c r="K84"/>
  <c r="L84"/>
  <c r="G79" i="11" s="1"/>
  <c r="M84" i="5"/>
  <c r="H79" i="11" s="1"/>
  <c r="O84" i="5"/>
  <c r="J79" i="11" s="1"/>
  <c r="P84" i="5"/>
  <c r="K79" i="11" s="1"/>
  <c r="J30" i="5"/>
  <c r="K30"/>
  <c r="J31"/>
  <c r="K31"/>
  <c r="J32"/>
  <c r="K32"/>
  <c r="J33"/>
  <c r="K33"/>
  <c r="J34"/>
  <c r="K34"/>
  <c r="J35"/>
  <c r="K35"/>
  <c r="J36"/>
  <c r="K36"/>
  <c r="J29"/>
  <c r="S29"/>
  <c r="W29" s="1"/>
  <c r="J27"/>
  <c r="S27"/>
  <c r="W27" s="1"/>
  <c r="J28"/>
  <c r="S28"/>
  <c r="W28" s="1"/>
  <c r="K29"/>
  <c r="K28"/>
  <c r="K27"/>
  <c r="K26"/>
  <c r="S26"/>
  <c r="W26" s="1"/>
  <c r="L25"/>
  <c r="G20" i="11" s="1"/>
  <c r="S25" i="5"/>
  <c r="H17"/>
  <c r="F15" i="11" s="1"/>
  <c r="H16" i="5"/>
  <c r="F14" i="11" s="1"/>
  <c r="H15" i="5"/>
  <c r="F13" i="11" s="1"/>
  <c r="H14" i="5"/>
  <c r="F12" i="11" s="1"/>
  <c r="H12" i="5"/>
  <c r="F11" i="11" s="1"/>
  <c r="H11" i="5"/>
  <c r="F10" i="11" s="1"/>
  <c r="H10" i="5"/>
  <c r="F9" i="11" s="1"/>
  <c r="H9" i="5"/>
  <c r="F8" i="11" s="1"/>
  <c r="H8" i="5"/>
  <c r="F7" i="11" s="1"/>
  <c r="H7" i="5"/>
  <c r="F6" i="11" s="1"/>
  <c r="H6" i="5"/>
  <c r="F5" i="11" s="1"/>
  <c r="H5" i="5"/>
  <c r="F4" i="11" s="1"/>
  <c r="Q84" i="5"/>
  <c r="L79" i="11" s="1"/>
  <c r="S42" i="5"/>
  <c r="W42" s="1"/>
  <c r="S41"/>
  <c r="W41" s="1"/>
  <c r="S40"/>
  <c r="W40" s="1"/>
  <c r="S39"/>
  <c r="W39" s="1"/>
  <c r="S38"/>
  <c r="W38" s="1"/>
  <c r="S30"/>
  <c r="W30" s="1"/>
  <c r="S31"/>
  <c r="W31" s="1"/>
  <c r="S32"/>
  <c r="W32" s="1"/>
  <c r="S33"/>
  <c r="S34"/>
  <c r="W34" s="1"/>
  <c r="S35"/>
  <c r="W35" s="1"/>
  <c r="S36"/>
  <c r="W36" s="1"/>
  <c r="S37"/>
  <c r="S84"/>
  <c r="S43"/>
  <c r="W43" s="1"/>
  <c r="S44"/>
  <c r="W44" s="1"/>
  <c r="S45"/>
  <c r="W45" s="1"/>
  <c r="S46"/>
  <c r="S47"/>
  <c r="S48"/>
  <c r="W48" s="1"/>
  <c r="S49"/>
  <c r="W49" s="1"/>
  <c r="S50"/>
  <c r="W50" s="1"/>
  <c r="S51"/>
  <c r="S52"/>
  <c r="W52" s="1"/>
  <c r="S53"/>
  <c r="W53" s="1"/>
  <c r="S54"/>
  <c r="W54" s="1"/>
  <c r="S55"/>
  <c r="S56"/>
  <c r="W56" s="1"/>
  <c r="S57"/>
  <c r="S58"/>
  <c r="W58" s="1"/>
  <c r="S59"/>
  <c r="W59" s="1"/>
  <c r="S60"/>
  <c r="W60" s="1"/>
  <c r="S61"/>
  <c r="W61" s="1"/>
  <c r="S62"/>
  <c r="W62" s="1"/>
  <c r="S63"/>
  <c r="S64"/>
  <c r="W64" s="1"/>
  <c r="S65"/>
  <c r="S66"/>
  <c r="W66" s="1"/>
  <c r="S67"/>
  <c r="W67" s="1"/>
  <c r="S68"/>
  <c r="W68" s="1"/>
  <c r="S69"/>
  <c r="W69" s="1"/>
  <c r="S70"/>
  <c r="W70" s="1"/>
  <c r="S71"/>
  <c r="W71" s="1"/>
  <c r="S72"/>
  <c r="W72" s="1"/>
  <c r="S73"/>
  <c r="S74"/>
  <c r="W74" s="1"/>
  <c r="S75"/>
  <c r="S76"/>
  <c r="W76" s="1"/>
  <c r="S77"/>
  <c r="W77" s="1"/>
  <c r="S78"/>
  <c r="W78" s="1"/>
  <c r="S79"/>
  <c r="W79" s="1"/>
  <c r="S80"/>
  <c r="W80" s="1"/>
  <c r="S81"/>
  <c r="S82"/>
  <c r="W82" s="1"/>
  <c r="S83"/>
  <c r="I79" i="11"/>
  <c r="F79"/>
  <c r="B84" i="5"/>
  <c r="B79" i="11" s="1"/>
  <c r="Q83" i="5"/>
  <c r="L78" i="11" s="1"/>
  <c r="I78"/>
  <c r="F78"/>
  <c r="B83" i="5"/>
  <c r="B78" i="11" s="1"/>
  <c r="Q82" i="5"/>
  <c r="L77" i="11" s="1"/>
  <c r="I77"/>
  <c r="F77"/>
  <c r="B82" i="5"/>
  <c r="B77" i="11" s="1"/>
  <c r="Q81" i="5"/>
  <c r="L76" i="11" s="1"/>
  <c r="I76"/>
  <c r="F76"/>
  <c r="B81" i="5"/>
  <c r="B76" i="11" s="1"/>
  <c r="Q80" i="5"/>
  <c r="L75" i="11" s="1"/>
  <c r="I75"/>
  <c r="F75"/>
  <c r="B80" i="5"/>
  <c r="B75" i="11" s="1"/>
  <c r="Q79" i="5"/>
  <c r="L74" i="11" s="1"/>
  <c r="I74"/>
  <c r="F74"/>
  <c r="B79" i="5"/>
  <c r="B74" i="11" s="1"/>
  <c r="Q78" i="5"/>
  <c r="L73" i="11" s="1"/>
  <c r="I73"/>
  <c r="F73"/>
  <c r="B78" i="5"/>
  <c r="B73" i="11" s="1"/>
  <c r="Q77" i="5"/>
  <c r="L72" i="11" s="1"/>
  <c r="I72"/>
  <c r="F72"/>
  <c r="B77" i="5"/>
  <c r="B72" i="11" s="1"/>
  <c r="Q76" i="5"/>
  <c r="L71" i="11" s="1"/>
  <c r="I71"/>
  <c r="F71"/>
  <c r="B76" i="5"/>
  <c r="B71" i="11" s="1"/>
  <c r="Q75" i="5"/>
  <c r="L70" i="11" s="1"/>
  <c r="I70"/>
  <c r="F70"/>
  <c r="B75" i="5"/>
  <c r="B70" i="11" s="1"/>
  <c r="Q74" i="5"/>
  <c r="L69" i="11" s="1"/>
  <c r="I69"/>
  <c r="F69"/>
  <c r="B74" i="5"/>
  <c r="B69" i="11" s="1"/>
  <c r="Q73" i="5"/>
  <c r="L68" i="11" s="1"/>
  <c r="I68"/>
  <c r="F68"/>
  <c r="B73" i="5"/>
  <c r="B68" i="11" s="1"/>
  <c r="Q72" i="5"/>
  <c r="L67" i="11" s="1"/>
  <c r="I67"/>
  <c r="F67"/>
  <c r="B72" i="5"/>
  <c r="B67" i="11" s="1"/>
  <c r="Q71" i="5"/>
  <c r="L66" i="11" s="1"/>
  <c r="I66"/>
  <c r="F66"/>
  <c r="B71" i="5"/>
  <c r="B66" i="11" s="1"/>
  <c r="Q70" i="5"/>
  <c r="L65" i="11" s="1"/>
  <c r="I65"/>
  <c r="F65"/>
  <c r="B70" i="5"/>
  <c r="B65" i="11" s="1"/>
  <c r="Q69" i="5"/>
  <c r="L64" i="11" s="1"/>
  <c r="I64"/>
  <c r="F64"/>
  <c r="B69" i="5"/>
  <c r="B64" i="11" s="1"/>
  <c r="Q68" i="5"/>
  <c r="L63" i="11" s="1"/>
  <c r="I63"/>
  <c r="F63"/>
  <c r="B68" i="5"/>
  <c r="B63" i="11" s="1"/>
  <c r="Q67" i="5"/>
  <c r="L62" i="11" s="1"/>
  <c r="I62"/>
  <c r="F62"/>
  <c r="B67" i="5"/>
  <c r="B62" i="11" s="1"/>
  <c r="Q66" i="5"/>
  <c r="L61" i="11" s="1"/>
  <c r="I61"/>
  <c r="F61"/>
  <c r="B66" i="5"/>
  <c r="B61" i="11" s="1"/>
  <c r="Q65" i="5"/>
  <c r="L60" i="11" s="1"/>
  <c r="I60"/>
  <c r="F60"/>
  <c r="B65" i="5"/>
  <c r="B60" i="11" s="1"/>
  <c r="Q64" i="5"/>
  <c r="L59" i="11" s="1"/>
  <c r="I59"/>
  <c r="F59"/>
  <c r="B64" i="5"/>
  <c r="B59" i="11" s="1"/>
  <c r="Q63" i="5"/>
  <c r="L58" i="11" s="1"/>
  <c r="I58"/>
  <c r="F58"/>
  <c r="B63" i="5"/>
  <c r="B58" i="11" s="1"/>
  <c r="Q62" i="5"/>
  <c r="L57" i="11" s="1"/>
  <c r="I57"/>
  <c r="F57"/>
  <c r="B62" i="5"/>
  <c r="B57" i="11" s="1"/>
  <c r="Q61" i="5"/>
  <c r="L56" i="11" s="1"/>
  <c r="I56"/>
  <c r="F56"/>
  <c r="B61" i="5"/>
  <c r="B56" i="11" s="1"/>
  <c r="Q60" i="5"/>
  <c r="L55" i="11" s="1"/>
  <c r="I55"/>
  <c r="F55"/>
  <c r="B60" i="5"/>
  <c r="B55" i="11" s="1"/>
  <c r="Q59" i="5"/>
  <c r="L54" i="11" s="1"/>
  <c r="I54"/>
  <c r="F54"/>
  <c r="B59" i="5"/>
  <c r="B54" i="11" s="1"/>
  <c r="Q58" i="5"/>
  <c r="L53" i="11" s="1"/>
  <c r="I53"/>
  <c r="F53"/>
  <c r="B58" i="5"/>
  <c r="B53" i="11" s="1"/>
  <c r="Q57" i="5"/>
  <c r="L52" i="11" s="1"/>
  <c r="I52"/>
  <c r="F52"/>
  <c r="B57" i="5"/>
  <c r="B52" i="11" s="1"/>
  <c r="Q56" i="5"/>
  <c r="L51" i="11" s="1"/>
  <c r="I51"/>
  <c r="F51"/>
  <c r="B56" i="5"/>
  <c r="B51" i="11" s="1"/>
  <c r="Q55" i="5"/>
  <c r="L50" i="11" s="1"/>
  <c r="I50"/>
  <c r="F50"/>
  <c r="B55" i="5"/>
  <c r="B50" i="11" s="1"/>
  <c r="Q54" i="5"/>
  <c r="L49" i="11" s="1"/>
  <c r="I49"/>
  <c r="F49"/>
  <c r="B54" i="5"/>
  <c r="B49" i="11" s="1"/>
  <c r="L48"/>
  <c r="I48"/>
  <c r="F48"/>
  <c r="B53" i="5"/>
  <c r="B48" i="11" s="1"/>
  <c r="L47"/>
  <c r="I47"/>
  <c r="F47"/>
  <c r="B47"/>
  <c r="L46"/>
  <c r="I46"/>
  <c r="F46"/>
  <c r="B46"/>
  <c r="L45"/>
  <c r="I45"/>
  <c r="F45"/>
  <c r="B45"/>
  <c r="L44"/>
  <c r="I44"/>
  <c r="F44"/>
  <c r="B44"/>
  <c r="W84" i="5"/>
  <c r="A56"/>
  <c r="A84"/>
  <c r="W83"/>
  <c r="W81"/>
  <c r="W75"/>
  <c r="W73"/>
  <c r="W65"/>
  <c r="W63"/>
  <c r="W57"/>
  <c r="W55"/>
  <c r="W51"/>
  <c r="C18"/>
  <c r="C17"/>
  <c r="C16"/>
  <c r="C14" i="11" s="1"/>
  <c r="C15" i="5"/>
  <c r="C13" i="11" s="1"/>
  <c r="C14" i="5"/>
  <c r="H13"/>
  <c r="C13"/>
  <c r="C11" i="11" s="1"/>
  <c r="C12" i="5"/>
  <c r="C10" i="11" s="1"/>
  <c r="C11" i="5"/>
  <c r="C9" i="11" s="1"/>
  <c r="C6"/>
  <c r="C5"/>
  <c r="C5" i="5"/>
  <c r="H4"/>
  <c r="C4"/>
  <c r="C4" i="11" s="1"/>
  <c r="H3" i="5"/>
  <c r="C3"/>
  <c r="H2"/>
  <c r="C2"/>
  <c r="C2" i="11" s="1"/>
  <c r="H1" i="5"/>
  <c r="F1" i="11" s="1"/>
  <c r="C1" i="5"/>
  <c r="C1" i="11" s="1"/>
  <c r="L43"/>
  <c r="H48" i="5"/>
  <c r="F43" i="11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S17" i="5"/>
  <c r="T40" s="1"/>
  <c r="G19" i="11"/>
  <c r="G18"/>
  <c r="I43"/>
  <c r="L42"/>
  <c r="I42"/>
  <c r="B47" i="5"/>
  <c r="B42" i="11" s="1"/>
  <c r="L41"/>
  <c r="I41"/>
  <c r="B46" i="5"/>
  <c r="H46" s="1"/>
  <c r="L40" i="11"/>
  <c r="I40"/>
  <c r="B45" i="5"/>
  <c r="B40" i="11" s="1"/>
  <c r="L39"/>
  <c r="I39"/>
  <c r="B44" i="5"/>
  <c r="H44" s="1"/>
  <c r="L38" i="11"/>
  <c r="I38"/>
  <c r="B43" i="5"/>
  <c r="B38" i="11" s="1"/>
  <c r="L37"/>
  <c r="I37"/>
  <c r="B42" i="5"/>
  <c r="H42" s="1"/>
  <c r="L36" i="11"/>
  <c r="I36"/>
  <c r="B41" i="5"/>
  <c r="B36" i="11" s="1"/>
  <c r="L35"/>
  <c r="I35"/>
  <c r="B40" i="5"/>
  <c r="H40" s="1"/>
  <c r="L34" i="11"/>
  <c r="I34"/>
  <c r="B39" i="5"/>
  <c r="B34" i="11" s="1"/>
  <c r="L33"/>
  <c r="I33"/>
  <c r="B38" i="5"/>
  <c r="H38" s="1"/>
  <c r="L32" i="11"/>
  <c r="I32"/>
  <c r="B37" i="5"/>
  <c r="B32" i="11" s="1"/>
  <c r="L31"/>
  <c r="I31"/>
  <c r="B36" i="5"/>
  <c r="H36" s="1"/>
  <c r="L30" i="11"/>
  <c r="I30"/>
  <c r="B35" i="5"/>
  <c r="B30" i="11" s="1"/>
  <c r="L29"/>
  <c r="I29"/>
  <c r="B34" i="5"/>
  <c r="B29" i="11" s="1"/>
  <c r="L28"/>
  <c r="I28"/>
  <c r="B33" i="5"/>
  <c r="B28" i="11" s="1"/>
  <c r="L27"/>
  <c r="I27"/>
  <c r="B32" i="5"/>
  <c r="B27" i="11" s="1"/>
  <c r="L26"/>
  <c r="I26"/>
  <c r="B31" i="5"/>
  <c r="B26" i="11" s="1"/>
  <c r="L25"/>
  <c r="I25"/>
  <c r="B30" i="5"/>
  <c r="B25" i="11" s="1"/>
  <c r="L24"/>
  <c r="I24"/>
  <c r="B29" i="5"/>
  <c r="B24" i="11" s="1"/>
  <c r="L23"/>
  <c r="I23"/>
  <c r="B28" i="5"/>
  <c r="B23" i="11" s="1"/>
  <c r="L22"/>
  <c r="I22"/>
  <c r="B27" i="5"/>
  <c r="B22" i="11" s="1"/>
  <c r="L21"/>
  <c r="I21"/>
  <c r="L20"/>
  <c r="I20"/>
  <c r="L19"/>
  <c r="P16" i="5"/>
  <c r="M15" i="11" s="1"/>
  <c r="P15" i="5"/>
  <c r="M14" i="11" s="1"/>
  <c r="P14" i="5"/>
  <c r="M13" i="11" s="1"/>
  <c r="P11" i="5"/>
  <c r="M11" i="11" s="1"/>
  <c r="P10" i="5"/>
  <c r="M10" i="11" s="1"/>
  <c r="P9" i="5"/>
  <c r="M9" i="11" s="1"/>
  <c r="P8" i="5"/>
  <c r="M8" i="11" s="1"/>
  <c r="M7"/>
  <c r="N9"/>
  <c r="N5"/>
  <c r="F2"/>
  <c r="C15"/>
  <c r="C12"/>
  <c r="C8"/>
  <c r="C7"/>
  <c r="D4"/>
  <c r="D3"/>
  <c r="C3"/>
  <c r="D2"/>
  <c r="D1"/>
  <c r="P18" i="5"/>
  <c r="P17"/>
  <c r="P12"/>
  <c r="C19"/>
  <c r="P19"/>
  <c r="C20"/>
  <c r="P20"/>
  <c r="R20"/>
  <c r="D21"/>
  <c r="F21"/>
  <c r="I21"/>
  <c r="T35"/>
  <c r="W25"/>
  <c r="W33"/>
  <c r="W37"/>
  <c r="W46"/>
  <c r="W47"/>
  <c r="T81"/>
  <c r="T80"/>
  <c r="I50"/>
  <c r="L50" s="1"/>
  <c r="H64"/>
  <c r="I56" l="1"/>
  <c r="A22" i="11"/>
  <c r="T72" i="5"/>
  <c r="T69"/>
  <c r="T62"/>
  <c r="T59"/>
  <c r="T45"/>
  <c r="A80"/>
  <c r="H55"/>
  <c r="T52"/>
  <c r="T25"/>
  <c r="A68"/>
  <c r="H35"/>
  <c r="H70"/>
  <c r="I70"/>
  <c r="H63"/>
  <c r="H56"/>
  <c r="H74"/>
  <c r="X74" s="1"/>
  <c r="I74"/>
  <c r="H71"/>
  <c r="A54"/>
  <c r="H58"/>
  <c r="X58" s="1"/>
  <c r="I80"/>
  <c r="H79"/>
  <c r="A70"/>
  <c r="G45" i="11"/>
  <c r="I26" i="5"/>
  <c r="L26" s="1"/>
  <c r="U26" s="1"/>
  <c r="O26" s="1"/>
  <c r="B21" i="11"/>
  <c r="H62" i="5"/>
  <c r="A76"/>
  <c r="A64"/>
  <c r="I58"/>
  <c r="I82"/>
  <c r="A72"/>
  <c r="A60"/>
  <c r="X50"/>
  <c r="H47"/>
  <c r="H27"/>
  <c r="I34"/>
  <c r="T30"/>
  <c r="T34"/>
  <c r="T38"/>
  <c r="T42"/>
  <c r="T46"/>
  <c r="T26"/>
  <c r="T29"/>
  <c r="T55"/>
  <c r="T63"/>
  <c r="T71"/>
  <c r="T79"/>
  <c r="T50"/>
  <c r="T58"/>
  <c r="T66"/>
  <c r="C66" i="11"/>
  <c r="A66" s="1"/>
  <c r="A71" i="5"/>
  <c r="C50" i="11"/>
  <c r="A50" s="1"/>
  <c r="A55" i="5"/>
  <c r="C38" i="11"/>
  <c r="C74"/>
  <c r="A74" s="1"/>
  <c r="A79" i="5"/>
  <c r="C62" i="11"/>
  <c r="A62" s="1"/>
  <c r="A67" i="5"/>
  <c r="T70"/>
  <c r="T77"/>
  <c r="T49"/>
  <c r="T33"/>
  <c r="C20" i="11"/>
  <c r="H54" i="5"/>
  <c r="H78"/>
  <c r="T68"/>
  <c r="T84"/>
  <c r="T75"/>
  <c r="T65"/>
  <c r="T53"/>
  <c r="T48"/>
  <c r="T43"/>
  <c r="T37"/>
  <c r="T32"/>
  <c r="A75"/>
  <c r="C58" i="11"/>
  <c r="A58" s="1"/>
  <c r="A63" i="5"/>
  <c r="C54" i="11"/>
  <c r="A54" s="1"/>
  <c r="A59" i="5"/>
  <c r="T78"/>
  <c r="T60"/>
  <c r="T67"/>
  <c r="T57"/>
  <c r="T28"/>
  <c r="T44"/>
  <c r="T39"/>
  <c r="I62"/>
  <c r="I78"/>
  <c r="T76"/>
  <c r="T56"/>
  <c r="H66"/>
  <c r="H82"/>
  <c r="I54"/>
  <c r="I66"/>
  <c r="T82"/>
  <c r="T74"/>
  <c r="T64"/>
  <c r="T54"/>
  <c r="T83"/>
  <c r="T73"/>
  <c r="T61"/>
  <c r="T51"/>
  <c r="T27"/>
  <c r="T47"/>
  <c r="T41"/>
  <c r="T36"/>
  <c r="T31"/>
  <c r="A83"/>
  <c r="A23" i="11"/>
  <c r="A24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82" i="5"/>
  <c r="H72"/>
  <c r="I64"/>
  <c r="X64" s="1"/>
  <c r="A78"/>
  <c r="A62"/>
  <c r="A66"/>
  <c r="H80"/>
  <c r="X80" s="1"/>
  <c r="I72"/>
  <c r="A74"/>
  <c r="A58"/>
  <c r="B41" i="11"/>
  <c r="I38" i="5"/>
  <c r="H34"/>
  <c r="I61"/>
  <c r="I40"/>
  <c r="I47"/>
  <c r="I52"/>
  <c r="L52" s="1"/>
  <c r="I60"/>
  <c r="I68"/>
  <c r="I76"/>
  <c r="I84"/>
  <c r="U25"/>
  <c r="O25" s="1"/>
  <c r="H39"/>
  <c r="I27"/>
  <c r="I43"/>
  <c r="H60"/>
  <c r="X60" s="1"/>
  <c r="H68"/>
  <c r="H76"/>
  <c r="H84"/>
  <c r="X25"/>
  <c r="A81"/>
  <c r="A77"/>
  <c r="A73"/>
  <c r="A69"/>
  <c r="A65"/>
  <c r="A61"/>
  <c r="A57"/>
  <c r="A53"/>
  <c r="B35" i="11"/>
  <c r="I41" i="5"/>
  <c r="H30"/>
  <c r="I53"/>
  <c r="X82"/>
  <c r="I48"/>
  <c r="I30"/>
  <c r="I31"/>
  <c r="I77"/>
  <c r="I44"/>
  <c r="H41"/>
  <c r="I33"/>
  <c r="I69"/>
  <c r="H32"/>
  <c r="I37"/>
  <c r="I51"/>
  <c r="L51" s="1"/>
  <c r="I59"/>
  <c r="I67"/>
  <c r="I75"/>
  <c r="I83"/>
  <c r="X56"/>
  <c r="H53"/>
  <c r="H61"/>
  <c r="H69"/>
  <c r="H77"/>
  <c r="U81"/>
  <c r="U77"/>
  <c r="U73"/>
  <c r="U69"/>
  <c r="U65"/>
  <c r="U61"/>
  <c r="U57"/>
  <c r="U53"/>
  <c r="I32"/>
  <c r="L32" s="1"/>
  <c r="G27" i="11" s="1"/>
  <c r="A26" i="5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I28"/>
  <c r="I49"/>
  <c r="L49" s="1"/>
  <c r="U49" s="1"/>
  <c r="O49" s="1"/>
  <c r="I57"/>
  <c r="I65"/>
  <c r="I73"/>
  <c r="I81"/>
  <c r="I36"/>
  <c r="H59"/>
  <c r="H67"/>
  <c r="H75"/>
  <c r="H83"/>
  <c r="H28"/>
  <c r="I55"/>
  <c r="X55" s="1"/>
  <c r="I63"/>
  <c r="X63" s="1"/>
  <c r="I71"/>
  <c r="X71" s="1"/>
  <c r="I79"/>
  <c r="X79" s="1"/>
  <c r="B31" i="11"/>
  <c r="H57" i="5"/>
  <c r="H65"/>
  <c r="H73"/>
  <c r="H81"/>
  <c r="U83"/>
  <c r="U79"/>
  <c r="U75"/>
  <c r="U71"/>
  <c r="U67"/>
  <c r="U63"/>
  <c r="U59"/>
  <c r="U55"/>
  <c r="X70"/>
  <c r="H45"/>
  <c r="B43" i="11"/>
  <c r="H29" i="5"/>
  <c r="I29"/>
  <c r="L29" s="1"/>
  <c r="G24" i="11" s="1"/>
  <c r="H31" i="5"/>
  <c r="H33"/>
  <c r="I35"/>
  <c r="I39"/>
  <c r="L39" s="1"/>
  <c r="U39" s="1"/>
  <c r="O39" s="1"/>
  <c r="I45"/>
  <c r="L45" s="1"/>
  <c r="I42"/>
  <c r="I46"/>
  <c r="H37"/>
  <c r="H43"/>
  <c r="U82"/>
  <c r="U80"/>
  <c r="U78"/>
  <c r="U76"/>
  <c r="U74"/>
  <c r="U72"/>
  <c r="U70"/>
  <c r="U68"/>
  <c r="U66"/>
  <c r="U64"/>
  <c r="U62"/>
  <c r="U60"/>
  <c r="U58"/>
  <c r="U56"/>
  <c r="U54"/>
  <c r="U50"/>
  <c r="O50" s="1"/>
  <c r="U84"/>
  <c r="B37" i="11"/>
  <c r="B33"/>
  <c r="B39"/>
  <c r="L34" i="5" l="1"/>
  <c r="U34" s="1"/>
  <c r="O34" s="1"/>
  <c r="J29" i="11" s="1"/>
  <c r="L30" i="5"/>
  <c r="U29"/>
  <c r="O29" s="1"/>
  <c r="J24" i="11" s="1"/>
  <c r="L28" i="5"/>
  <c r="U28" s="1"/>
  <c r="O28" s="1"/>
  <c r="J23" i="11" s="1"/>
  <c r="L43" i="5"/>
  <c r="U43" s="1"/>
  <c r="O43" s="1"/>
  <c r="L33"/>
  <c r="U33" s="1"/>
  <c r="O33" s="1"/>
  <c r="J28" i="11" s="1"/>
  <c r="L31" i="5"/>
  <c r="G26" i="11" s="1"/>
  <c r="L41" i="5"/>
  <c r="U41" s="1"/>
  <c r="O41" s="1"/>
  <c r="J36" i="11" s="1"/>
  <c r="L27" i="5"/>
  <c r="L37"/>
  <c r="U37" s="1"/>
  <c r="O37" s="1"/>
  <c r="J32" i="11" s="1"/>
  <c r="X46" i="5"/>
  <c r="L46"/>
  <c r="X35"/>
  <c r="L35"/>
  <c r="X36"/>
  <c r="L36"/>
  <c r="G38" i="11"/>
  <c r="X42" i="5"/>
  <c r="L42"/>
  <c r="G28" i="11"/>
  <c r="G22"/>
  <c r="X47" i="5"/>
  <c r="L47"/>
  <c r="U27"/>
  <c r="O27" s="1"/>
  <c r="G21" i="11"/>
  <c r="G40"/>
  <c r="U45" i="5"/>
  <c r="O45" s="1"/>
  <c r="J40" i="11" s="1"/>
  <c r="X41" i="5"/>
  <c r="X40"/>
  <c r="L40"/>
  <c r="X38"/>
  <c r="L38"/>
  <c r="X54"/>
  <c r="X26"/>
  <c r="U32"/>
  <c r="O32" s="1"/>
  <c r="J27" i="11" s="1"/>
  <c r="G34"/>
  <c r="X59" i="5"/>
  <c r="X44"/>
  <c r="L44"/>
  <c r="X48"/>
  <c r="L48"/>
  <c r="X66"/>
  <c r="G47" i="11"/>
  <c r="U52" i="5"/>
  <c r="O52" s="1"/>
  <c r="J47" i="11" s="1"/>
  <c r="G46"/>
  <c r="U51" i="5"/>
  <c r="O51" s="1"/>
  <c r="J46" i="11" s="1"/>
  <c r="G44"/>
  <c r="J45"/>
  <c r="J21"/>
  <c r="J44"/>
  <c r="J38"/>
  <c r="J34"/>
  <c r="J20"/>
  <c r="X62" i="5"/>
  <c r="X72"/>
  <c r="X27"/>
  <c r="X34"/>
  <c r="X78"/>
  <c r="X76"/>
  <c r="X31"/>
  <c r="X37"/>
  <c r="X61"/>
  <c r="X73"/>
  <c r="X75"/>
  <c r="A38" i="11"/>
  <c r="A39" s="1"/>
  <c r="A40" s="1"/>
  <c r="A41" s="1"/>
  <c r="A42" s="1"/>
  <c r="A43" s="1"/>
  <c r="A44" s="1"/>
  <c r="A45" s="1"/>
  <c r="A46" s="1"/>
  <c r="A47" s="1"/>
  <c r="X84" i="5"/>
  <c r="X68"/>
  <c r="X52"/>
  <c r="X43"/>
  <c r="X32"/>
  <c r="X77"/>
  <c r="X30"/>
  <c r="X39"/>
  <c r="X33"/>
  <c r="X65"/>
  <c r="X53"/>
  <c r="X28"/>
  <c r="X45"/>
  <c r="X49"/>
  <c r="X69"/>
  <c r="X83"/>
  <c r="X51"/>
  <c r="X57"/>
  <c r="X81"/>
  <c r="X67"/>
  <c r="X29"/>
  <c r="G32" i="11" l="1"/>
  <c r="G29"/>
  <c r="G23"/>
  <c r="G36"/>
  <c r="G25"/>
  <c r="U30" i="5"/>
  <c r="O30" s="1"/>
  <c r="J25" i="11" s="1"/>
  <c r="M52" i="5"/>
  <c r="H47" i="11" s="1"/>
  <c r="U31" i="5"/>
  <c r="O31" s="1"/>
  <c r="J26" i="11" s="1"/>
  <c r="G39"/>
  <c r="M44" i="5"/>
  <c r="H39" i="11" s="1"/>
  <c r="U44" i="5"/>
  <c r="O44" s="1"/>
  <c r="G35" i="11"/>
  <c r="M40" i="5"/>
  <c r="H35" i="11" s="1"/>
  <c r="U40" i="5"/>
  <c r="O40" s="1"/>
  <c r="M45"/>
  <c r="H40" i="11" s="1"/>
  <c r="M30" i="5"/>
  <c r="H25" i="11" s="1"/>
  <c r="M27" i="5"/>
  <c r="H22" i="11" s="1"/>
  <c r="M31" i="5"/>
  <c r="H26" i="11" s="1"/>
  <c r="G37"/>
  <c r="M42" i="5"/>
  <c r="H37" i="11" s="1"/>
  <c r="U42" i="5"/>
  <c r="O42" s="1"/>
  <c r="M43"/>
  <c r="H38" i="11" s="1"/>
  <c r="G30"/>
  <c r="M35" i="5"/>
  <c r="H30" i="11" s="1"/>
  <c r="U35" i="5"/>
  <c r="O35" s="1"/>
  <c r="M51"/>
  <c r="H46" i="11" s="1"/>
  <c r="J22"/>
  <c r="M49" i="5"/>
  <c r="H44" i="11" s="1"/>
  <c r="M25" i="5"/>
  <c r="H20" i="11" s="1"/>
  <c r="G43"/>
  <c r="M48" i="5"/>
  <c r="H43" i="11" s="1"/>
  <c r="U48" i="5"/>
  <c r="O48" s="1"/>
  <c r="G33" i="11"/>
  <c r="M38" i="5"/>
  <c r="H33" i="11" s="1"/>
  <c r="U38" i="5"/>
  <c r="O38" s="1"/>
  <c r="M28"/>
  <c r="H23" i="11" s="1"/>
  <c r="G42"/>
  <c r="M47" i="5"/>
  <c r="H42" i="11" s="1"/>
  <c r="U47" i="5"/>
  <c r="O47" s="1"/>
  <c r="M41"/>
  <c r="H36" i="11" s="1"/>
  <c r="M33" i="5"/>
  <c r="H28" i="11" s="1"/>
  <c r="M29" i="5"/>
  <c r="H24" i="11" s="1"/>
  <c r="G31"/>
  <c r="M36" i="5"/>
  <c r="H31" i="11" s="1"/>
  <c r="U36" i="5"/>
  <c r="O36" s="1"/>
  <c r="G41" i="11"/>
  <c r="M46" i="5"/>
  <c r="H41" i="11" s="1"/>
  <c r="U46" i="5"/>
  <c r="O46" s="1"/>
  <c r="M34"/>
  <c r="H29" i="11" s="1"/>
  <c r="M39" i="5"/>
  <c r="H34" i="11" s="1"/>
  <c r="M32" i="5"/>
  <c r="H27" i="11" s="1"/>
  <c r="M37" i="5"/>
  <c r="H32" i="11" s="1"/>
  <c r="M50" i="5"/>
  <c r="H45" i="11" s="1"/>
  <c r="M26" i="5"/>
  <c r="H21" i="11" s="1"/>
  <c r="P27" i="5" l="1"/>
  <c r="K22" i="11" s="1"/>
  <c r="P49" i="5"/>
  <c r="K44" i="11" s="1"/>
  <c r="P29" i="5"/>
  <c r="K24" i="11" s="1"/>
  <c r="P51" i="5"/>
  <c r="K46" i="11" s="1"/>
  <c r="J35"/>
  <c r="P40" i="5"/>
  <c r="K35" i="11" s="1"/>
  <c r="P34" i="5"/>
  <c r="K29" i="11" s="1"/>
  <c r="P41" i="5"/>
  <c r="K36" i="11" s="1"/>
  <c r="P25" i="5"/>
  <c r="K20" i="11" s="1"/>
  <c r="J31"/>
  <c r="P36" i="5"/>
  <c r="K31" i="11" s="1"/>
  <c r="P52" i="5"/>
  <c r="K47" i="11" s="1"/>
  <c r="P43" i="5"/>
  <c r="K38" i="11" s="1"/>
  <c r="J30"/>
  <c r="P35" i="5"/>
  <c r="K30" i="11" s="1"/>
  <c r="P42" i="5"/>
  <c r="K37" i="11" s="1"/>
  <c r="J37"/>
  <c r="P30" i="5"/>
  <c r="K25" i="11" s="1"/>
  <c r="P37" i="5"/>
  <c r="K32" i="11" s="1"/>
  <c r="P46" i="5"/>
  <c r="K41" i="11" s="1"/>
  <c r="J41"/>
  <c r="J43"/>
  <c r="P48" i="5"/>
  <c r="K43" i="11" s="1"/>
  <c r="P32" i="5"/>
  <c r="K27" i="11" s="1"/>
  <c r="P39" i="5"/>
  <c r="K34" i="11" s="1"/>
  <c r="P50" i="5"/>
  <c r="K45" i="11" s="1"/>
  <c r="P26" i="5"/>
  <c r="K21" i="11" s="1"/>
  <c r="P33" i="5"/>
  <c r="K28" i="11" s="1"/>
  <c r="J42"/>
  <c r="P47" i="5"/>
  <c r="K42" i="11" s="1"/>
  <c r="P38" i="5"/>
  <c r="K33" i="11" s="1"/>
  <c r="J33"/>
  <c r="P28" i="5"/>
  <c r="K23" i="11" s="1"/>
  <c r="P31" i="5"/>
  <c r="K26" i="11" s="1"/>
  <c r="J39"/>
  <c r="P44" i="5"/>
  <c r="K39" i="11" s="1"/>
  <c r="P45" i="5"/>
  <c r="K40" i="11" s="1"/>
</calcChain>
</file>

<file path=xl/comments1.xml><?xml version="1.0" encoding="utf-8"?>
<comments xmlns="http://schemas.openxmlformats.org/spreadsheetml/2006/main">
  <authors>
    <author>krlovi</author>
  </authors>
  <commentList>
    <comment ref="J26" authorId="0">
      <text>
        <r>
          <rPr>
            <b/>
            <sz val="9"/>
            <color indexed="81"/>
            <rFont val="Tahoma"/>
            <charset val="1"/>
          </rPr>
          <t>krlovi: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<sst xmlns="http://schemas.openxmlformats.org/spreadsheetml/2006/main" count="834" uniqueCount="341">
  <si>
    <t xml:space="preserve"> </t>
  </si>
  <si>
    <t>Assume:</t>
  </si>
  <si>
    <t>Prior Yr Herb:</t>
  </si>
  <si>
    <t>Selling Price</t>
  </si>
  <si>
    <t>PreEHerb:</t>
  </si>
  <si>
    <t>Planting Date:</t>
  </si>
  <si>
    <t>Soil pH:</t>
  </si>
  <si>
    <t>Organic Matter (%):</t>
  </si>
  <si>
    <t>Drying Charge</t>
  </si>
  <si>
    <t>Harvest Date:</t>
  </si>
  <si>
    <t>PostEHerb:</t>
  </si>
  <si>
    <t>Soil Texture:</t>
  </si>
  <si>
    <t>Per Moisture Pt.</t>
  </si>
  <si>
    <t>N-P-K Applied (lb/ac):</t>
  </si>
  <si>
    <t>N. App. Timing:</t>
  </si>
  <si>
    <t>Tillage Type:</t>
  </si>
  <si>
    <t>Soil Test Results:</t>
  </si>
  <si>
    <t>Plot Test Type:</t>
  </si>
  <si>
    <t>Std. Moisture %</t>
  </si>
  <si>
    <t>Row</t>
  </si>
  <si>
    <t>Harvest</t>
  </si>
  <si>
    <t>Entry</t>
  </si>
  <si>
    <t>#</t>
  </si>
  <si>
    <t>Length</t>
  </si>
  <si>
    <t>Gross</t>
  </si>
  <si>
    <t>No.</t>
  </si>
  <si>
    <t>Brand</t>
  </si>
  <si>
    <t>Rows</t>
  </si>
  <si>
    <t>Yield</t>
  </si>
  <si>
    <t>Width</t>
  </si>
  <si>
    <t>Beds            = Beds - Conventional southern beds for planting</t>
  </si>
  <si>
    <t>Contil           = Conservation Tillage - Definition different by area</t>
  </si>
  <si>
    <t>Fastst          = Major or minor tillage done in the fall, spring burndown applied prior to planting</t>
  </si>
  <si>
    <t>Minimum      = Minimum Tillage</t>
  </si>
  <si>
    <t>N/A              = Not Applicable</t>
  </si>
  <si>
    <t>Notill            = No-Till   - No major or minor tillage done in the fall or spring.  Only moving residue or coulters running in front of planter unit</t>
  </si>
  <si>
    <t>Plough         = Deep plowed before seeding</t>
  </si>
  <si>
    <t>Ridge Till</t>
  </si>
  <si>
    <t>Ridge Till      = Ridge till  - scraping residue from ridge top and planting ridge maintained with cultivation</t>
  </si>
  <si>
    <t xml:space="preserve">Stales          = Stale Seedbeds   - some form of tillage major or minor tillage completed in fall, no spring tillage done prior to planting </t>
  </si>
  <si>
    <t>Zonttl           = Zone Tillage  - coulters in the front of a planter with narrow, shallow zone for seedbed</t>
  </si>
  <si>
    <t>Tillage</t>
  </si>
  <si>
    <t>Minimum</t>
  </si>
  <si>
    <t>Beds</t>
  </si>
  <si>
    <t>Contil</t>
  </si>
  <si>
    <t>N/A</t>
  </si>
  <si>
    <t>Zone Till</t>
  </si>
  <si>
    <t>Strip Till</t>
  </si>
  <si>
    <t>Stale Seedbed</t>
  </si>
  <si>
    <t>Plow</t>
  </si>
  <si>
    <t>No Till</t>
  </si>
  <si>
    <t>Fast Start</t>
  </si>
  <si>
    <t>Residue</t>
  </si>
  <si>
    <t>1=Live Vegetation, Heavy Residue/Sod, Alfalfa, Clover Weed Cover &gt;50%</t>
  </si>
  <si>
    <t>2=Live Vegetation, Moderate Residue/Fall Cereals, Vetch 0-12, Weed 25-50%</t>
  </si>
  <si>
    <t>3=Live Vegetation, Light Residue/Weed Cover 0-25%</t>
  </si>
  <si>
    <t>4=Dead Vegetation, Heavy Residue, Continuous No Till Corn 3 or more years &gt;50%</t>
  </si>
  <si>
    <t>5=Dead Vegetation, Moderate Residue Corn Stubble 2 years, 25-50%</t>
  </si>
  <si>
    <t>6=Dead Vegetation, Light Residue Bean or Grain Stubble</t>
  </si>
  <si>
    <t>7=Dead Vegetation, Light Residue Corn Stubble 1 year 0-25%</t>
  </si>
  <si>
    <t>8 isn't an option</t>
  </si>
  <si>
    <t>9=Not applicable</t>
  </si>
  <si>
    <t>Irrigated</t>
  </si>
  <si>
    <t>Yes</t>
  </si>
  <si>
    <t>No</t>
  </si>
  <si>
    <t>SoilTexture</t>
  </si>
  <si>
    <t>Chalky</t>
  </si>
  <si>
    <t>Clay</t>
  </si>
  <si>
    <t>Clay Loam</t>
  </si>
  <si>
    <t>Fine</t>
  </si>
  <si>
    <t>Loam</t>
  </si>
  <si>
    <t>Loamy Sand</t>
  </si>
  <si>
    <t>Muck</t>
  </si>
  <si>
    <t>Peat</t>
  </si>
  <si>
    <t>Prose</t>
  </si>
  <si>
    <t>Sand</t>
  </si>
  <si>
    <t>Sandy Clay</t>
  </si>
  <si>
    <t>Sandy Clay Loam</t>
  </si>
  <si>
    <t>Sandy Loam</t>
  </si>
  <si>
    <t>Silt</t>
  </si>
  <si>
    <t>Silty Clay</t>
  </si>
  <si>
    <t>Silty Clay Loam</t>
  </si>
  <si>
    <t>Silty Loam</t>
  </si>
  <si>
    <t>Plot TestType</t>
  </si>
  <si>
    <t>Market Development</t>
  </si>
  <si>
    <t>Competitor Plot</t>
  </si>
  <si>
    <t>County Plot</t>
  </si>
  <si>
    <t>Side-by-Side</t>
  </si>
  <si>
    <t>Yield Monitor</t>
  </si>
  <si>
    <t>FACT</t>
  </si>
  <si>
    <t>K2O5</t>
  </si>
  <si>
    <t>K2O</t>
  </si>
  <si>
    <t>Low</t>
  </si>
  <si>
    <t>Medium</t>
  </si>
  <si>
    <t>High</t>
  </si>
  <si>
    <t>SalesRepList</t>
  </si>
  <si>
    <t>Drying</t>
  </si>
  <si>
    <t>Charge</t>
  </si>
  <si>
    <t>Condition</t>
  </si>
  <si>
    <t xml:space="preserve">Moisture </t>
  </si>
  <si>
    <t>Points for</t>
  </si>
  <si>
    <t xml:space="preserve">Gross </t>
  </si>
  <si>
    <t>Income</t>
  </si>
  <si>
    <t>Conditional</t>
  </si>
  <si>
    <t>Calculation</t>
  </si>
  <si>
    <t>Standard</t>
  </si>
  <si>
    <t>Moisture</t>
  </si>
  <si>
    <t>Shrinkage</t>
  </si>
  <si>
    <t>Actual</t>
  </si>
  <si>
    <t>Per Bushel</t>
  </si>
  <si>
    <t>Rank</t>
  </si>
  <si>
    <t>Convet</t>
  </si>
  <si>
    <t>Convet       = Conventional Tillage - Some Form of Major Tillage done in the fall and prior to planting in the spring MP, CP, Disk Chisel, subsoiler, disk, etc.</t>
  </si>
  <si>
    <t>The Vine Symbol is a trademark of Monsanto Technology LLC.  DEKALB is a registered trademark of  DeKalb Genetics</t>
  </si>
  <si>
    <t>Corporation.  Asgrow is a registered trademark of Monsanto Technology LLC.  Individual results may vary.</t>
  </si>
  <si>
    <t>Weight</t>
  </si>
  <si>
    <t>Insecticide</t>
  </si>
  <si>
    <t>None</t>
  </si>
  <si>
    <t>Seed</t>
  </si>
  <si>
    <t>Treatment</t>
  </si>
  <si>
    <t>AMBUSH</t>
  </si>
  <si>
    <t>AMMO 2.5 EC</t>
  </si>
  <si>
    <t>ARCTIC 3.2 EC</t>
  </si>
  <si>
    <t>ASANA XL</t>
  </si>
  <si>
    <t>AZTEC 2.1G</t>
  </si>
  <si>
    <t>BAYTHROID 2</t>
  </si>
  <si>
    <t>BIDRIN</t>
  </si>
  <si>
    <t>CAPTURE</t>
  </si>
  <si>
    <t>CAPTURE 1.15G</t>
  </si>
  <si>
    <t>CENTRIC</t>
  </si>
  <si>
    <t>COUNTER CR</t>
  </si>
  <si>
    <t>CURACRON</t>
  </si>
  <si>
    <t>DECIS 1.5EC</t>
  </si>
  <si>
    <t>DECIS 5EC</t>
  </si>
  <si>
    <t>DENIM</t>
  </si>
  <si>
    <t>DI-SYSTON 8</t>
  </si>
  <si>
    <t>DIBROM</t>
  </si>
  <si>
    <t>DIMETHOATE</t>
  </si>
  <si>
    <t>DIMILIN 2L</t>
  </si>
  <si>
    <t>EMPOWER</t>
  </si>
  <si>
    <t>EMPOWER2</t>
  </si>
  <si>
    <t>FORCE 3G</t>
  </si>
  <si>
    <t>FORTRESS 2.5G</t>
  </si>
  <si>
    <t>FORTRESS 5G</t>
  </si>
  <si>
    <t>FURADAN 4F</t>
  </si>
  <si>
    <t>FURY</t>
  </si>
  <si>
    <t>INTREPID 80WSP</t>
  </si>
  <si>
    <t>KARATE</t>
  </si>
  <si>
    <t>KARATE Z</t>
  </si>
  <si>
    <t>KELTHANE MF</t>
  </si>
  <si>
    <t>LANNATE LV</t>
  </si>
  <si>
    <t>LORSBAN 15G</t>
  </si>
  <si>
    <t>MATADOR</t>
  </si>
  <si>
    <t>METHYL PARATHON</t>
  </si>
  <si>
    <t>MON 54127</t>
  </si>
  <si>
    <t>PROVADO</t>
  </si>
  <si>
    <t>REGENT 4 SC</t>
  </si>
  <si>
    <t>REGENT 80 WG</t>
  </si>
  <si>
    <t>SCOUT X-TRA</t>
  </si>
  <si>
    <t>SEVIN</t>
  </si>
  <si>
    <t>SEVIN XLR PLUS</t>
  </si>
  <si>
    <t>STEWARD</t>
  </si>
  <si>
    <t>TEMIK</t>
  </si>
  <si>
    <t>TRACER</t>
  </si>
  <si>
    <t>TRIMAX</t>
  </si>
  <si>
    <t>VYDATE C-LV</t>
  </si>
  <si>
    <t>VYDATE L</t>
  </si>
  <si>
    <t>WARRIOR</t>
  </si>
  <si>
    <t>ZEPHYR</t>
  </si>
  <si>
    <t>Seed Treatment</t>
  </si>
  <si>
    <t>See above</t>
  </si>
  <si>
    <t>Gaucho</t>
  </si>
  <si>
    <t>Poncho 250</t>
  </si>
  <si>
    <t>Poncho 1250</t>
  </si>
  <si>
    <t>Cruiser</t>
  </si>
  <si>
    <t>Cruiser CRW Rate</t>
  </si>
  <si>
    <t>Cruiser Extreme Pack</t>
  </si>
  <si>
    <t>Soil</t>
  </si>
  <si>
    <t>Soil Applied Insecticide:</t>
  </si>
  <si>
    <t>Marketing Program</t>
  </si>
  <si>
    <t>Elevation (ft)</t>
  </si>
  <si>
    <t>or</t>
  </si>
  <si>
    <t>Rate</t>
  </si>
  <si>
    <t>Bu/A</t>
  </si>
  <si>
    <t xml:space="preserve">Test </t>
  </si>
  <si>
    <t>Lbs/Bu</t>
  </si>
  <si>
    <t>Grower Signature</t>
  </si>
  <si>
    <t>Use Grower Name</t>
  </si>
  <si>
    <t>Grower Signature via handheld</t>
  </si>
  <si>
    <t>Signed: __________________________________</t>
  </si>
  <si>
    <t>Cooperator:</t>
  </si>
  <si>
    <t>Mailing Address:</t>
  </si>
  <si>
    <t>City, State, Zip:</t>
  </si>
  <si>
    <t>County:</t>
  </si>
  <si>
    <t>Telephone:</t>
  </si>
  <si>
    <t>Phosphorus:</t>
  </si>
  <si>
    <t>Potassium:</t>
  </si>
  <si>
    <t>(Latitude) North:</t>
  </si>
  <si>
    <t>Seed Dealer:</t>
  </si>
  <si>
    <t>Contact:</t>
  </si>
  <si>
    <t>Planting Population:</t>
  </si>
  <si>
    <t>Row Width (inches):</t>
  </si>
  <si>
    <t>Previous Crop:</t>
  </si>
  <si>
    <t>% Ground Cover:</t>
  </si>
  <si>
    <t>Years in Con Till:</t>
  </si>
  <si>
    <t>Describe Residue:</t>
  </si>
  <si>
    <t xml:space="preserve">    Date applied:</t>
  </si>
  <si>
    <t xml:space="preserve">    Rate applied:</t>
  </si>
  <si>
    <t>Directions to Plot:</t>
  </si>
  <si>
    <t>Loc. of Plot Row #1:</t>
  </si>
  <si>
    <t>Rows/</t>
  </si>
  <si>
    <t>Comments</t>
  </si>
  <si>
    <t>N-P-K (lb/ac):</t>
  </si>
  <si>
    <t>OM (%):</t>
  </si>
  <si>
    <t>Side by Side</t>
  </si>
  <si>
    <t>City, State:</t>
  </si>
  <si>
    <t>GPS Coordinates:</t>
  </si>
  <si>
    <t>Comment</t>
  </si>
  <si>
    <t>Pounds</t>
  </si>
  <si>
    <t>of Grain</t>
  </si>
  <si>
    <t># of</t>
  </si>
  <si>
    <t>% Grain</t>
  </si>
  <si>
    <t>Irrigated (Y or N):</t>
  </si>
  <si>
    <t>SOYBEAN HARVEST FORM</t>
  </si>
  <si>
    <t>@ 13%</t>
  </si>
  <si>
    <t>Experiment Number:</t>
  </si>
  <si>
    <t>Soil Insecticide:</t>
  </si>
  <si>
    <t>Foliar Insecticide:</t>
  </si>
  <si>
    <t>Foliar Fungicide:</t>
  </si>
  <si>
    <t>Strip           = Strip Tillage   - some form of subsoiling in row area prior to planting, or previous fall</t>
  </si>
  <si>
    <t>Calcareous</t>
  </si>
  <si>
    <t>(Longitude) West:</t>
  </si>
  <si>
    <t>Soil Texture</t>
  </si>
  <si>
    <t>(Long.) W</t>
  </si>
  <si>
    <t>Irrigated (Yes or No):</t>
  </si>
  <si>
    <t>Signed: _______________________________________________________</t>
  </si>
  <si>
    <t>Date:  ________________________________________________________</t>
  </si>
  <si>
    <t>(Latitude) N</t>
  </si>
  <si>
    <t>Population</t>
  </si>
  <si>
    <t>Date:  ____________________________________</t>
  </si>
  <si>
    <t>Jeremy Ewalt</t>
  </si>
  <si>
    <t>Terry Feterl</t>
  </si>
  <si>
    <t>Todd Kringen</t>
  </si>
  <si>
    <t>Margi Schmidt</t>
  </si>
  <si>
    <t>Bjorn Nelson</t>
  </si>
  <si>
    <t>Craig Treiber</t>
  </si>
  <si>
    <t>Keith Mockler</t>
  </si>
  <si>
    <t>Mark Valencsin</t>
  </si>
  <si>
    <t>Joe Schefers</t>
  </si>
  <si>
    <t>Ron Christensen</t>
  </si>
  <si>
    <t>Corporation.  Asgrow is a registered trademark of Monsanto Technology LLC. Individual results may vary.</t>
  </si>
  <si>
    <t>Seed and Trait Rep:</t>
  </si>
  <si>
    <t>Weigh System:</t>
  </si>
  <si>
    <t>Weigh Wagon</t>
  </si>
  <si>
    <t>Grain Cart Scale</t>
  </si>
  <si>
    <t>Unknown</t>
  </si>
  <si>
    <t>Other</t>
  </si>
  <si>
    <t>Weigh System</t>
  </si>
  <si>
    <t>Counted</t>
  </si>
  <si>
    <t>_____ I agree to publishing by Monsanto of my test plot data results, but do not use my name, field location or likeness.</t>
  </si>
  <si>
    <t>Prior Year Herb:</t>
  </si>
  <si>
    <t>Pre E Herbicide:</t>
  </si>
  <si>
    <t>Post E Herbicide:</t>
  </si>
  <si>
    <t>my fields (in whole or in part with such changes in language as do not substantially alter the meaning), the GPS coordinates for my fields, and/or any pictures, photographs or tapes</t>
  </si>
  <si>
    <t>taken in conjunction with said test plot data results in its publicity, promotions and advertising, including use on the Internet.</t>
  </si>
  <si>
    <t>_____ Yes, my name, field location (including GPS coordinates) and likeness may be used in publishing test plot data results by Monsanto.</t>
  </si>
  <si>
    <t>_____ Yes, my name, field location (including GPS coordinates), and likeness may be used in publishing test plot data results by Monsanto.</t>
  </si>
  <si>
    <t>Test Plot Release - Crop 2010</t>
  </si>
  <si>
    <t>Brand Name</t>
  </si>
  <si>
    <t>Trait</t>
  </si>
  <si>
    <t>MONSANTO PLANTING OUTLINE</t>
  </si>
  <si>
    <t>Seed Brand</t>
  </si>
  <si>
    <t>I hereby grant Monsanto Company, including affiliated companies and subsidiaries, assigns and dealers/retailers, the right to use my  test plot data results pertaining to</t>
  </si>
  <si>
    <t>Test Plot Release</t>
  </si>
  <si>
    <t>I hereby grant Monsanto Company, including affiliated companies and subsidiaries, assigns and dealers/retailers, the right to use test plot data results pertaining to</t>
  </si>
  <si>
    <t>AVICTA COMPLETE CORN</t>
  </si>
  <si>
    <t>CORN ACLRN PV 1250 2011</t>
  </si>
  <si>
    <t>CORN ACLRN PV 500 2011</t>
  </si>
  <si>
    <t>CRUISER EXTREME 1250</t>
  </si>
  <si>
    <t>CRUISER EXTREME 250</t>
  </si>
  <si>
    <t>CRUISER EXTREME 500</t>
  </si>
  <si>
    <t>CRUISERMAXX</t>
  </si>
  <si>
    <t>CRUISERMAXX PLUS</t>
  </si>
  <si>
    <t>ENCAPSULATION (GOHSENOL KL03FL100)</t>
  </si>
  <si>
    <t>PONCHO + VOTIVO</t>
  </si>
  <si>
    <t>PONCHO 1250</t>
  </si>
  <si>
    <t>PONCHO 250</t>
  </si>
  <si>
    <t>PONCHO 500</t>
  </si>
  <si>
    <t>UNTREATED SEED</t>
  </si>
  <si>
    <t>Tim Fogarty</t>
  </si>
  <si>
    <t>Kurt Loving</t>
  </si>
  <si>
    <t>Greg Tracy</t>
  </si>
  <si>
    <t>Gary Ward</t>
  </si>
  <si>
    <t>Bruce Weller</t>
  </si>
  <si>
    <t>Carrie Snieder</t>
  </si>
  <si>
    <t>Jim McDermott</t>
  </si>
  <si>
    <t>Webster</t>
  </si>
  <si>
    <t>ACLRN STANDARD A500 PV</t>
  </si>
  <si>
    <t>ACLRN BASIC A250</t>
  </si>
  <si>
    <t>ACLRN ELITE A500 PV EDC</t>
  </si>
  <si>
    <t>ACLRN SOY ELITE F + PV</t>
  </si>
  <si>
    <t>PPST CORN PV 250</t>
  </si>
  <si>
    <t>PPST CORN PV 1250</t>
  </si>
  <si>
    <t>ESCALATE CORN 2017</t>
  </si>
  <si>
    <t>Brad Sherwin</t>
  </si>
  <si>
    <t>Jason Kemerling</t>
  </si>
  <si>
    <t>Pioneer</t>
  </si>
  <si>
    <t>NK</t>
  </si>
  <si>
    <t>Croplan</t>
  </si>
  <si>
    <t xml:space="preserve">Stine </t>
  </si>
  <si>
    <t>20RD20</t>
  </si>
  <si>
    <t>21RI32</t>
  </si>
  <si>
    <t>26BA32</t>
  </si>
  <si>
    <t>NEW Cooperative  / Nelson</t>
  </si>
  <si>
    <t>Otho</t>
  </si>
  <si>
    <t>RX2150</t>
  </si>
  <si>
    <t>RX2560</t>
  </si>
  <si>
    <t>RX2700</t>
  </si>
  <si>
    <t>RX2910</t>
  </si>
  <si>
    <t>S21W8X</t>
  </si>
  <si>
    <t>S27M8X</t>
  </si>
  <si>
    <t>29K3X</t>
  </si>
  <si>
    <t>Asgrow</t>
  </si>
  <si>
    <t>20T79</t>
  </si>
  <si>
    <t>25A70</t>
  </si>
  <si>
    <t>20X7</t>
  </si>
  <si>
    <t>23X8</t>
  </si>
  <si>
    <t>23X9</t>
  </si>
  <si>
    <t>24X7</t>
  </si>
  <si>
    <t>26X8</t>
  </si>
  <si>
    <t>19BA32</t>
  </si>
  <si>
    <t>23BB02</t>
  </si>
  <si>
    <t>24LJ20</t>
  </si>
  <si>
    <t>25LH62</t>
  </si>
  <si>
    <t>LG</t>
  </si>
  <si>
    <t>2255R2</t>
  </si>
  <si>
    <t>CHECK</t>
  </si>
  <si>
    <t>TRIPIDITY</t>
  </si>
  <si>
    <t>ASCEND</t>
  </si>
  <si>
    <t>2441R2</t>
  </si>
  <si>
    <t>LC2250</t>
  </si>
</sst>
</file>

<file path=xl/styles.xml><?xml version="1.0" encoding="utf-8"?>
<styleSheet xmlns="http://schemas.openxmlformats.org/spreadsheetml/2006/main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.000_);_(&quot;$&quot;* \(#,##0.000\);_(&quot;$&quot;* &quot;-&quot;??_);_(@_)"/>
    <numFmt numFmtId="167" formatCode="mm\-dd\-yy"/>
    <numFmt numFmtId="168" formatCode="0.00000"/>
    <numFmt numFmtId="169" formatCode="#,##0.0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5"/>
      <name val="Arial"/>
      <family val="2"/>
    </font>
    <font>
      <sz val="16"/>
      <name val="Times New Roman"/>
      <family val="1"/>
    </font>
    <font>
      <sz val="14"/>
      <name val="Times New Roman"/>
      <family val="1"/>
    </font>
    <font>
      <b/>
      <u/>
      <sz val="18"/>
      <name val="Arial"/>
      <family val="2"/>
    </font>
    <font>
      <b/>
      <u/>
      <sz val="1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9C0006"/>
      <name val="Calibri"/>
      <family val="2"/>
      <scheme val="minor"/>
    </font>
    <font>
      <b/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2" fillId="7" borderId="0" applyNumberFormat="0" applyBorder="0" applyAlignment="0" applyProtection="0"/>
  </cellStyleXfs>
  <cellXfs count="366">
    <xf numFmtId="0" fontId="0" fillId="0" borderId="0" xfId="0"/>
    <xf numFmtId="49" fontId="6" fillId="2" borderId="0" xfId="0" applyNumberFormat="1" applyFont="1" applyFill="1" applyBorder="1" applyAlignment="1" applyProtection="1">
      <alignment horizontal="right"/>
      <protection locked="0"/>
    </xf>
    <xf numFmtId="49" fontId="6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Border="1"/>
    <xf numFmtId="49" fontId="7" fillId="2" borderId="0" xfId="0" applyNumberFormat="1" applyFont="1" applyFill="1" applyBorder="1" applyAlignment="1" applyProtection="1">
      <alignment horizontal="centerContinuous"/>
      <protection locked="0"/>
    </xf>
    <xf numFmtId="0" fontId="6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49" fontId="6" fillId="2" borderId="0" xfId="0" applyNumberFormat="1" applyFont="1" applyFill="1" applyBorder="1" applyAlignment="1" applyProtection="1">
      <alignment horizontal="centerContinuous"/>
      <protection locked="0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49" fontId="9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12" fillId="2" borderId="0" xfId="0" applyNumberFormat="1" applyFont="1" applyFill="1" applyBorder="1" applyAlignment="1" applyProtection="1">
      <alignment horizontal="right"/>
      <protection locked="0"/>
    </xf>
    <xf numFmtId="49" fontId="12" fillId="2" borderId="0" xfId="0" applyNumberFormat="1" applyFont="1" applyFill="1" applyBorder="1" applyAlignment="1" applyProtection="1">
      <alignment horizontal="centerContinuous"/>
      <protection locked="0"/>
    </xf>
    <xf numFmtId="0" fontId="12" fillId="2" borderId="0" xfId="0" applyFont="1" applyFill="1" applyBorder="1" applyAlignment="1" applyProtection="1">
      <alignment horizontal="right"/>
      <protection locked="0"/>
    </xf>
    <xf numFmtId="0" fontId="12" fillId="2" borderId="0" xfId="0" applyFont="1" applyFill="1" applyBorder="1" applyAlignment="1">
      <alignment horizontal="right"/>
    </xf>
    <xf numFmtId="0" fontId="8" fillId="2" borderId="0" xfId="0" applyFont="1" applyFill="1" applyAlignment="1" applyProtection="1">
      <protection locked="0"/>
    </xf>
    <xf numFmtId="0" fontId="5" fillId="2" borderId="0" xfId="0" applyFont="1" applyFill="1"/>
    <xf numFmtId="0" fontId="5" fillId="0" borderId="0" xfId="0" applyFont="1"/>
    <xf numFmtId="0" fontId="5" fillId="2" borderId="0" xfId="0" applyFont="1" applyFill="1" applyAlignment="1" applyProtection="1">
      <protection locked="0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Protection="1">
      <protection locked="0"/>
    </xf>
    <xf numFmtId="0" fontId="5" fillId="0" borderId="0" xfId="0" applyFont="1" applyBorder="1"/>
    <xf numFmtId="2" fontId="5" fillId="2" borderId="0" xfId="0" applyNumberFormat="1" applyFont="1" applyFill="1"/>
    <xf numFmtId="165" fontId="5" fillId="2" borderId="0" xfId="0" applyNumberFormat="1" applyFont="1" applyFill="1" applyAlignment="1">
      <alignment horizontal="center"/>
    </xf>
    <xf numFmtId="166" fontId="5" fillId="2" borderId="0" xfId="2" applyNumberFormat="1" applyFont="1" applyFill="1"/>
    <xf numFmtId="0" fontId="5" fillId="2" borderId="0" xfId="0" applyNumberFormat="1" applyFont="1" applyFill="1" applyAlignment="1">
      <alignment horizontal="center"/>
    </xf>
    <xf numFmtId="0" fontId="7" fillId="2" borderId="0" xfId="0" applyFont="1" applyFill="1"/>
    <xf numFmtId="49" fontId="7" fillId="2" borderId="0" xfId="0" applyNumberFormat="1" applyFont="1" applyFill="1" applyAlignment="1" applyProtection="1">
      <alignment horizontal="centerContinuous"/>
      <protection locked="0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" fontId="7" fillId="2" borderId="0" xfId="0" applyNumberFormat="1" applyFont="1" applyFill="1" applyAlignment="1" applyProtection="1">
      <alignment horizontal="center"/>
      <protection locked="0"/>
    </xf>
    <xf numFmtId="165" fontId="7" fillId="2" borderId="0" xfId="0" applyNumberFormat="1" applyFont="1" applyFill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9" xfId="0" applyFont="1" applyFill="1" applyBorder="1"/>
    <xf numFmtId="0" fontId="14" fillId="3" borderId="10" xfId="0" applyFont="1" applyFill="1" applyBorder="1"/>
    <xf numFmtId="0" fontId="13" fillId="3" borderId="10" xfId="0" applyFont="1" applyFill="1" applyBorder="1" applyAlignment="1">
      <alignment horizontal="center"/>
    </xf>
    <xf numFmtId="8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right"/>
    </xf>
    <xf numFmtId="0" fontId="5" fillId="3" borderId="10" xfId="0" applyFont="1" applyFill="1" applyBorder="1"/>
    <xf numFmtId="0" fontId="5" fillId="3" borderId="11" xfId="0" applyFont="1" applyFill="1" applyBorder="1"/>
    <xf numFmtId="0" fontId="13" fillId="3" borderId="12" xfId="0" applyFont="1" applyFill="1" applyBorder="1" applyAlignment="1">
      <alignment horizontal="center"/>
    </xf>
    <xf numFmtId="0" fontId="14" fillId="3" borderId="0" xfId="0" applyFont="1" applyFill="1" applyBorder="1"/>
    <xf numFmtId="0" fontId="13" fillId="3" borderId="0" xfId="0" applyFont="1" applyFill="1" applyBorder="1"/>
    <xf numFmtId="0" fontId="13" fillId="3" borderId="0" xfId="0" quotePrefix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13" xfId="0" applyFont="1" applyFill="1" applyBorder="1"/>
    <xf numFmtId="0" fontId="13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5" xfId="0" quotePrefix="1" applyFont="1" applyFill="1" applyBorder="1" applyAlignment="1">
      <alignment horizontal="center"/>
    </xf>
    <xf numFmtId="0" fontId="9" fillId="2" borderId="0" xfId="0" applyFont="1" applyFill="1" applyBorder="1" applyAlignment="1" applyProtection="1">
      <protection locked="0"/>
    </xf>
    <xf numFmtId="49" fontId="9" fillId="2" borderId="0" xfId="0" applyNumberFormat="1" applyFont="1" applyFill="1" applyBorder="1" applyAlignment="1" applyProtection="1">
      <alignment horizontal="centerContinuous"/>
      <protection locked="0"/>
    </xf>
    <xf numFmtId="49" fontId="10" fillId="2" borderId="0" xfId="0" applyNumberFormat="1" applyFont="1" applyFill="1" applyBorder="1" applyAlignment="1" applyProtection="1">
      <alignment horizontal="centerContinuous"/>
      <protection locked="0"/>
    </xf>
    <xf numFmtId="0" fontId="10" fillId="2" borderId="0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horizontal="right"/>
      <protection locked="0"/>
    </xf>
    <xf numFmtId="49" fontId="10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/>
    <xf numFmtId="0" fontId="10" fillId="2" borderId="0" xfId="0" applyFont="1" applyFill="1" applyBorder="1" applyAlignment="1" applyProtection="1">
      <alignment horizontal="righ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6" fillId="2" borderId="0" xfId="0" applyFont="1" applyFill="1" applyBorder="1"/>
    <xf numFmtId="0" fontId="17" fillId="2" borderId="0" xfId="0" applyFont="1" applyFill="1" applyBorder="1"/>
    <xf numFmtId="165" fontId="16" fillId="2" borderId="0" xfId="0" applyNumberFormat="1" applyFont="1" applyFill="1" applyBorder="1" applyProtection="1"/>
    <xf numFmtId="165" fontId="16" fillId="2" borderId="0" xfId="0" applyNumberFormat="1" applyFont="1" applyFill="1" applyBorder="1"/>
    <xf numFmtId="2" fontId="16" fillId="2" borderId="0" xfId="0" applyNumberFormat="1" applyFont="1" applyFill="1" applyBorder="1"/>
    <xf numFmtId="0" fontId="16" fillId="2" borderId="0" xfId="0" applyNumberFormat="1" applyFont="1" applyFill="1" applyBorder="1" applyAlignment="1">
      <alignment horizontal="center"/>
    </xf>
    <xf numFmtId="0" fontId="16" fillId="2" borderId="0" xfId="0" applyFont="1" applyFill="1"/>
    <xf numFmtId="0" fontId="12" fillId="4" borderId="24" xfId="0" applyFont="1" applyFill="1" applyBorder="1" applyAlignment="1">
      <alignment horizontal="center"/>
    </xf>
    <xf numFmtId="0" fontId="12" fillId="4" borderId="26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7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12" fillId="2" borderId="30" xfId="0" applyFont="1" applyFill="1" applyBorder="1" applyAlignment="1">
      <alignment horizontal="center"/>
    </xf>
    <xf numFmtId="0" fontId="10" fillId="2" borderId="0" xfId="0" applyFont="1" applyFill="1"/>
    <xf numFmtId="0" fontId="10" fillId="0" borderId="0" xfId="0" applyFont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0" borderId="0" xfId="0" applyFont="1" applyBorder="1"/>
    <xf numFmtId="0" fontId="9" fillId="2" borderId="0" xfId="0" applyFont="1" applyFill="1" applyAlignment="1" applyProtection="1">
      <protection locked="0"/>
    </xf>
    <xf numFmtId="49" fontId="9" fillId="2" borderId="0" xfId="0" applyNumberFormat="1" applyFont="1" applyFill="1" applyBorder="1" applyAlignment="1" applyProtection="1">
      <alignment horizontal="right"/>
      <protection locked="0"/>
    </xf>
    <xf numFmtId="49" fontId="9" fillId="2" borderId="0" xfId="0" applyNumberFormat="1" applyFont="1" applyFill="1" applyAlignment="1" applyProtection="1">
      <alignment horizontal="centerContinuous"/>
      <protection locked="0"/>
    </xf>
    <xf numFmtId="49" fontId="10" fillId="2" borderId="0" xfId="0" applyNumberFormat="1" applyFont="1" applyFill="1" applyAlignment="1" applyProtection="1">
      <alignment horizontal="centerContinuous"/>
      <protection locked="0"/>
    </xf>
    <xf numFmtId="0" fontId="10" fillId="2" borderId="0" xfId="0" applyFont="1" applyFill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right"/>
      <protection locked="0"/>
    </xf>
    <xf numFmtId="0" fontId="10" fillId="2" borderId="0" xfId="0" applyFont="1" applyFill="1" applyAlignment="1" applyProtection="1">
      <protection locked="0"/>
    </xf>
    <xf numFmtId="49" fontId="10" fillId="2" borderId="0" xfId="0" applyNumberFormat="1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9" fillId="2" borderId="0" xfId="0" applyFont="1" applyFill="1" applyBorder="1" applyAlignment="1">
      <alignment horizontal="right"/>
    </xf>
    <xf numFmtId="0" fontId="10" fillId="2" borderId="0" xfId="0" applyFont="1" applyFill="1" applyProtection="1">
      <protection locked="0"/>
    </xf>
    <xf numFmtId="165" fontId="10" fillId="2" borderId="0" xfId="0" applyNumberFormat="1" applyFont="1" applyFill="1" applyProtection="1"/>
    <xf numFmtId="165" fontId="10" fillId="2" borderId="0" xfId="0" applyNumberFormat="1" applyFont="1" applyFill="1"/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10" fillId="2" borderId="4" xfId="0" applyFont="1" applyFill="1" applyBorder="1" applyAlignment="1">
      <alignment horizontal="right"/>
    </xf>
    <xf numFmtId="0" fontId="10" fillId="2" borderId="5" xfId="0" applyFont="1" applyFill="1" applyBorder="1"/>
    <xf numFmtId="0" fontId="10" fillId="2" borderId="0" xfId="0" applyFont="1" applyFill="1" applyAlignment="1">
      <alignment horizontal="right"/>
    </xf>
    <xf numFmtId="0" fontId="10" fillId="2" borderId="32" xfId="0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0" fontId="9" fillId="2" borderId="32" xfId="0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8" fontId="12" fillId="2" borderId="0" xfId="0" applyNumberFormat="1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Continuous"/>
    </xf>
    <xf numFmtId="0" fontId="12" fillId="2" borderId="0" xfId="0" quotePrefix="1" applyFont="1" applyFill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right"/>
    </xf>
    <xf numFmtId="0" fontId="11" fillId="0" borderId="0" xfId="0" applyFont="1" applyBorder="1"/>
    <xf numFmtId="0" fontId="11" fillId="0" borderId="0" xfId="0" applyFont="1"/>
    <xf numFmtId="2" fontId="11" fillId="2" borderId="0" xfId="0" applyNumberFormat="1" applyFont="1" applyFill="1"/>
    <xf numFmtId="49" fontId="9" fillId="2" borderId="0" xfId="0" applyNumberFormat="1" applyFont="1" applyFill="1" applyAlignment="1" applyProtection="1">
      <protection locked="0"/>
    </xf>
    <xf numFmtId="49" fontId="9" fillId="2" borderId="0" xfId="0" applyNumberFormat="1" applyFont="1" applyFill="1" applyAlignment="1" applyProtection="1">
      <alignment horizontal="right"/>
      <protection locked="0"/>
    </xf>
    <xf numFmtId="0" fontId="10" fillId="5" borderId="0" xfId="0" applyFont="1" applyFill="1" applyAlignment="1" applyProtection="1">
      <alignment horizontal="right"/>
      <protection locked="0"/>
    </xf>
    <xf numFmtId="0" fontId="10" fillId="6" borderId="0" xfId="0" applyFont="1" applyFill="1" applyBorder="1" applyAlignment="1" applyProtection="1">
      <alignment horizontal="right"/>
      <protection locked="0"/>
    </xf>
    <xf numFmtId="0" fontId="12" fillId="4" borderId="60" xfId="0" applyFont="1" applyFill="1" applyBorder="1" applyAlignment="1">
      <alignment horizontal="center"/>
    </xf>
    <xf numFmtId="0" fontId="12" fillId="4" borderId="25" xfId="0" applyFont="1" applyFill="1" applyBorder="1" applyAlignment="1">
      <alignment horizontal="center"/>
    </xf>
    <xf numFmtId="0" fontId="12" fillId="4" borderId="39" xfId="0" applyFont="1" applyFill="1" applyBorder="1" applyAlignment="1">
      <alignment horizontal="center"/>
    </xf>
    <xf numFmtId="165" fontId="9" fillId="2" borderId="15" xfId="0" applyNumberFormat="1" applyFont="1" applyFill="1" applyBorder="1" applyAlignment="1" applyProtection="1">
      <alignment horizontal="left"/>
      <protection locked="0"/>
    </xf>
    <xf numFmtId="165" fontId="9" fillId="2" borderId="21" xfId="0" applyNumberFormat="1" applyFont="1" applyFill="1" applyBorder="1" applyAlignment="1" applyProtection="1">
      <alignment horizontal="left"/>
      <protection locked="0"/>
    </xf>
    <xf numFmtId="0" fontId="16" fillId="0" borderId="0" xfId="3" applyFont="1"/>
    <xf numFmtId="14" fontId="6" fillId="2" borderId="4" xfId="0" applyNumberFormat="1" applyFont="1" applyFill="1" applyBorder="1" applyAlignment="1" applyProtection="1">
      <alignment horizontal="left"/>
      <protection hidden="1"/>
    </xf>
    <xf numFmtId="7" fontId="6" fillId="2" borderId="7" xfId="2" applyNumberFormat="1" applyFont="1" applyFill="1" applyBorder="1" applyAlignment="1" applyProtection="1">
      <alignment horizontal="center"/>
      <protection hidden="1"/>
    </xf>
    <xf numFmtId="3" fontId="6" fillId="2" borderId="4" xfId="0" applyNumberFormat="1" applyFont="1" applyFill="1" applyBorder="1" applyAlignment="1" applyProtection="1">
      <alignment horizontal="left"/>
      <protection hidden="1"/>
    </xf>
    <xf numFmtId="165" fontId="6" fillId="2" borderId="5" xfId="0" applyNumberFormat="1" applyFont="1" applyFill="1" applyBorder="1" applyAlignment="1" applyProtection="1">
      <alignment horizontal="left"/>
      <protection hidden="1"/>
    </xf>
    <xf numFmtId="7" fontId="6" fillId="2" borderId="8" xfId="2" applyNumberFormat="1" applyFont="1" applyFill="1" applyBorder="1" applyAlignment="1" applyProtection="1">
      <alignment horizontal="center"/>
      <protection hidden="1"/>
    </xf>
    <xf numFmtId="0" fontId="6" fillId="2" borderId="0" xfId="0" applyNumberFormat="1" applyFont="1" applyFill="1" applyBorder="1" applyAlignment="1" applyProtection="1">
      <alignment horizontal="left"/>
      <protection hidden="1"/>
    </xf>
    <xf numFmtId="165" fontId="6" fillId="2" borderId="0" xfId="0" applyNumberFormat="1" applyFont="1" applyFill="1" applyBorder="1" applyAlignment="1" applyProtection="1">
      <alignment horizontal="left"/>
      <protection hidden="1"/>
    </xf>
    <xf numFmtId="0" fontId="6" fillId="2" borderId="16" xfId="0" applyFont="1" applyFill="1" applyBorder="1" applyAlignment="1" applyProtection="1">
      <alignment horizontal="center"/>
      <protection locked="0"/>
    </xf>
    <xf numFmtId="3" fontId="6" fillId="2" borderId="17" xfId="0" applyNumberFormat="1" applyFont="1" applyFill="1" applyBorder="1" applyAlignment="1" applyProtection="1">
      <alignment horizontal="left"/>
    </xf>
    <xf numFmtId="165" fontId="6" fillId="2" borderId="17" xfId="0" applyNumberFormat="1" applyFont="1" applyFill="1" applyBorder="1" applyAlignment="1" applyProtection="1">
      <alignment horizontal="center"/>
    </xf>
    <xf numFmtId="169" fontId="6" fillId="2" borderId="17" xfId="0" applyNumberFormat="1" applyFont="1" applyFill="1" applyBorder="1" applyAlignment="1" applyProtection="1">
      <alignment horizontal="center"/>
    </xf>
    <xf numFmtId="3" fontId="6" fillId="2" borderId="17" xfId="0" applyNumberFormat="1" applyFont="1" applyFill="1" applyBorder="1" applyAlignment="1" applyProtection="1">
      <alignment horizontal="center"/>
    </xf>
    <xf numFmtId="44" fontId="6" fillId="2" borderId="17" xfId="2" applyFont="1" applyFill="1" applyBorder="1" applyAlignment="1" applyProtection="1">
      <alignment horizontal="center"/>
    </xf>
    <xf numFmtId="1" fontId="6" fillId="2" borderId="18" xfId="0" applyNumberFormat="1" applyFont="1" applyFill="1" applyBorder="1" applyAlignment="1" applyProtection="1">
      <alignment horizontal="center"/>
      <protection locked="0"/>
    </xf>
    <xf numFmtId="3" fontId="6" fillId="2" borderId="4" xfId="0" applyNumberFormat="1" applyFont="1" applyFill="1" applyBorder="1" applyAlignment="1" applyProtection="1">
      <alignment horizontal="left"/>
    </xf>
    <xf numFmtId="165" fontId="6" fillId="2" borderId="8" xfId="0" applyNumberFormat="1" applyFont="1" applyFill="1" applyBorder="1" applyAlignment="1" applyProtection="1">
      <alignment horizontal="center"/>
    </xf>
    <xf numFmtId="169" fontId="6" fillId="2" borderId="8" xfId="0" applyNumberFormat="1" applyFont="1" applyFill="1" applyBorder="1" applyAlignment="1" applyProtection="1">
      <alignment horizontal="center"/>
    </xf>
    <xf numFmtId="3" fontId="6" fillId="2" borderId="8" xfId="0" applyNumberFormat="1" applyFont="1" applyFill="1" applyBorder="1" applyAlignment="1" applyProtection="1">
      <alignment horizontal="center"/>
    </xf>
    <xf numFmtId="165" fontId="6" fillId="2" borderId="4" xfId="0" applyNumberFormat="1" applyFont="1" applyFill="1" applyBorder="1" applyAlignment="1" applyProtection="1">
      <alignment horizontal="center"/>
    </xf>
    <xf numFmtId="169" fontId="6" fillId="2" borderId="4" xfId="0" applyNumberFormat="1" applyFont="1" applyFill="1" applyBorder="1" applyAlignment="1" applyProtection="1">
      <alignment horizontal="center"/>
    </xf>
    <xf numFmtId="3" fontId="6" fillId="2" borderId="4" xfId="0" applyNumberFormat="1" applyFont="1" applyFill="1" applyBorder="1" applyAlignment="1" applyProtection="1">
      <alignment horizontal="center"/>
    </xf>
    <xf numFmtId="44" fontId="6" fillId="2" borderId="4" xfId="2" applyFont="1" applyFill="1" applyBorder="1" applyAlignment="1" applyProtection="1">
      <alignment horizontal="center"/>
    </xf>
    <xf numFmtId="1" fontId="6" fillId="2" borderId="19" xfId="0" applyNumberFormat="1" applyFont="1" applyFill="1" applyBorder="1" applyAlignment="1" applyProtection="1">
      <alignment horizontal="center"/>
      <protection locked="0"/>
    </xf>
    <xf numFmtId="3" fontId="6" fillId="2" borderId="20" xfId="0" applyNumberFormat="1" applyFont="1" applyFill="1" applyBorder="1" applyAlignment="1" applyProtection="1">
      <alignment horizontal="left"/>
    </xf>
    <xf numFmtId="165" fontId="6" fillId="2" borderId="20" xfId="0" applyNumberFormat="1" applyFont="1" applyFill="1" applyBorder="1" applyAlignment="1" applyProtection="1">
      <alignment horizontal="center"/>
    </xf>
    <xf numFmtId="169" fontId="6" fillId="2" borderId="20" xfId="0" applyNumberFormat="1" applyFont="1" applyFill="1" applyBorder="1" applyAlignment="1" applyProtection="1">
      <alignment horizontal="center"/>
    </xf>
    <xf numFmtId="3" fontId="6" fillId="2" borderId="20" xfId="0" applyNumberFormat="1" applyFont="1" applyFill="1" applyBorder="1" applyAlignment="1" applyProtection="1">
      <alignment horizontal="center"/>
    </xf>
    <xf numFmtId="44" fontId="6" fillId="2" borderId="20" xfId="2" applyFont="1" applyFill="1" applyBorder="1" applyAlignment="1" applyProtection="1">
      <alignment horizontal="center"/>
    </xf>
    <xf numFmtId="14" fontId="9" fillId="5" borderId="4" xfId="0" applyNumberFormat="1" applyFont="1" applyFill="1" applyBorder="1" applyAlignment="1" applyProtection="1">
      <alignment horizontal="left"/>
      <protection hidden="1"/>
    </xf>
    <xf numFmtId="165" fontId="9" fillId="3" borderId="5" xfId="0" applyNumberFormat="1" applyFont="1" applyFill="1" applyBorder="1" applyAlignment="1" applyProtection="1">
      <alignment horizontal="left"/>
      <protection locked="0"/>
    </xf>
    <xf numFmtId="3" fontId="9" fillId="5" borderId="4" xfId="0" applyNumberFormat="1" applyFont="1" applyFill="1" applyBorder="1" applyAlignment="1" applyProtection="1">
      <alignment horizontal="left"/>
      <protection hidden="1"/>
    </xf>
    <xf numFmtId="165" fontId="9" fillId="2" borderId="5" xfId="0" applyNumberFormat="1" applyFont="1" applyFill="1" applyBorder="1" applyAlignment="1" applyProtection="1">
      <alignment horizontal="left"/>
      <protection locked="0"/>
    </xf>
    <xf numFmtId="49" fontId="9" fillId="5" borderId="4" xfId="0" applyNumberFormat="1" applyFont="1" applyFill="1" applyBorder="1" applyProtection="1">
      <protection hidden="1"/>
    </xf>
    <xf numFmtId="165" fontId="9" fillId="2" borderId="6" xfId="0" applyNumberFormat="1" applyFont="1" applyFill="1" applyBorder="1" applyAlignment="1" applyProtection="1">
      <alignment horizontal="left"/>
      <protection locked="0"/>
    </xf>
    <xf numFmtId="14" fontId="9" fillId="2" borderId="4" xfId="0" applyNumberFormat="1" applyFont="1" applyFill="1" applyBorder="1" applyAlignment="1" applyProtection="1">
      <alignment horizontal="left"/>
      <protection hidden="1"/>
    </xf>
    <xf numFmtId="49" fontId="9" fillId="2" borderId="4" xfId="0" applyNumberFormat="1" applyFont="1" applyFill="1" applyBorder="1" applyProtection="1">
      <protection hidden="1"/>
    </xf>
    <xf numFmtId="0" fontId="9" fillId="5" borderId="4" xfId="0" applyFont="1" applyFill="1" applyBorder="1" applyAlignment="1" applyProtection="1">
      <alignment horizontal="left"/>
      <protection locked="0"/>
    </xf>
    <xf numFmtId="168" fontId="9" fillId="5" borderId="31" xfId="0" applyNumberFormat="1" applyFont="1" applyFill="1" applyBorder="1" applyAlignment="1">
      <alignment horizontal="left"/>
    </xf>
    <xf numFmtId="168" fontId="9" fillId="5" borderId="5" xfId="0" applyNumberFormat="1" applyFont="1" applyFill="1" applyBorder="1" applyAlignment="1"/>
    <xf numFmtId="168" fontId="9" fillId="2" borderId="31" xfId="0" applyNumberFormat="1" applyFont="1" applyFill="1" applyBorder="1" applyAlignment="1"/>
    <xf numFmtId="1" fontId="9" fillId="2" borderId="4" xfId="0" applyNumberFormat="1" applyFont="1" applyFill="1" applyBorder="1" applyAlignment="1" applyProtection="1">
      <alignment horizontal="center"/>
      <protection locked="0"/>
    </xf>
    <xf numFmtId="3" fontId="9" fillId="2" borderId="4" xfId="0" applyNumberFormat="1" applyFont="1" applyFill="1" applyBorder="1" applyAlignment="1">
      <alignment horizontal="left"/>
    </xf>
    <xf numFmtId="1" fontId="9" fillId="2" borderId="4" xfId="0" applyNumberFormat="1" applyFont="1" applyFill="1" applyBorder="1" applyAlignment="1">
      <alignment horizontal="left"/>
    </xf>
    <xf numFmtId="165" fontId="9" fillId="2" borderId="4" xfId="0" applyNumberFormat="1" applyFont="1" applyFill="1" applyBorder="1" applyAlignment="1">
      <alignment horizontal="center"/>
    </xf>
    <xf numFmtId="1" fontId="9" fillId="2" borderId="4" xfId="0" applyNumberFormat="1" applyFont="1" applyFill="1" applyBorder="1" applyAlignment="1">
      <alignment horizontal="center"/>
    </xf>
    <xf numFmtId="3" fontId="9" fillId="2" borderId="4" xfId="0" applyNumberFormat="1" applyFont="1" applyFill="1" applyBorder="1" applyAlignment="1">
      <alignment horizontal="center"/>
    </xf>
    <xf numFmtId="164" fontId="9" fillId="2" borderId="4" xfId="1" applyNumberFormat="1" applyFont="1" applyFill="1" applyBorder="1" applyAlignment="1" applyProtection="1">
      <alignment horizontal="center"/>
      <protection locked="0"/>
    </xf>
    <xf numFmtId="165" fontId="9" fillId="2" borderId="4" xfId="0" applyNumberFormat="1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44" fontId="9" fillId="2" borderId="4" xfId="2" applyFont="1" applyFill="1" applyBorder="1" applyAlignment="1">
      <alignment horizontal="center"/>
    </xf>
    <xf numFmtId="0" fontId="12" fillId="6" borderId="0" xfId="0" applyFont="1" applyFill="1" applyBorder="1" applyAlignment="1" applyProtection="1">
      <alignment horizontal="right"/>
      <protection locked="0"/>
    </xf>
    <xf numFmtId="0" fontId="6" fillId="6" borderId="0" xfId="0" applyFont="1" applyFill="1" applyBorder="1" applyAlignment="1">
      <alignment horizontal="right"/>
    </xf>
    <xf numFmtId="0" fontId="6" fillId="6" borderId="0" xfId="0" applyFont="1" applyFill="1" applyBorder="1" applyAlignment="1" applyProtection="1">
      <alignment horizontal="right"/>
      <protection locked="0"/>
    </xf>
    <xf numFmtId="0" fontId="7" fillId="6" borderId="0" xfId="0" applyFont="1" applyFill="1" applyBorder="1"/>
    <xf numFmtId="0" fontId="6" fillId="6" borderId="0" xfId="0" applyFont="1" applyFill="1" applyBorder="1" applyProtection="1">
      <protection locked="0"/>
    </xf>
    <xf numFmtId="0" fontId="8" fillId="6" borderId="0" xfId="0" applyFont="1" applyFill="1" applyBorder="1" applyAlignment="1" applyProtection="1">
      <alignment horizontal="center"/>
      <protection locked="0"/>
    </xf>
    <xf numFmtId="0" fontId="9" fillId="5" borderId="15" xfId="0" applyFont="1" applyFill="1" applyBorder="1" applyAlignment="1">
      <alignment horizontal="left"/>
    </xf>
    <xf numFmtId="0" fontId="9" fillId="6" borderId="0" xfId="0" applyFont="1" applyFill="1" applyBorder="1" applyProtection="1">
      <protection locked="0"/>
    </xf>
    <xf numFmtId="0" fontId="9" fillId="6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9" fillId="0" borderId="22" xfId="0" applyFont="1" applyFill="1" applyBorder="1" applyAlignment="1">
      <alignment horizontal="left"/>
    </xf>
    <xf numFmtId="0" fontId="12" fillId="4" borderId="44" xfId="0" applyFont="1" applyFill="1" applyBorder="1" applyAlignment="1">
      <alignment horizontal="center"/>
    </xf>
    <xf numFmtId="0" fontId="9" fillId="0" borderId="63" xfId="0" applyFont="1" applyFill="1" applyBorder="1" applyAlignment="1">
      <alignment horizontal="left"/>
    </xf>
    <xf numFmtId="0" fontId="9" fillId="0" borderId="64" xfId="0" applyFont="1" applyFill="1" applyBorder="1" applyAlignment="1"/>
    <xf numFmtId="0" fontId="9" fillId="0" borderId="61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62" xfId="0" applyFont="1" applyFill="1" applyBorder="1" applyAlignment="1"/>
    <xf numFmtId="0" fontId="9" fillId="0" borderId="36" xfId="0" applyFont="1" applyFill="1" applyBorder="1" applyAlignment="1"/>
    <xf numFmtId="0" fontId="9" fillId="0" borderId="22" xfId="0" applyFont="1" applyFill="1" applyBorder="1" applyAlignment="1">
      <alignment horizontal="center"/>
    </xf>
    <xf numFmtId="0" fontId="9" fillId="0" borderId="22" xfId="0" applyFont="1" applyFill="1" applyBorder="1" applyAlignment="1"/>
    <xf numFmtId="0" fontId="9" fillId="0" borderId="66" xfId="0" applyFont="1" applyFill="1" applyBorder="1" applyAlignment="1">
      <alignment horizontal="left"/>
    </xf>
    <xf numFmtId="0" fontId="9" fillId="0" borderId="62" xfId="0" applyFont="1" applyFill="1" applyBorder="1" applyAlignment="1">
      <alignment horizontal="left"/>
    </xf>
    <xf numFmtId="0" fontId="9" fillId="0" borderId="35" xfId="0" applyFont="1" applyFill="1" applyBorder="1" applyAlignment="1">
      <alignment horizontal="left"/>
    </xf>
    <xf numFmtId="0" fontId="9" fillId="0" borderId="23" xfId="0" applyFont="1" applyFill="1" applyBorder="1" applyAlignment="1">
      <alignment horizontal="left"/>
    </xf>
    <xf numFmtId="0" fontId="9" fillId="0" borderId="38" xfId="0" applyFont="1" applyFill="1" applyBorder="1" applyAlignment="1"/>
    <xf numFmtId="0" fontId="9" fillId="0" borderId="37" xfId="0" applyFont="1" applyFill="1" applyBorder="1" applyAlignment="1">
      <alignment horizontal="left"/>
    </xf>
    <xf numFmtId="0" fontId="9" fillId="0" borderId="23" xfId="0" applyFont="1" applyFill="1" applyBorder="1" applyAlignment="1">
      <alignment horizontal="center"/>
    </xf>
    <xf numFmtId="0" fontId="7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9" fillId="0" borderId="67" xfId="0" applyFont="1" applyFill="1" applyBorder="1" applyAlignment="1">
      <alignment horizontal="left"/>
    </xf>
    <xf numFmtId="0" fontId="10" fillId="8" borderId="22" xfId="4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11" fontId="10" fillId="8" borderId="22" xfId="0" applyNumberFormat="1" applyFont="1" applyFill="1" applyBorder="1" applyAlignment="1">
      <alignment horizontal="center"/>
    </xf>
    <xf numFmtId="0" fontId="23" fillId="0" borderId="22" xfId="0" applyFont="1" applyBorder="1" applyAlignment="1">
      <alignment horizontal="center"/>
    </xf>
    <xf numFmtId="3" fontId="9" fillId="2" borderId="4" xfId="0" applyNumberFormat="1" applyFont="1" applyFill="1" applyBorder="1" applyAlignment="1">
      <alignment horizontal="left"/>
    </xf>
    <xf numFmtId="0" fontId="9" fillId="0" borderId="35" xfId="0" applyFont="1" applyFill="1" applyBorder="1" applyAlignment="1">
      <alignment horizontal="left"/>
    </xf>
    <xf numFmtId="0" fontId="9" fillId="0" borderId="36" xfId="0" applyFont="1" applyFill="1" applyBorder="1" applyAlignment="1">
      <alignment horizontal="left"/>
    </xf>
    <xf numFmtId="49" fontId="9" fillId="5" borderId="15" xfId="0" applyNumberFormat="1" applyFont="1" applyFill="1" applyBorder="1" applyAlignment="1" applyProtection="1">
      <alignment horizontal="left"/>
      <protection locked="0"/>
    </xf>
    <xf numFmtId="49" fontId="9" fillId="2" borderId="21" xfId="0" applyNumberFormat="1" applyFont="1" applyFill="1" applyBorder="1" applyAlignment="1" applyProtection="1">
      <alignment horizontal="left"/>
      <protection locked="0"/>
    </xf>
    <xf numFmtId="49" fontId="9" fillId="5" borderId="21" xfId="0" applyNumberFormat="1" applyFont="1" applyFill="1" applyBorder="1" applyAlignment="1" applyProtection="1">
      <alignment horizontal="left"/>
      <protection locked="0"/>
    </xf>
    <xf numFmtId="0" fontId="9" fillId="2" borderId="15" xfId="0" applyFont="1" applyFill="1" applyBorder="1" applyAlignment="1" applyProtection="1">
      <alignment horizontal="left"/>
      <protection locked="0"/>
    </xf>
    <xf numFmtId="49" fontId="9" fillId="2" borderId="15" xfId="0" applyNumberFormat="1" applyFont="1" applyFill="1" applyBorder="1" applyAlignment="1" applyProtection="1">
      <alignment horizontal="left"/>
      <protection locked="0"/>
    </xf>
    <xf numFmtId="0" fontId="9" fillId="2" borderId="21" xfId="0" applyFont="1" applyFill="1" applyBorder="1" applyAlignment="1" applyProtection="1">
      <alignment horizontal="left"/>
      <protection locked="0"/>
    </xf>
    <xf numFmtId="14" fontId="9" fillId="2" borderId="21" xfId="0" applyNumberFormat="1" applyFont="1" applyFill="1" applyBorder="1" applyAlignment="1" applyProtection="1">
      <alignment horizontal="left"/>
      <protection locked="0"/>
    </xf>
    <xf numFmtId="14" fontId="9" fillId="2" borderId="21" xfId="0" applyNumberFormat="1" applyFont="1" applyFill="1" applyBorder="1" applyAlignment="1">
      <alignment horizontal="left"/>
    </xf>
    <xf numFmtId="0" fontId="9" fillId="2" borderId="21" xfId="0" applyFont="1" applyFill="1" applyBorder="1" applyAlignment="1">
      <alignment horizontal="left"/>
    </xf>
    <xf numFmtId="0" fontId="9" fillId="6" borderId="0" xfId="0" applyFont="1" applyFill="1" applyBorder="1" applyAlignment="1" applyProtection="1">
      <alignment horizontal="left"/>
      <protection locked="0"/>
    </xf>
    <xf numFmtId="1" fontId="9" fillId="6" borderId="0" xfId="0" applyNumberFormat="1" applyFont="1" applyFill="1" applyBorder="1" applyAlignment="1" applyProtection="1">
      <alignment horizontal="left"/>
      <protection locked="0"/>
    </xf>
    <xf numFmtId="0" fontId="9" fillId="0" borderId="22" xfId="0" applyFont="1" applyFill="1" applyBorder="1" applyAlignment="1">
      <alignment horizontal="left"/>
    </xf>
    <xf numFmtId="0" fontId="9" fillId="0" borderId="40" xfId="0" applyFont="1" applyFill="1" applyBorder="1" applyAlignment="1">
      <alignment horizontal="left"/>
    </xf>
    <xf numFmtId="0" fontId="9" fillId="0" borderId="27" xfId="0" applyFont="1" applyFill="1" applyBorder="1" applyAlignment="1">
      <alignment horizontal="left"/>
    </xf>
    <xf numFmtId="0" fontId="9" fillId="0" borderId="41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/>
      <protection locked="0"/>
    </xf>
    <xf numFmtId="167" fontId="9" fillId="2" borderId="15" xfId="0" applyNumberFormat="1" applyFont="1" applyFill="1" applyBorder="1" applyAlignment="1" applyProtection="1">
      <alignment horizontal="left"/>
      <protection locked="0"/>
    </xf>
    <xf numFmtId="0" fontId="12" fillId="4" borderId="65" xfId="0" applyFont="1" applyFill="1" applyBorder="1" applyAlignment="1">
      <alignment horizontal="center"/>
    </xf>
    <xf numFmtId="0" fontId="12" fillId="4" borderId="59" xfId="0" applyFont="1" applyFill="1" applyBorder="1" applyAlignment="1">
      <alignment horizontal="center"/>
    </xf>
    <xf numFmtId="14" fontId="9" fillId="0" borderId="0" xfId="0" applyNumberFormat="1" applyFont="1" applyFill="1" applyBorder="1" applyAlignment="1" applyProtection="1">
      <alignment horizontal="left"/>
      <protection locked="0"/>
    </xf>
    <xf numFmtId="0" fontId="12" fillId="4" borderId="43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8" fontId="18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center"/>
    </xf>
    <xf numFmtId="167" fontId="9" fillId="2" borderId="21" xfId="0" applyNumberFormat="1" applyFont="1" applyFill="1" applyBorder="1" applyAlignment="1" applyProtection="1">
      <alignment horizontal="left"/>
      <protection locked="0"/>
    </xf>
    <xf numFmtId="49" fontId="9" fillId="0" borderId="21" xfId="0" applyNumberFormat="1" applyFont="1" applyFill="1" applyBorder="1" applyAlignment="1" applyProtection="1">
      <alignment horizontal="left"/>
      <protection locked="0"/>
    </xf>
    <xf numFmtId="14" fontId="9" fillId="5" borderId="21" xfId="0" applyNumberFormat="1" applyFont="1" applyFill="1" applyBorder="1" applyAlignment="1">
      <alignment horizontal="left"/>
    </xf>
    <xf numFmtId="3" fontId="9" fillId="5" borderId="21" xfId="0" applyNumberFormat="1" applyFont="1" applyFill="1" applyBorder="1" applyAlignment="1">
      <alignment horizontal="left"/>
    </xf>
    <xf numFmtId="0" fontId="9" fillId="0" borderId="21" xfId="0" applyFont="1" applyFill="1" applyBorder="1" applyAlignment="1">
      <alignment horizontal="left"/>
    </xf>
    <xf numFmtId="0" fontId="9" fillId="5" borderId="21" xfId="0" applyFont="1" applyFill="1" applyBorder="1" applyAlignment="1" applyProtection="1">
      <alignment horizontal="left"/>
      <protection locked="0"/>
    </xf>
    <xf numFmtId="14" fontId="9" fillId="5" borderId="21" xfId="0" applyNumberFormat="1" applyFont="1" applyFill="1" applyBorder="1" applyAlignment="1" applyProtection="1">
      <alignment horizontal="left"/>
      <protection locked="0"/>
    </xf>
    <xf numFmtId="49" fontId="9" fillId="2" borderId="10" xfId="0" applyNumberFormat="1" applyFont="1" applyFill="1" applyBorder="1" applyAlignment="1" applyProtection="1">
      <alignment horizontal="left"/>
      <protection locked="0"/>
    </xf>
    <xf numFmtId="165" fontId="9" fillId="2" borderId="15" xfId="0" applyNumberFormat="1" applyFont="1" applyFill="1" applyBorder="1" applyAlignment="1" applyProtection="1">
      <alignment horizontal="left"/>
      <protection locked="0"/>
    </xf>
    <xf numFmtId="8" fontId="19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5" borderId="21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2" borderId="23" xfId="0" applyFont="1" applyFill="1" applyBorder="1" applyAlignment="1">
      <alignment horizontal="left"/>
    </xf>
    <xf numFmtId="0" fontId="9" fillId="2" borderId="42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left"/>
    </xf>
    <xf numFmtId="0" fontId="9" fillId="2" borderId="40" xfId="0" applyFont="1" applyFill="1" applyBorder="1" applyAlignment="1">
      <alignment horizontal="left"/>
    </xf>
    <xf numFmtId="0" fontId="9" fillId="0" borderId="37" xfId="0" applyFont="1" applyFill="1" applyBorder="1" applyAlignment="1">
      <alignment horizontal="left"/>
    </xf>
    <xf numFmtId="0" fontId="9" fillId="0" borderId="38" xfId="0" applyFont="1" applyFill="1" applyBorder="1" applyAlignment="1">
      <alignment horizontal="left"/>
    </xf>
    <xf numFmtId="0" fontId="12" fillId="2" borderId="21" xfId="0" applyFont="1" applyFill="1" applyBorder="1" applyAlignment="1">
      <alignment horizontal="left"/>
    </xf>
    <xf numFmtId="0" fontId="9" fillId="0" borderId="33" xfId="0" applyFont="1" applyFill="1" applyBorder="1" applyAlignment="1">
      <alignment horizontal="left"/>
    </xf>
    <xf numFmtId="0" fontId="9" fillId="0" borderId="34" xfId="0" applyFont="1" applyFill="1" applyBorder="1" applyAlignment="1">
      <alignment horizontal="left"/>
    </xf>
    <xf numFmtId="168" fontId="9" fillId="5" borderId="21" xfId="0" applyNumberFormat="1" applyFont="1" applyFill="1" applyBorder="1" applyAlignment="1">
      <alignment horizontal="left"/>
    </xf>
    <xf numFmtId="0" fontId="12" fillId="4" borderId="25" xfId="0" applyFont="1" applyFill="1" applyBorder="1" applyAlignment="1">
      <alignment horizontal="center"/>
    </xf>
    <xf numFmtId="0" fontId="12" fillId="4" borderId="39" xfId="0" applyFont="1" applyFill="1" applyBorder="1" applyAlignment="1">
      <alignment horizontal="center"/>
    </xf>
    <xf numFmtId="167" fontId="9" fillId="2" borderId="10" xfId="0" applyNumberFormat="1" applyFont="1" applyFill="1" applyBorder="1" applyAlignment="1" applyProtection="1">
      <alignment horizontal="left"/>
      <protection locked="0"/>
    </xf>
    <xf numFmtId="0" fontId="12" fillId="5" borderId="15" xfId="0" applyFont="1" applyFill="1" applyBorder="1" applyAlignment="1" applyProtection="1">
      <alignment horizontal="left"/>
      <protection locked="0"/>
    </xf>
    <xf numFmtId="168" fontId="9" fillId="5" borderId="15" xfId="0" applyNumberFormat="1" applyFont="1" applyFill="1" applyBorder="1" applyAlignment="1">
      <alignment horizontal="left"/>
    </xf>
    <xf numFmtId="3" fontId="9" fillId="2" borderId="5" xfId="0" applyNumberFormat="1" applyFont="1" applyFill="1" applyBorder="1" applyAlignment="1">
      <alignment horizontal="left"/>
    </xf>
    <xf numFmtId="3" fontId="9" fillId="2" borderId="31" xfId="0" applyNumberFormat="1" applyFont="1" applyFill="1" applyBorder="1" applyAlignment="1">
      <alignment horizontal="left"/>
    </xf>
    <xf numFmtId="3" fontId="9" fillId="2" borderId="4" xfId="0" applyNumberFormat="1" applyFont="1" applyFill="1" applyBorder="1" applyAlignment="1">
      <alignment horizontal="left"/>
    </xf>
    <xf numFmtId="14" fontId="9" fillId="2" borderId="5" xfId="0" applyNumberFormat="1" applyFont="1" applyFill="1" applyBorder="1" applyAlignment="1">
      <alignment horizontal="left"/>
    </xf>
    <xf numFmtId="14" fontId="9" fillId="2" borderId="31" xfId="0" applyNumberFormat="1" applyFont="1" applyFill="1" applyBorder="1" applyAlignment="1">
      <alignment horizontal="left"/>
    </xf>
    <xf numFmtId="0" fontId="9" fillId="2" borderId="5" xfId="0" applyFont="1" applyFill="1" applyBorder="1" applyAlignment="1" applyProtection="1">
      <alignment horizontal="left"/>
      <protection locked="0"/>
    </xf>
    <xf numFmtId="0" fontId="9" fillId="6" borderId="3" xfId="0" applyFont="1" applyFill="1" applyBorder="1" applyAlignment="1" applyProtection="1">
      <alignment horizontal="left"/>
      <protection locked="0"/>
    </xf>
    <xf numFmtId="0" fontId="9" fillId="2" borderId="31" xfId="0" applyFont="1" applyFill="1" applyBorder="1" applyAlignment="1" applyProtection="1">
      <alignment horizontal="left"/>
      <protection locked="0"/>
    </xf>
    <xf numFmtId="14" fontId="9" fillId="2" borderId="5" xfId="0" applyNumberFormat="1" applyFont="1" applyFill="1" applyBorder="1" applyAlignment="1" applyProtection="1">
      <alignment horizontal="left"/>
      <protection locked="0"/>
    </xf>
    <xf numFmtId="14" fontId="9" fillId="2" borderId="3" xfId="0" applyNumberFormat="1" applyFont="1" applyFill="1" applyBorder="1" applyAlignment="1" applyProtection="1">
      <alignment horizontal="left"/>
      <protection locked="0"/>
    </xf>
    <xf numFmtId="14" fontId="9" fillId="2" borderId="31" xfId="0" applyNumberFormat="1" applyFont="1" applyFill="1" applyBorder="1" applyAlignment="1" applyProtection="1">
      <alignment horizontal="left"/>
      <protection locked="0"/>
    </xf>
    <xf numFmtId="0" fontId="9" fillId="5" borderId="5" xfId="0" applyFont="1" applyFill="1" applyBorder="1" applyAlignment="1" applyProtection="1">
      <alignment horizontal="left"/>
      <protection locked="0"/>
    </xf>
    <xf numFmtId="0" fontId="9" fillId="5" borderId="3" xfId="0" applyFont="1" applyFill="1" applyBorder="1" applyAlignment="1" applyProtection="1">
      <alignment horizontal="left"/>
      <protection locked="0"/>
    </xf>
    <xf numFmtId="0" fontId="9" fillId="5" borderId="31" xfId="0" applyFont="1" applyFill="1" applyBorder="1" applyAlignment="1" applyProtection="1">
      <alignment horizontal="left"/>
      <protection locked="0"/>
    </xf>
    <xf numFmtId="1" fontId="9" fillId="5" borderId="5" xfId="0" applyNumberFormat="1" applyFont="1" applyFill="1" applyBorder="1" applyAlignment="1" applyProtection="1">
      <alignment horizontal="left"/>
      <protection locked="0"/>
    </xf>
    <xf numFmtId="1" fontId="9" fillId="5" borderId="31" xfId="0" applyNumberFormat="1" applyFont="1" applyFill="1" applyBorder="1" applyAlignment="1" applyProtection="1">
      <alignment horizontal="left"/>
      <protection locked="0"/>
    </xf>
    <xf numFmtId="0" fontId="9" fillId="2" borderId="45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7" xfId="0" applyFont="1" applyFill="1" applyBorder="1" applyAlignment="1" applyProtection="1">
      <alignment horizontal="center"/>
      <protection locked="0"/>
    </xf>
    <xf numFmtId="0" fontId="9" fillId="2" borderId="48" xfId="0" applyFont="1" applyFill="1" applyBorder="1" applyAlignment="1" applyProtection="1">
      <alignment horizontal="center"/>
      <protection locked="0"/>
    </xf>
    <xf numFmtId="8" fontId="18" fillId="2" borderId="49" xfId="0" applyNumberFormat="1" applyFont="1" applyFill="1" applyBorder="1" applyAlignment="1" applyProtection="1">
      <alignment horizontal="center"/>
      <protection locked="0"/>
    </xf>
    <xf numFmtId="8" fontId="18" fillId="2" borderId="50" xfId="0" applyNumberFormat="1" applyFont="1" applyFill="1" applyBorder="1" applyAlignment="1" applyProtection="1">
      <alignment horizontal="center"/>
      <protection locked="0"/>
    </xf>
    <xf numFmtId="49" fontId="9" fillId="5" borderId="5" xfId="0" applyNumberFormat="1" applyFont="1" applyFill="1" applyBorder="1" applyAlignment="1" applyProtection="1">
      <alignment horizontal="left"/>
      <protection locked="0" hidden="1"/>
    </xf>
    <xf numFmtId="49" fontId="9" fillId="5" borderId="31" xfId="0" applyNumberFormat="1" applyFont="1" applyFill="1" applyBorder="1" applyAlignment="1" applyProtection="1">
      <alignment horizontal="left"/>
      <protection locked="0" hidden="1"/>
    </xf>
    <xf numFmtId="49" fontId="9" fillId="2" borderId="5" xfId="0" applyNumberFormat="1" applyFont="1" applyFill="1" applyBorder="1" applyAlignment="1" applyProtection="1">
      <alignment horizontal="left"/>
      <protection locked="0" hidden="1"/>
    </xf>
    <xf numFmtId="49" fontId="9" fillId="2" borderId="31" xfId="0" applyNumberFormat="1" applyFont="1" applyFill="1" applyBorder="1" applyAlignment="1" applyProtection="1">
      <alignment horizontal="left"/>
      <protection locked="0" hidden="1"/>
    </xf>
    <xf numFmtId="49" fontId="9" fillId="2" borderId="5" xfId="0" applyNumberFormat="1" applyFont="1" applyFill="1" applyBorder="1" applyAlignment="1" applyProtection="1">
      <alignment horizontal="left"/>
      <protection locked="0"/>
    </xf>
    <xf numFmtId="49" fontId="9" fillId="2" borderId="3" xfId="0" applyNumberFormat="1" applyFont="1" applyFill="1" applyBorder="1" applyAlignment="1" applyProtection="1">
      <alignment horizontal="left"/>
      <protection locked="0"/>
    </xf>
    <xf numFmtId="49" fontId="9" fillId="2" borderId="31" xfId="0" applyNumberFormat="1" applyFont="1" applyFill="1" applyBorder="1" applyAlignment="1" applyProtection="1">
      <alignment horizontal="left"/>
      <protection locked="0"/>
    </xf>
    <xf numFmtId="8" fontId="18" fillId="2" borderId="47" xfId="0" applyNumberFormat="1" applyFont="1" applyFill="1" applyBorder="1" applyAlignment="1" applyProtection="1">
      <alignment horizontal="center"/>
      <protection locked="0"/>
    </xf>
    <xf numFmtId="8" fontId="18" fillId="2" borderId="48" xfId="0" applyNumberFormat="1" applyFont="1" applyFill="1" applyBorder="1" applyAlignment="1" applyProtection="1">
      <alignment horizontal="center"/>
      <protection locked="0"/>
    </xf>
    <xf numFmtId="0" fontId="9" fillId="2" borderId="49" xfId="0" applyFont="1" applyFill="1" applyBorder="1" applyAlignment="1" applyProtection="1">
      <alignment horizontal="center"/>
      <protection locked="0"/>
    </xf>
    <xf numFmtId="0" fontId="9" fillId="2" borderId="50" xfId="0" applyFont="1" applyFill="1" applyBorder="1" applyAlignment="1" applyProtection="1">
      <alignment horizontal="center"/>
      <protection locked="0"/>
    </xf>
    <xf numFmtId="0" fontId="9" fillId="2" borderId="45" xfId="0" applyFont="1" applyFill="1" applyBorder="1" applyAlignment="1" applyProtection="1">
      <alignment horizontal="center"/>
      <protection locked="0"/>
    </xf>
    <xf numFmtId="0" fontId="9" fillId="2" borderId="46" xfId="0" applyFont="1" applyFill="1" applyBorder="1" applyAlignment="1" applyProtection="1">
      <alignment horizontal="center"/>
      <protection locked="0"/>
    </xf>
    <xf numFmtId="167" fontId="9" fillId="2" borderId="5" xfId="0" applyNumberFormat="1" applyFont="1" applyFill="1" applyBorder="1" applyAlignment="1" applyProtection="1">
      <alignment horizontal="left"/>
      <protection locked="0"/>
    </xf>
    <xf numFmtId="167" fontId="9" fillId="2" borderId="31" xfId="0" applyNumberFormat="1" applyFont="1" applyFill="1" applyBorder="1" applyAlignment="1" applyProtection="1">
      <alignment horizontal="left"/>
      <protection locked="0"/>
    </xf>
    <xf numFmtId="0" fontId="9" fillId="6" borderId="45" xfId="0" applyFont="1" applyFill="1" applyBorder="1" applyAlignment="1" applyProtection="1">
      <alignment horizontal="left"/>
      <protection locked="0"/>
    </xf>
    <xf numFmtId="0" fontId="9" fillId="6" borderId="46" xfId="0" applyFont="1" applyFill="1" applyBorder="1" applyAlignment="1" applyProtection="1">
      <alignment horizontal="left"/>
      <protection locked="0"/>
    </xf>
    <xf numFmtId="0" fontId="9" fillId="2" borderId="5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left"/>
    </xf>
    <xf numFmtId="14" fontId="9" fillId="5" borderId="5" xfId="0" applyNumberFormat="1" applyFont="1" applyFill="1" applyBorder="1" applyAlignment="1" applyProtection="1">
      <alignment horizontal="left"/>
      <protection locked="0"/>
    </xf>
    <xf numFmtId="14" fontId="9" fillId="5" borderId="3" xfId="0" applyNumberFormat="1" applyFont="1" applyFill="1" applyBorder="1" applyAlignment="1" applyProtection="1">
      <alignment horizontal="left"/>
      <protection locked="0"/>
    </xf>
    <xf numFmtId="14" fontId="9" fillId="5" borderId="31" xfId="0" applyNumberFormat="1" applyFont="1" applyFill="1" applyBorder="1" applyAlignment="1" applyProtection="1">
      <alignment horizontal="left"/>
      <protection locked="0"/>
    </xf>
    <xf numFmtId="3" fontId="6" fillId="2" borderId="5" xfId="0" applyNumberFormat="1" applyFont="1" applyFill="1" applyBorder="1" applyAlignment="1" applyProtection="1"/>
    <xf numFmtId="3" fontId="6" fillId="2" borderId="3" xfId="0" applyNumberFormat="1" applyFont="1" applyFill="1" applyBorder="1" applyAlignment="1" applyProtection="1"/>
    <xf numFmtId="3" fontId="6" fillId="2" borderId="51" xfId="0" applyNumberFormat="1" applyFont="1" applyFill="1" applyBorder="1" applyAlignment="1" applyProtection="1"/>
    <xf numFmtId="3" fontId="6" fillId="2" borderId="52" xfId="0" applyNumberFormat="1" applyFont="1" applyFill="1" applyBorder="1" applyAlignment="1" applyProtection="1"/>
    <xf numFmtId="3" fontId="6" fillId="2" borderId="53" xfId="0" applyNumberFormat="1" applyFont="1" applyFill="1" applyBorder="1" applyAlignment="1" applyProtection="1"/>
    <xf numFmtId="3" fontId="6" fillId="2" borderId="54" xfId="0" applyNumberFormat="1" applyFont="1" applyFill="1" applyBorder="1" applyAlignment="1" applyProtection="1"/>
    <xf numFmtId="49" fontId="15" fillId="2" borderId="0" xfId="0" applyNumberFormat="1" applyFont="1" applyFill="1" applyAlignment="1" applyProtection="1">
      <alignment horizontal="center"/>
      <protection locked="0"/>
    </xf>
    <xf numFmtId="49" fontId="6" fillId="2" borderId="5" xfId="0" applyNumberFormat="1" applyFont="1" applyFill="1" applyBorder="1" applyAlignment="1" applyProtection="1">
      <alignment horizontal="left"/>
      <protection locked="0" hidden="1"/>
    </xf>
    <xf numFmtId="0" fontId="6" fillId="2" borderId="31" xfId="0" applyNumberFormat="1" applyFont="1" applyFill="1" applyBorder="1" applyAlignment="1" applyProtection="1">
      <alignment horizontal="left"/>
      <protection locked="0" hidden="1"/>
    </xf>
    <xf numFmtId="165" fontId="6" fillId="2" borderId="5" xfId="0" applyNumberFormat="1" applyFont="1" applyFill="1" applyBorder="1" applyAlignment="1" applyProtection="1">
      <alignment horizontal="left"/>
      <protection hidden="1"/>
    </xf>
    <xf numFmtId="165" fontId="6" fillId="2" borderId="31" xfId="0" applyNumberFormat="1" applyFont="1" applyFill="1" applyBorder="1" applyAlignment="1" applyProtection="1">
      <alignment horizontal="left"/>
      <protection hidden="1"/>
    </xf>
    <xf numFmtId="3" fontId="6" fillId="2" borderId="55" xfId="0" applyNumberFormat="1" applyFont="1" applyFill="1" applyBorder="1" applyAlignment="1" applyProtection="1"/>
    <xf numFmtId="3" fontId="6" fillId="2" borderId="56" xfId="0" applyNumberFormat="1" applyFont="1" applyFill="1" applyBorder="1" applyAlignment="1" applyProtection="1"/>
    <xf numFmtId="3" fontId="6" fillId="2" borderId="57" xfId="0" applyNumberFormat="1" applyFont="1" applyFill="1" applyBorder="1" applyAlignment="1" applyProtection="1"/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6" fillId="2" borderId="31" xfId="0" applyNumberFormat="1" applyFont="1" applyFill="1" applyBorder="1" applyAlignment="1" applyProtection="1">
      <alignment horizontal="left"/>
      <protection locked="0"/>
    </xf>
    <xf numFmtId="3" fontId="13" fillId="3" borderId="15" xfId="0" applyNumberFormat="1" applyFont="1" applyFill="1" applyBorder="1" applyAlignment="1" applyProtection="1"/>
    <xf numFmtId="3" fontId="13" fillId="3" borderId="58" xfId="0" applyNumberFormat="1" applyFont="1" applyFill="1" applyBorder="1" applyAlignment="1" applyProtection="1"/>
    <xf numFmtId="49" fontId="6" fillId="2" borderId="5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Border="1" applyAlignment="1" applyProtection="1">
      <alignment horizontal="left"/>
      <protection locked="0"/>
    </xf>
    <xf numFmtId="14" fontId="6" fillId="2" borderId="5" xfId="0" applyNumberFormat="1" applyFont="1" applyFill="1" applyBorder="1" applyAlignment="1" applyProtection="1">
      <alignment horizontal="left"/>
      <protection locked="0"/>
    </xf>
    <xf numFmtId="14" fontId="6" fillId="2" borderId="3" xfId="0" applyNumberFormat="1" applyFont="1" applyFill="1" applyBorder="1" applyAlignment="1" applyProtection="1">
      <alignment horizontal="left"/>
      <protection locked="0"/>
    </xf>
    <xf numFmtId="14" fontId="6" fillId="2" borderId="31" xfId="0" applyNumberFormat="1" applyFont="1" applyFill="1" applyBorder="1" applyAlignment="1" applyProtection="1">
      <alignment horizontal="left"/>
      <protection locked="0"/>
    </xf>
    <xf numFmtId="165" fontId="6" fillId="2" borderId="50" xfId="0" applyNumberFormat="1" applyFont="1" applyFill="1" applyBorder="1" applyAlignment="1" applyProtection="1">
      <alignment horizontal="left"/>
      <protection hidden="1"/>
    </xf>
  </cellXfs>
  <cellStyles count="5">
    <cellStyle name="Bad" xfId="4" builtinId="27"/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95</xdr:row>
      <xdr:rowOff>257175</xdr:rowOff>
    </xdr:from>
    <xdr:to>
      <xdr:col>11</xdr:col>
      <xdr:colOff>190500</xdr:colOff>
      <xdr:row>96</xdr:row>
      <xdr:rowOff>304800</xdr:rowOff>
    </xdr:to>
    <xdr:sp macro="" textlink="">
      <xdr:nvSpPr>
        <xdr:cNvPr id="1056" name="Rectangle 2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SpPr>
          <a:spLocks noChangeArrowheads="1"/>
        </xdr:cNvSpPr>
      </xdr:nvSpPr>
      <xdr:spPr bwMode="auto">
        <a:xfrm>
          <a:off x="10448925" y="41567100"/>
          <a:ext cx="6762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12</xdr:col>
      <xdr:colOff>238125</xdr:colOff>
      <xdr:row>1</xdr:row>
      <xdr:rowOff>314325</xdr:rowOff>
    </xdr:from>
    <xdr:to>
      <xdr:col>14</xdr:col>
      <xdr:colOff>923926</xdr:colOff>
      <xdr:row>4</xdr:row>
      <xdr:rowOff>19050</xdr:rowOff>
    </xdr:to>
    <xdr:pic>
      <xdr:nvPicPr>
        <xdr:cNvPr id="1058" name="Picture 74" descr="Dekalb 2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77725" y="790575"/>
          <a:ext cx="2247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1066800</xdr:colOff>
      <xdr:row>0</xdr:row>
      <xdr:rowOff>361950</xdr:rowOff>
    </xdr:from>
    <xdr:to>
      <xdr:col>13</xdr:col>
      <xdr:colOff>485775</xdr:colOff>
      <xdr:row>6</xdr:row>
      <xdr:rowOff>66675</xdr:rowOff>
    </xdr:to>
    <xdr:pic>
      <xdr:nvPicPr>
        <xdr:cNvPr id="5139" name="Picture 4" descr="Asgrow 2">
          <a:extLst>
            <a:ext uri="{FF2B5EF4-FFF2-40B4-BE49-F238E27FC236}">
              <a16:creationId xmlns:a16="http://schemas.microsoft.com/office/drawing/2014/main" xmlns="" id="{00000000-0008-0000-0300-00001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59000" y="361950"/>
          <a:ext cx="2628900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57150</xdr:colOff>
      <xdr:row>94</xdr:row>
      <xdr:rowOff>133350</xdr:rowOff>
    </xdr:from>
    <xdr:to>
      <xdr:col>9</xdr:col>
      <xdr:colOff>409575</xdr:colOff>
      <xdr:row>96</xdr:row>
      <xdr:rowOff>19050</xdr:rowOff>
    </xdr:to>
    <xdr:sp macro="" textlink="">
      <xdr:nvSpPr>
        <xdr:cNvPr id="5140" name="Rectangle 19">
          <a:extLst>
            <a:ext uri="{FF2B5EF4-FFF2-40B4-BE49-F238E27FC236}">
              <a16:creationId xmlns:a16="http://schemas.microsoft.com/office/drawing/2014/main" xmlns="" id="{00000000-0008-0000-0300-000014140000}"/>
            </a:ext>
          </a:extLst>
        </xdr:cNvPr>
        <xdr:cNvSpPr>
          <a:spLocks noChangeArrowheads="1"/>
        </xdr:cNvSpPr>
      </xdr:nvSpPr>
      <xdr:spPr bwMode="auto">
        <a:xfrm>
          <a:off x="12477750" y="35642550"/>
          <a:ext cx="352425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1</xdr:row>
      <xdr:rowOff>0</xdr:rowOff>
    </xdr:from>
    <xdr:to>
      <xdr:col>11</xdr:col>
      <xdr:colOff>628650</xdr:colOff>
      <xdr:row>4</xdr:row>
      <xdr:rowOff>371475</xdr:rowOff>
    </xdr:to>
    <xdr:pic>
      <xdr:nvPicPr>
        <xdr:cNvPr id="6154" name="Picture 2" descr="Asgrow 2">
          <a:extLst>
            <a:ext uri="{FF2B5EF4-FFF2-40B4-BE49-F238E27FC236}">
              <a16:creationId xmlns:a16="http://schemas.microsoft.com/office/drawing/2014/main" xmlns="" id="{00000000-0008-0000-0400-00000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53575" y="409575"/>
          <a:ext cx="215265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BB131"/>
  <sheetViews>
    <sheetView topLeftCell="A44" zoomScale="60" zoomScaleNormal="60" zoomScaleSheetLayoutView="80" workbookViewId="0">
      <selection activeCell="C53" sqref="C53"/>
    </sheetView>
  </sheetViews>
  <sheetFormatPr defaultColWidth="9.140625" defaultRowHeight="24.95" customHeight="1"/>
  <cols>
    <col min="1" max="1" width="11.7109375" style="3" customWidth="1"/>
    <col min="2" max="2" width="21.28515625" style="3" customWidth="1"/>
    <col min="3" max="3" width="28.5703125" style="3" customWidth="1"/>
    <col min="4" max="4" width="23.7109375" style="3" customWidth="1"/>
    <col min="5" max="5" width="6.140625" style="3" customWidth="1"/>
    <col min="6" max="6" width="27.85546875" style="3" customWidth="1"/>
    <col min="7" max="7" width="17.5703125" style="3" customWidth="1"/>
    <col min="8" max="8" width="9.5703125" style="8" bestFit="1" customWidth="1"/>
    <col min="9" max="9" width="7.85546875" style="3" customWidth="1"/>
    <col min="10" max="10" width="11.140625" style="3" customWidth="1"/>
    <col min="11" max="11" width="8.42578125" style="3" customWidth="1"/>
    <col min="12" max="12" width="16.5703125" style="3" customWidth="1"/>
    <col min="13" max="13" width="11.85546875" style="3" customWidth="1"/>
    <col min="14" max="14" width="11.5703125" style="3" customWidth="1"/>
    <col min="15" max="15" width="22.7109375" style="3" customWidth="1"/>
    <col min="16" max="16" width="10.7109375" style="3" customWidth="1"/>
    <col min="17" max="17" width="15" style="76" customWidth="1"/>
    <col min="18" max="18" width="11" style="76" customWidth="1"/>
    <col min="19" max="19" width="17" style="76" customWidth="1"/>
    <col min="20" max="20" width="11.42578125" style="76" customWidth="1"/>
    <col min="21" max="21" width="26.42578125" style="76" customWidth="1"/>
    <col min="22" max="22" width="5" style="76" customWidth="1"/>
    <col min="23" max="24" width="11.42578125" style="76" customWidth="1"/>
    <col min="25" max="25" width="119" style="76" customWidth="1"/>
    <col min="26" max="26" width="11.42578125" style="76" customWidth="1"/>
    <col min="27" max="27" width="221.85546875" style="76" customWidth="1"/>
    <col min="28" max="30" width="11.42578125" style="76" customWidth="1"/>
    <col min="31" max="31" width="28.7109375" style="76" customWidth="1"/>
    <col min="32" max="32" width="11.42578125" style="76" customWidth="1"/>
    <col min="33" max="34" width="12.42578125" style="76" customWidth="1"/>
    <col min="35" max="39" width="11.42578125" style="76" customWidth="1"/>
    <col min="40" max="40" width="8.140625" style="76" customWidth="1"/>
    <col min="41" max="41" width="44.7109375" style="76" customWidth="1"/>
    <col min="42" max="42" width="23" style="76" customWidth="1"/>
    <col min="43" max="43" width="35.5703125" style="76" customWidth="1"/>
    <col min="44" max="44" width="43.42578125" style="76" customWidth="1"/>
    <col min="45" max="45" width="35.5703125" style="76" customWidth="1"/>
    <col min="46" max="46" width="31.85546875" style="76" customWidth="1"/>
    <col min="47" max="47" width="28.7109375" style="76" customWidth="1"/>
    <col min="48" max="52" width="11.42578125" style="76" customWidth="1"/>
    <col min="53" max="53" width="11.42578125" style="77" customWidth="1"/>
    <col min="54" max="54" width="13.5703125" style="77" customWidth="1"/>
    <col min="55" max="55" width="16.85546875" style="3" customWidth="1"/>
    <col min="56" max="56" width="14.5703125" style="3" customWidth="1"/>
    <col min="57" max="58" width="11.85546875" style="3" customWidth="1"/>
    <col min="59" max="59" width="12.5703125" style="3" customWidth="1"/>
    <col min="60" max="60" width="16" style="3" customWidth="1"/>
    <col min="61" max="61" width="9.28515625" style="3" customWidth="1"/>
    <col min="62" max="62" width="13.5703125" style="3" customWidth="1"/>
    <col min="63" max="16384" width="9.140625" style="3"/>
  </cols>
  <sheetData>
    <row r="1" spans="1:47" ht="37.5" customHeight="1" thickBot="1">
      <c r="A1" s="64"/>
      <c r="B1" s="16" t="s">
        <v>190</v>
      </c>
      <c r="C1" s="241" t="s">
        <v>313</v>
      </c>
      <c r="D1" s="241"/>
      <c r="E1" s="241"/>
      <c r="F1" s="16" t="s">
        <v>198</v>
      </c>
      <c r="G1" s="245"/>
      <c r="H1" s="245"/>
      <c r="I1" s="245"/>
      <c r="J1" s="245"/>
      <c r="K1" s="65"/>
      <c r="L1" s="10" t="s">
        <v>270</v>
      </c>
      <c r="N1" s="7"/>
      <c r="P1" s="6"/>
    </row>
    <row r="2" spans="1:47" ht="37.5" customHeight="1" thickBot="1">
      <c r="A2" s="64"/>
      <c r="B2" s="16" t="s">
        <v>191</v>
      </c>
      <c r="C2" s="242"/>
      <c r="D2" s="242"/>
      <c r="E2" s="242"/>
      <c r="F2" s="16" t="s">
        <v>215</v>
      </c>
      <c r="G2" s="242"/>
      <c r="H2" s="242"/>
      <c r="I2" s="242"/>
      <c r="J2" s="242"/>
      <c r="K2" s="66"/>
      <c r="L2" s="4"/>
      <c r="M2" s="4"/>
      <c r="N2" s="4"/>
      <c r="P2" s="6"/>
    </row>
    <row r="3" spans="1:47" ht="37.5" customHeight="1" thickBot="1">
      <c r="A3" s="64"/>
      <c r="B3" s="16" t="s">
        <v>192</v>
      </c>
      <c r="C3" s="243" t="s">
        <v>314</v>
      </c>
      <c r="D3" s="243"/>
      <c r="E3" s="243"/>
      <c r="F3" s="16" t="s">
        <v>194</v>
      </c>
      <c r="G3" s="242"/>
      <c r="H3" s="242"/>
      <c r="I3" s="242"/>
      <c r="J3" s="242"/>
      <c r="K3" s="66"/>
      <c r="L3" s="4"/>
      <c r="M3" s="4"/>
      <c r="N3" s="4"/>
      <c r="O3" s="265"/>
      <c r="P3" s="265"/>
    </row>
    <row r="4" spans="1:47" ht="37.5" customHeight="1" thickBot="1">
      <c r="A4" s="64"/>
      <c r="B4" s="16" t="s">
        <v>193</v>
      </c>
      <c r="C4" s="243" t="s">
        <v>296</v>
      </c>
      <c r="D4" s="243"/>
      <c r="E4" s="243"/>
      <c r="F4" s="16" t="s">
        <v>199</v>
      </c>
      <c r="G4" s="242"/>
      <c r="H4" s="242"/>
      <c r="I4" s="242"/>
      <c r="J4" s="242"/>
      <c r="K4" s="66"/>
      <c r="L4" s="4"/>
      <c r="M4" s="4"/>
      <c r="N4" s="4"/>
      <c r="O4" s="265"/>
      <c r="P4" s="265"/>
    </row>
    <row r="5" spans="1:47" ht="36.75" customHeight="1" thickBot="1">
      <c r="A5" s="64"/>
      <c r="B5" s="16" t="s">
        <v>194</v>
      </c>
      <c r="C5" s="269"/>
      <c r="D5" s="269"/>
      <c r="E5" s="269"/>
      <c r="F5" s="18" t="s">
        <v>260</v>
      </c>
      <c r="G5" s="244"/>
      <c r="H5" s="244"/>
      <c r="I5" s="244"/>
      <c r="J5" s="244"/>
      <c r="K5" s="66"/>
      <c r="L5" s="7"/>
      <c r="M5" s="4"/>
      <c r="N5" s="4"/>
      <c r="O5" s="277"/>
      <c r="P5" s="277"/>
    </row>
    <row r="6" spans="1:47" ht="36.75" customHeight="1" thickBot="1">
      <c r="A6" s="67"/>
      <c r="B6" s="16" t="s">
        <v>251</v>
      </c>
      <c r="C6" s="269" t="s">
        <v>290</v>
      </c>
      <c r="D6" s="269"/>
      <c r="E6" s="269"/>
      <c r="F6" s="18" t="s">
        <v>261</v>
      </c>
      <c r="G6" s="273"/>
      <c r="H6" s="273"/>
      <c r="I6" s="273"/>
      <c r="J6" s="273"/>
      <c r="K6" s="69"/>
      <c r="L6" s="4"/>
      <c r="M6" s="4"/>
      <c r="N6" s="4"/>
      <c r="O6" s="265"/>
      <c r="P6" s="265"/>
    </row>
    <row r="7" spans="1:47" ht="37.5" customHeight="1" thickBot="1">
      <c r="A7" s="64"/>
      <c r="B7" s="17" t="s">
        <v>5</v>
      </c>
      <c r="C7" s="270"/>
      <c r="D7" s="270"/>
      <c r="E7" s="270"/>
      <c r="F7" s="18" t="s">
        <v>206</v>
      </c>
      <c r="G7" s="274"/>
      <c r="H7" s="274"/>
      <c r="I7" s="274"/>
      <c r="J7" s="274"/>
      <c r="K7" s="69"/>
      <c r="L7" s="2"/>
      <c r="M7" s="4"/>
      <c r="N7" s="4"/>
      <c r="O7" s="267"/>
      <c r="P7" s="267"/>
      <c r="U7" s="76" t="s">
        <v>186</v>
      </c>
    </row>
    <row r="8" spans="1:47" ht="37.5" customHeight="1" thickBot="1">
      <c r="A8" s="70"/>
      <c r="B8" s="18" t="s">
        <v>200</v>
      </c>
      <c r="C8" s="271"/>
      <c r="D8" s="271"/>
      <c r="E8" s="271"/>
      <c r="F8" s="18" t="s">
        <v>207</v>
      </c>
      <c r="G8" s="273"/>
      <c r="H8" s="273"/>
      <c r="I8" s="273"/>
      <c r="J8" s="273"/>
      <c r="K8" s="69"/>
      <c r="M8" s="18" t="s">
        <v>6</v>
      </c>
      <c r="N8" s="144"/>
      <c r="O8" s="278"/>
      <c r="P8" s="278"/>
      <c r="Y8" s="76" t="s">
        <v>41</v>
      </c>
      <c r="AQ8" s="76" t="s">
        <v>116</v>
      </c>
      <c r="AR8" s="76" t="s">
        <v>169</v>
      </c>
      <c r="AS8" s="76" t="s">
        <v>116</v>
      </c>
      <c r="AT8" s="76" t="s">
        <v>169</v>
      </c>
      <c r="AU8" s="76" t="s">
        <v>179</v>
      </c>
    </row>
    <row r="9" spans="1:47" ht="37.5" customHeight="1" thickBot="1">
      <c r="A9" s="71"/>
      <c r="B9" s="18" t="s">
        <v>9</v>
      </c>
      <c r="C9" s="270"/>
      <c r="D9" s="270"/>
      <c r="E9" s="270"/>
      <c r="F9" s="18" t="s">
        <v>262</v>
      </c>
      <c r="G9" s="246"/>
      <c r="H9" s="246"/>
      <c r="I9" s="246"/>
      <c r="J9" s="246"/>
      <c r="K9" s="72"/>
      <c r="M9" s="18" t="s">
        <v>213</v>
      </c>
      <c r="N9" s="145"/>
      <c r="O9" s="266"/>
      <c r="P9" s="266"/>
      <c r="U9" s="76" t="s">
        <v>63</v>
      </c>
      <c r="Y9" s="76" t="s">
        <v>111</v>
      </c>
      <c r="AA9" s="76" t="s">
        <v>112</v>
      </c>
      <c r="AN9" s="76" t="s">
        <v>65</v>
      </c>
      <c r="AP9" s="76" t="s">
        <v>95</v>
      </c>
      <c r="AQ9" s="76" t="s">
        <v>0</v>
      </c>
      <c r="AR9" s="76" t="s">
        <v>0</v>
      </c>
      <c r="AS9" s="76" t="s">
        <v>0</v>
      </c>
      <c r="AT9" s="76" t="s">
        <v>0</v>
      </c>
      <c r="AU9" s="82" t="s">
        <v>253</v>
      </c>
    </row>
    <row r="10" spans="1:47" ht="37.5" customHeight="1" thickBot="1">
      <c r="A10" s="71"/>
      <c r="B10" s="18" t="s">
        <v>201</v>
      </c>
      <c r="C10" s="272">
        <v>30</v>
      </c>
      <c r="D10" s="272"/>
      <c r="E10" s="272"/>
      <c r="F10" s="18" t="s">
        <v>206</v>
      </c>
      <c r="G10" s="247"/>
      <c r="H10" s="247"/>
      <c r="I10" s="247"/>
      <c r="J10" s="247"/>
      <c r="K10" s="72"/>
      <c r="M10" s="18" t="s">
        <v>11</v>
      </c>
      <c r="N10" s="276"/>
      <c r="O10" s="276"/>
      <c r="P10" s="11"/>
      <c r="U10" s="76" t="s">
        <v>64</v>
      </c>
      <c r="Y10" s="76" t="s">
        <v>42</v>
      </c>
      <c r="AA10" s="76" t="s">
        <v>33</v>
      </c>
      <c r="AP10" s="76" t="s">
        <v>290</v>
      </c>
      <c r="AQ10" s="76" t="s">
        <v>117</v>
      </c>
      <c r="AR10" s="146" t="s">
        <v>298</v>
      </c>
      <c r="AU10" s="82" t="s">
        <v>88</v>
      </c>
    </row>
    <row r="11" spans="1:47" ht="37.5" customHeight="1" thickBot="1">
      <c r="A11" s="71"/>
      <c r="B11" s="18" t="s">
        <v>202</v>
      </c>
      <c r="C11" s="279"/>
      <c r="D11" s="279"/>
      <c r="E11" s="279"/>
      <c r="F11" s="18" t="s">
        <v>207</v>
      </c>
      <c r="G11" s="246"/>
      <c r="H11" s="246"/>
      <c r="I11" s="246"/>
      <c r="J11" s="246"/>
      <c r="K11" s="72"/>
      <c r="M11" s="18" t="s">
        <v>212</v>
      </c>
      <c r="N11" s="268"/>
      <c r="O11" s="268"/>
      <c r="P11" s="11"/>
      <c r="Y11" s="76" t="s">
        <v>50</v>
      </c>
      <c r="AA11" s="76" t="s">
        <v>35</v>
      </c>
      <c r="AN11" s="76" t="s">
        <v>230</v>
      </c>
      <c r="AP11" s="76" t="s">
        <v>290</v>
      </c>
      <c r="AQ11" s="76" t="s">
        <v>170</v>
      </c>
      <c r="AR11" s="146" t="s">
        <v>297</v>
      </c>
      <c r="AS11" s="76" t="s">
        <v>117</v>
      </c>
      <c r="AT11" s="76" t="s">
        <v>117</v>
      </c>
      <c r="AU11" s="82" t="s">
        <v>254</v>
      </c>
    </row>
    <row r="12" spans="1:47" ht="37.5" customHeight="1" thickBot="1">
      <c r="A12" s="71"/>
      <c r="B12" s="18" t="s">
        <v>15</v>
      </c>
      <c r="C12" s="280" t="s">
        <v>111</v>
      </c>
      <c r="D12" s="280"/>
      <c r="E12" s="280"/>
      <c r="F12" s="18" t="s">
        <v>226</v>
      </c>
      <c r="G12" s="275"/>
      <c r="H12" s="275"/>
      <c r="I12" s="275"/>
      <c r="J12" s="275"/>
      <c r="K12" s="72"/>
      <c r="M12" s="18" t="s">
        <v>14</v>
      </c>
      <c r="N12" s="268"/>
      <c r="O12" s="268"/>
      <c r="P12" s="74"/>
      <c r="U12" s="76" t="s">
        <v>187</v>
      </c>
      <c r="Y12" s="76" t="s">
        <v>49</v>
      </c>
      <c r="AA12" s="76" t="s">
        <v>36</v>
      </c>
      <c r="AN12" s="76" t="s">
        <v>66</v>
      </c>
      <c r="AP12" s="76" t="s">
        <v>290</v>
      </c>
      <c r="AQ12" s="76" t="s">
        <v>120</v>
      </c>
      <c r="AR12" s="146" t="s">
        <v>299</v>
      </c>
      <c r="AS12" s="76" t="s">
        <v>120</v>
      </c>
      <c r="AT12" s="76" t="s">
        <v>171</v>
      </c>
      <c r="AU12" s="82" t="s">
        <v>256</v>
      </c>
    </row>
    <row r="13" spans="1:47" ht="37.5" customHeight="1">
      <c r="A13" s="206"/>
      <c r="B13" s="207"/>
      <c r="C13" s="257"/>
      <c r="D13" s="257"/>
      <c r="E13" s="257"/>
      <c r="F13" s="207"/>
      <c r="G13" s="262"/>
      <c r="H13" s="262"/>
      <c r="I13" s="262"/>
      <c r="J13" s="262"/>
      <c r="K13" s="208"/>
      <c r="M13" s="18" t="s">
        <v>16</v>
      </c>
      <c r="N13" s="75"/>
      <c r="O13" s="75"/>
      <c r="P13" s="74"/>
      <c r="Y13" s="76" t="s">
        <v>37</v>
      </c>
      <c r="AA13" s="76" t="s">
        <v>38</v>
      </c>
      <c r="AN13" s="76" t="s">
        <v>67</v>
      </c>
      <c r="AP13" s="76" t="s">
        <v>289</v>
      </c>
      <c r="AQ13" s="76" t="s">
        <v>121</v>
      </c>
      <c r="AR13" s="146" t="s">
        <v>300</v>
      </c>
      <c r="AS13" s="76" t="s">
        <v>121</v>
      </c>
      <c r="AT13" s="76" t="s">
        <v>172</v>
      </c>
      <c r="AU13" s="82" t="s">
        <v>255</v>
      </c>
    </row>
    <row r="14" spans="1:47" ht="37.5" customHeight="1" thickBot="1">
      <c r="A14" s="206"/>
      <c r="B14" s="207"/>
      <c r="C14" s="257"/>
      <c r="D14" s="257"/>
      <c r="E14" s="257"/>
      <c r="F14" s="207"/>
      <c r="G14" s="258"/>
      <c r="H14" s="258"/>
      <c r="I14" s="258"/>
      <c r="J14" s="258"/>
      <c r="K14" s="208"/>
      <c r="M14" s="18" t="s">
        <v>195</v>
      </c>
      <c r="N14" s="259"/>
      <c r="O14" s="259"/>
      <c r="P14" s="74"/>
      <c r="U14" s="76" t="s">
        <v>63</v>
      </c>
      <c r="Y14" s="76" t="s">
        <v>47</v>
      </c>
      <c r="AA14" s="76" t="s">
        <v>229</v>
      </c>
      <c r="AN14" s="76" t="s">
        <v>68</v>
      </c>
      <c r="AP14" s="76" t="s">
        <v>290</v>
      </c>
      <c r="AQ14" s="76" t="s">
        <v>122</v>
      </c>
      <c r="AR14" s="146"/>
      <c r="AS14" s="76" t="s">
        <v>122</v>
      </c>
      <c r="AT14" s="76" t="s">
        <v>173</v>
      </c>
    </row>
    <row r="15" spans="1:47" ht="37.5" customHeight="1" thickBot="1">
      <c r="A15" s="71"/>
      <c r="B15" s="18" t="s">
        <v>227</v>
      </c>
      <c r="C15" s="256"/>
      <c r="D15" s="256"/>
      <c r="E15" s="256"/>
      <c r="F15" s="18" t="s">
        <v>228</v>
      </c>
      <c r="G15" s="244"/>
      <c r="H15" s="244"/>
      <c r="I15" s="244"/>
      <c r="J15" s="244"/>
      <c r="K15" s="72"/>
      <c r="M15" s="18" t="s">
        <v>196</v>
      </c>
      <c r="N15" s="293"/>
      <c r="O15" s="293"/>
      <c r="P15" s="74"/>
      <c r="U15" s="76" t="s">
        <v>64</v>
      </c>
      <c r="Y15" s="76" t="s">
        <v>46</v>
      </c>
      <c r="AA15" s="76" t="s">
        <v>40</v>
      </c>
      <c r="AN15" s="76" t="s">
        <v>69</v>
      </c>
      <c r="AP15" s="76" t="s">
        <v>305</v>
      </c>
      <c r="AQ15" s="76" t="s">
        <v>123</v>
      </c>
      <c r="AR15" s="146" t="s">
        <v>275</v>
      </c>
      <c r="AS15" s="76" t="s">
        <v>123</v>
      </c>
      <c r="AT15" s="76" t="s">
        <v>174</v>
      </c>
    </row>
    <row r="16" spans="1:47" ht="37.5" hidden="1" customHeight="1" thickBot="1">
      <c r="A16" s="70"/>
      <c r="B16" s="18" t="s">
        <v>206</v>
      </c>
      <c r="C16" s="248"/>
      <c r="D16" s="249"/>
      <c r="E16" s="249"/>
      <c r="F16" s="18" t="s">
        <v>206</v>
      </c>
      <c r="G16" s="247"/>
      <c r="H16" s="246"/>
      <c r="I16" s="246"/>
      <c r="J16" s="246"/>
      <c r="K16" s="68"/>
      <c r="L16" s="197"/>
      <c r="M16" s="198"/>
      <c r="N16" s="251"/>
      <c r="O16" s="251"/>
      <c r="P16" s="140"/>
      <c r="Q16" s="78"/>
      <c r="AN16" s="76" t="s">
        <v>70</v>
      </c>
      <c r="AP16" s="76" t="s">
        <v>294</v>
      </c>
      <c r="AQ16" s="76" t="s">
        <v>124</v>
      </c>
      <c r="AR16" s="146" t="s">
        <v>276</v>
      </c>
      <c r="AS16" s="76" t="s">
        <v>124</v>
      </c>
      <c r="AT16" s="76" t="s">
        <v>175</v>
      </c>
    </row>
    <row r="17" spans="1:46" ht="37.5" hidden="1" customHeight="1" thickBot="1">
      <c r="A17" s="70"/>
      <c r="B17" s="18" t="s">
        <v>207</v>
      </c>
      <c r="C17" s="249"/>
      <c r="D17" s="249"/>
      <c r="E17" s="249"/>
      <c r="F17" s="18" t="s">
        <v>207</v>
      </c>
      <c r="G17" s="246"/>
      <c r="H17" s="246"/>
      <c r="I17" s="246"/>
      <c r="J17" s="246"/>
      <c r="K17" s="68"/>
      <c r="L17" s="197"/>
      <c r="M17" s="199"/>
      <c r="N17" s="251"/>
      <c r="O17" s="251"/>
      <c r="P17" s="140"/>
      <c r="Q17" s="79"/>
      <c r="AN17" s="76" t="s">
        <v>71</v>
      </c>
      <c r="AP17" s="76" t="s">
        <v>291</v>
      </c>
      <c r="AQ17" s="76" t="s">
        <v>125</v>
      </c>
      <c r="AR17" s="146" t="s">
        <v>277</v>
      </c>
      <c r="AS17" s="76" t="s">
        <v>125</v>
      </c>
      <c r="AT17" s="76" t="s">
        <v>176</v>
      </c>
    </row>
    <row r="18" spans="1:46" ht="37.5" hidden="1" customHeight="1" thickBot="1">
      <c r="A18" s="71"/>
      <c r="B18" s="18" t="s">
        <v>205</v>
      </c>
      <c r="C18" s="294"/>
      <c r="D18" s="294"/>
      <c r="E18" s="294"/>
      <c r="F18" s="294"/>
      <c r="G18" s="294"/>
      <c r="H18" s="294"/>
      <c r="I18" s="294"/>
      <c r="J18" s="294"/>
      <c r="K18" s="294"/>
      <c r="L18" s="200"/>
      <c r="M18" s="199"/>
      <c r="N18" s="250"/>
      <c r="O18" s="250"/>
      <c r="P18" s="250"/>
      <c r="AN18" s="76" t="s">
        <v>72</v>
      </c>
      <c r="AP18" s="76" t="s">
        <v>292</v>
      </c>
      <c r="AQ18" s="76" t="s">
        <v>126</v>
      </c>
      <c r="AR18" s="146" t="s">
        <v>278</v>
      </c>
      <c r="AS18" s="76" t="s">
        <v>126</v>
      </c>
    </row>
    <row r="19" spans="1:46" ht="37.5" hidden="1" customHeight="1" thickBot="1">
      <c r="A19" s="11"/>
      <c r="B19" s="19" t="s">
        <v>208</v>
      </c>
      <c r="C19" s="287"/>
      <c r="D19" s="287"/>
      <c r="E19" s="287"/>
      <c r="F19" s="287"/>
      <c r="G19" s="287"/>
      <c r="H19" s="287"/>
      <c r="I19" s="287"/>
      <c r="J19" s="287"/>
      <c r="K19" s="287"/>
      <c r="L19" s="201"/>
      <c r="M19" s="199"/>
      <c r="N19" s="250"/>
      <c r="O19" s="250"/>
      <c r="P19" s="250"/>
      <c r="AN19" s="76" t="s">
        <v>73</v>
      </c>
      <c r="AP19" s="76" t="s">
        <v>293</v>
      </c>
      <c r="AQ19" s="76" t="s">
        <v>127</v>
      </c>
      <c r="AR19" s="146" t="s">
        <v>279</v>
      </c>
      <c r="AS19" s="76" t="s">
        <v>127</v>
      </c>
    </row>
    <row r="20" spans="1:46" ht="37.5" customHeight="1" thickBot="1">
      <c r="A20" s="73"/>
      <c r="B20" s="19" t="s">
        <v>209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01"/>
      <c r="M20" s="199"/>
      <c r="N20" s="204"/>
      <c r="O20" s="202"/>
      <c r="P20" s="205"/>
      <c r="AN20" s="76" t="s">
        <v>74</v>
      </c>
      <c r="AP20" s="76" t="s">
        <v>295</v>
      </c>
      <c r="AQ20" s="76" t="s">
        <v>128</v>
      </c>
      <c r="AR20" s="146" t="s">
        <v>280</v>
      </c>
      <c r="AS20" s="76" t="s">
        <v>128</v>
      </c>
    </row>
    <row r="21" spans="1:46" ht="33.75" customHeight="1" thickBot="1">
      <c r="B21" s="19" t="s">
        <v>216</v>
      </c>
      <c r="D21" s="19" t="s">
        <v>197</v>
      </c>
      <c r="E21" s="290"/>
      <c r="F21" s="290"/>
      <c r="H21" s="19" t="s">
        <v>231</v>
      </c>
      <c r="I21" s="295"/>
      <c r="J21" s="295"/>
      <c r="K21" s="295"/>
      <c r="L21" s="295"/>
      <c r="N21" s="19" t="s">
        <v>180</v>
      </c>
      <c r="O21" s="203"/>
      <c r="P21" s="6"/>
      <c r="AN21" s="76" t="s">
        <v>75</v>
      </c>
      <c r="AP21" s="76" t="s">
        <v>304</v>
      </c>
      <c r="AQ21" s="76" t="s">
        <v>129</v>
      </c>
      <c r="AR21" s="146" t="s">
        <v>281</v>
      </c>
      <c r="AS21" s="76" t="s">
        <v>129</v>
      </c>
    </row>
    <row r="22" spans="1:46" ht="37.5" hidden="1" customHeight="1">
      <c r="A22" s="11"/>
      <c r="B22" s="11"/>
      <c r="F22" s="11"/>
      <c r="G22" s="11"/>
      <c r="H22" s="11"/>
      <c r="I22" s="11"/>
      <c r="J22" s="11"/>
      <c r="K22" s="11"/>
      <c r="Q22" s="76" t="s">
        <v>98</v>
      </c>
      <c r="R22" s="76" t="s">
        <v>96</v>
      </c>
      <c r="S22" s="80" t="s">
        <v>104</v>
      </c>
      <c r="U22" s="76" t="s">
        <v>98</v>
      </c>
      <c r="V22" s="76" t="s">
        <v>104</v>
      </c>
      <c r="AN22" s="76" t="s">
        <v>76</v>
      </c>
      <c r="AP22" s="76" t="s">
        <v>0</v>
      </c>
      <c r="AQ22" s="76" t="s">
        <v>130</v>
      </c>
      <c r="AR22" s="146" t="s">
        <v>282</v>
      </c>
      <c r="AS22" s="76" t="s">
        <v>130</v>
      </c>
    </row>
    <row r="23" spans="1:46" ht="18.75" customHeight="1" thickBot="1">
      <c r="H23" s="3"/>
      <c r="S23" s="80"/>
      <c r="AN23" s="76" t="s">
        <v>77</v>
      </c>
      <c r="AQ23" s="76" t="s">
        <v>131</v>
      </c>
      <c r="AR23" s="146" t="s">
        <v>283</v>
      </c>
      <c r="AS23" s="76" t="s">
        <v>131</v>
      </c>
    </row>
    <row r="24" spans="1:46" ht="22.5" customHeight="1">
      <c r="A24" s="83" t="s">
        <v>21</v>
      </c>
      <c r="B24" s="84" t="s">
        <v>118</v>
      </c>
      <c r="C24" s="143" t="s">
        <v>268</v>
      </c>
      <c r="D24" s="291" t="s">
        <v>269</v>
      </c>
      <c r="E24" s="292"/>
      <c r="F24" s="84" t="s">
        <v>118</v>
      </c>
      <c r="G24" s="84" t="s">
        <v>177</v>
      </c>
      <c r="H24" s="291" t="s">
        <v>116</v>
      </c>
      <c r="I24" s="292"/>
      <c r="J24" s="84" t="s">
        <v>210</v>
      </c>
      <c r="K24" s="142"/>
      <c r="L24" s="85"/>
      <c r="M24" s="86"/>
      <c r="N24" s="86"/>
      <c r="O24" s="86"/>
      <c r="P24" s="87"/>
      <c r="S24" s="80"/>
      <c r="AN24" s="76" t="s">
        <v>79</v>
      </c>
      <c r="AQ24" s="76" t="s">
        <v>133</v>
      </c>
      <c r="AR24" s="146"/>
      <c r="AS24" s="76" t="s">
        <v>133</v>
      </c>
    </row>
    <row r="25" spans="1:46" ht="21.75" customHeight="1" thickBot="1">
      <c r="A25" s="88" t="s">
        <v>22</v>
      </c>
      <c r="B25" s="89" t="s">
        <v>26</v>
      </c>
      <c r="C25" s="210"/>
      <c r="D25" s="260"/>
      <c r="E25" s="261"/>
      <c r="F25" s="141" t="s">
        <v>119</v>
      </c>
      <c r="G25" s="89" t="s">
        <v>116</v>
      </c>
      <c r="H25" s="263" t="s">
        <v>182</v>
      </c>
      <c r="I25" s="264"/>
      <c r="J25" s="89" t="s">
        <v>21</v>
      </c>
      <c r="K25" s="90" t="s">
        <v>211</v>
      </c>
      <c r="L25" s="91"/>
      <c r="M25" s="92"/>
      <c r="N25" s="92"/>
      <c r="O25" s="92"/>
      <c r="P25" s="93"/>
      <c r="AN25" s="76" t="s">
        <v>80</v>
      </c>
      <c r="AQ25" s="76" t="s">
        <v>134</v>
      </c>
      <c r="AR25" s="146"/>
      <c r="AS25" s="76" t="s">
        <v>134</v>
      </c>
    </row>
    <row r="26" spans="1:46" ht="36" customHeight="1" thickBot="1">
      <c r="A26" s="94">
        <v>1</v>
      </c>
      <c r="B26" s="217" t="s">
        <v>309</v>
      </c>
      <c r="C26" s="233" t="s">
        <v>310</v>
      </c>
      <c r="D26" s="232"/>
      <c r="E26" s="212"/>
      <c r="F26" s="229"/>
      <c r="G26" s="214"/>
      <c r="H26" s="288"/>
      <c r="I26" s="289"/>
      <c r="J26" s="214">
        <v>4</v>
      </c>
      <c r="K26" s="254"/>
      <c r="L26" s="254"/>
      <c r="M26" s="254"/>
      <c r="N26" s="254"/>
      <c r="O26" s="254"/>
      <c r="P26" s="255"/>
      <c r="S26" s="80"/>
      <c r="AN26" s="76" t="s">
        <v>81</v>
      </c>
      <c r="AQ26" s="76" t="s">
        <v>135</v>
      </c>
      <c r="AR26" s="146" t="s">
        <v>301</v>
      </c>
      <c r="AS26" s="76" t="s">
        <v>135</v>
      </c>
    </row>
    <row r="27" spans="1:46" ht="36" customHeight="1" thickBot="1">
      <c r="A27" s="14">
        <v>2</v>
      </c>
      <c r="B27" s="217" t="s">
        <v>308</v>
      </c>
      <c r="C27" s="234" t="s">
        <v>315</v>
      </c>
      <c r="D27" s="232"/>
      <c r="E27" s="216"/>
      <c r="F27" s="229"/>
      <c r="G27" s="217"/>
      <c r="H27" s="239"/>
      <c r="I27" s="240"/>
      <c r="J27" s="214">
        <v>4</v>
      </c>
      <c r="K27" s="252"/>
      <c r="L27" s="252"/>
      <c r="M27" s="252"/>
      <c r="N27" s="252"/>
      <c r="O27" s="252"/>
      <c r="P27" s="253"/>
      <c r="S27" s="80"/>
      <c r="AN27" s="76" t="s">
        <v>82</v>
      </c>
      <c r="AQ27" s="76" t="s">
        <v>136</v>
      </c>
      <c r="AR27" s="146" t="s">
        <v>302</v>
      </c>
      <c r="AS27" s="76" t="s">
        <v>136</v>
      </c>
    </row>
    <row r="28" spans="1:46" ht="36" customHeight="1" thickBot="1">
      <c r="A28" s="14">
        <v>3</v>
      </c>
      <c r="B28" s="217" t="s">
        <v>308</v>
      </c>
      <c r="C28" s="234" t="s">
        <v>316</v>
      </c>
      <c r="D28" s="232"/>
      <c r="E28" s="216"/>
      <c r="F28" s="229"/>
      <c r="G28" s="217"/>
      <c r="H28" s="239"/>
      <c r="I28" s="240"/>
      <c r="J28" s="214">
        <v>4</v>
      </c>
      <c r="K28" s="252"/>
      <c r="L28" s="252"/>
      <c r="M28" s="252"/>
      <c r="N28" s="252"/>
      <c r="O28" s="252"/>
      <c r="P28" s="253"/>
      <c r="S28" s="80"/>
      <c r="AN28" s="76" t="s">
        <v>45</v>
      </c>
      <c r="AQ28" s="76" t="s">
        <v>137</v>
      </c>
      <c r="AR28" s="146" t="s">
        <v>303</v>
      </c>
      <c r="AS28" s="76" t="s">
        <v>137</v>
      </c>
    </row>
    <row r="29" spans="1:46" ht="36" customHeight="1" thickBot="1">
      <c r="A29" s="14">
        <v>4</v>
      </c>
      <c r="B29" s="217" t="s">
        <v>308</v>
      </c>
      <c r="C29" s="234" t="s">
        <v>317</v>
      </c>
      <c r="D29" s="232"/>
      <c r="E29" s="216"/>
      <c r="F29" s="229"/>
      <c r="G29" s="217"/>
      <c r="H29" s="239"/>
      <c r="I29" s="240"/>
      <c r="J29" s="214">
        <v>4</v>
      </c>
      <c r="K29" s="252"/>
      <c r="L29" s="252"/>
      <c r="M29" s="252"/>
      <c r="N29" s="252"/>
      <c r="O29" s="252"/>
      <c r="P29" s="253"/>
      <c r="S29" s="80"/>
      <c r="AQ29" s="76" t="s">
        <v>138</v>
      </c>
      <c r="AR29" s="146"/>
      <c r="AS29" s="76" t="s">
        <v>138</v>
      </c>
    </row>
    <row r="30" spans="1:46" ht="36" customHeight="1" thickBot="1">
      <c r="A30" s="14">
        <v>5</v>
      </c>
      <c r="B30" s="217" t="s">
        <v>308</v>
      </c>
      <c r="C30" s="234" t="s">
        <v>318</v>
      </c>
      <c r="D30" s="232"/>
      <c r="E30" s="216"/>
      <c r="F30" s="229"/>
      <c r="G30" s="217"/>
      <c r="H30" s="239"/>
      <c r="I30" s="240"/>
      <c r="J30" s="214">
        <v>4</v>
      </c>
      <c r="K30" s="252"/>
      <c r="L30" s="252"/>
      <c r="M30" s="252"/>
      <c r="N30" s="252"/>
      <c r="O30" s="252"/>
      <c r="P30" s="253"/>
      <c r="S30" s="80"/>
      <c r="AQ30" s="76" t="s">
        <v>139</v>
      </c>
      <c r="AR30" s="146" t="s">
        <v>284</v>
      </c>
      <c r="AS30" s="76" t="s">
        <v>139</v>
      </c>
    </row>
    <row r="31" spans="1:46" ht="36" customHeight="1" thickBot="1">
      <c r="A31" s="14">
        <v>6</v>
      </c>
      <c r="B31" s="217" t="s">
        <v>307</v>
      </c>
      <c r="C31" s="234" t="s">
        <v>319</v>
      </c>
      <c r="D31" s="232"/>
      <c r="E31" s="216"/>
      <c r="F31" s="229"/>
      <c r="G31" s="217"/>
      <c r="H31" s="239"/>
      <c r="I31" s="240"/>
      <c r="J31" s="214">
        <v>4</v>
      </c>
      <c r="K31" s="252"/>
      <c r="L31" s="252"/>
      <c r="M31" s="252"/>
      <c r="N31" s="252"/>
      <c r="O31" s="252"/>
      <c r="P31" s="253"/>
      <c r="S31" s="80"/>
      <c r="AQ31" s="76" t="s">
        <v>140</v>
      </c>
      <c r="AR31" s="146" t="s">
        <v>285</v>
      </c>
      <c r="AS31" s="76" t="s">
        <v>140</v>
      </c>
    </row>
    <row r="32" spans="1:46" ht="36" customHeight="1" thickBot="1">
      <c r="A32" s="14">
        <v>7</v>
      </c>
      <c r="B32" s="217" t="s">
        <v>307</v>
      </c>
      <c r="C32" s="234" t="s">
        <v>320</v>
      </c>
      <c r="D32" s="232"/>
      <c r="E32" s="216"/>
      <c r="F32" s="229"/>
      <c r="G32" s="217"/>
      <c r="H32" s="239"/>
      <c r="I32" s="240"/>
      <c r="J32" s="214">
        <v>4</v>
      </c>
      <c r="K32" s="252"/>
      <c r="L32" s="252"/>
      <c r="M32" s="252"/>
      <c r="N32" s="252"/>
      <c r="O32" s="252"/>
      <c r="P32" s="253"/>
      <c r="S32" s="80"/>
      <c r="AQ32" s="76" t="s">
        <v>141</v>
      </c>
      <c r="AR32" s="146" t="s">
        <v>286</v>
      </c>
      <c r="AS32" s="76" t="s">
        <v>141</v>
      </c>
    </row>
    <row r="33" spans="1:45" ht="36" customHeight="1" thickBot="1">
      <c r="A33" s="14">
        <v>8</v>
      </c>
      <c r="B33" s="217" t="s">
        <v>307</v>
      </c>
      <c r="C33" s="234" t="s">
        <v>321</v>
      </c>
      <c r="D33" s="232"/>
      <c r="E33" s="216"/>
      <c r="F33" s="229"/>
      <c r="G33" s="217"/>
      <c r="H33" s="239"/>
      <c r="I33" s="240"/>
      <c r="J33" s="214">
        <v>4</v>
      </c>
      <c r="K33" s="252"/>
      <c r="L33" s="252"/>
      <c r="M33" s="252"/>
      <c r="N33" s="252"/>
      <c r="O33" s="252"/>
      <c r="P33" s="253"/>
      <c r="S33" s="80"/>
      <c r="AQ33" s="76" t="s">
        <v>142</v>
      </c>
      <c r="AR33" s="146" t="s">
        <v>287</v>
      </c>
      <c r="AS33" s="76" t="s">
        <v>142</v>
      </c>
    </row>
    <row r="34" spans="1:45" ht="36" customHeight="1" thickBot="1">
      <c r="A34" s="14">
        <v>9</v>
      </c>
      <c r="B34" s="235" t="s">
        <v>306</v>
      </c>
      <c r="C34" s="234" t="s">
        <v>323</v>
      </c>
      <c r="D34" s="232"/>
      <c r="E34" s="216"/>
      <c r="F34" s="229"/>
      <c r="G34" s="217"/>
      <c r="H34" s="239"/>
      <c r="I34" s="240"/>
      <c r="J34" s="214">
        <v>4</v>
      </c>
      <c r="K34" s="252"/>
      <c r="L34" s="252"/>
      <c r="M34" s="252"/>
      <c r="N34" s="252"/>
      <c r="O34" s="252"/>
      <c r="P34" s="253"/>
      <c r="S34" s="80"/>
      <c r="AQ34" s="76" t="s">
        <v>143</v>
      </c>
      <c r="AR34" s="76" t="s">
        <v>288</v>
      </c>
      <c r="AS34" s="76" t="s">
        <v>143</v>
      </c>
    </row>
    <row r="35" spans="1:45" ht="36" customHeight="1" thickBot="1">
      <c r="A35" s="14">
        <v>10</v>
      </c>
      <c r="B35" s="217" t="s">
        <v>306</v>
      </c>
      <c r="C35" s="233" t="s">
        <v>324</v>
      </c>
      <c r="D35" s="232"/>
      <c r="E35" s="216"/>
      <c r="F35" s="229"/>
      <c r="G35" s="217"/>
      <c r="H35" s="239"/>
      <c r="I35" s="240"/>
      <c r="J35" s="214">
        <v>4</v>
      </c>
      <c r="K35" s="252"/>
      <c r="L35" s="252"/>
      <c r="M35" s="252"/>
      <c r="N35" s="252"/>
      <c r="O35" s="252"/>
      <c r="P35" s="253"/>
      <c r="S35" s="80"/>
      <c r="AQ35" s="76" t="s">
        <v>144</v>
      </c>
      <c r="AR35" s="146"/>
      <c r="AS35" s="76" t="s">
        <v>144</v>
      </c>
    </row>
    <row r="36" spans="1:45" ht="36" customHeight="1" thickBot="1">
      <c r="A36" s="14">
        <v>11</v>
      </c>
      <c r="B36" s="217" t="s">
        <v>309</v>
      </c>
      <c r="C36" s="236" t="s">
        <v>310</v>
      </c>
      <c r="D36" s="232"/>
      <c r="E36" s="216"/>
      <c r="F36" s="229"/>
      <c r="G36" s="217"/>
      <c r="H36" s="239"/>
      <c r="I36" s="240"/>
      <c r="J36" s="214">
        <v>4</v>
      </c>
      <c r="K36" s="252"/>
      <c r="L36" s="252"/>
      <c r="M36" s="252"/>
      <c r="N36" s="252"/>
      <c r="O36" s="252"/>
      <c r="P36" s="253"/>
      <c r="S36" s="80"/>
      <c r="AQ36" s="76" t="s">
        <v>145</v>
      </c>
      <c r="AS36" s="76" t="s">
        <v>145</v>
      </c>
    </row>
    <row r="37" spans="1:45" ht="36" customHeight="1" thickBot="1">
      <c r="A37" s="14">
        <v>12</v>
      </c>
      <c r="B37" s="217" t="s">
        <v>322</v>
      </c>
      <c r="C37" s="233" t="s">
        <v>325</v>
      </c>
      <c r="D37" s="232"/>
      <c r="E37" s="216"/>
      <c r="F37" s="229"/>
      <c r="G37" s="217"/>
      <c r="H37" s="239"/>
      <c r="I37" s="240"/>
      <c r="J37" s="214">
        <v>4</v>
      </c>
      <c r="K37" s="283"/>
      <c r="L37" s="283"/>
      <c r="M37" s="283"/>
      <c r="N37" s="283"/>
      <c r="O37" s="283"/>
      <c r="P37" s="284"/>
      <c r="S37" s="80"/>
      <c r="AQ37" s="76" t="s">
        <v>146</v>
      </c>
      <c r="AS37" s="76" t="s">
        <v>146</v>
      </c>
    </row>
    <row r="38" spans="1:45" ht="36" customHeight="1" thickBot="1">
      <c r="A38" s="14">
        <v>13</v>
      </c>
      <c r="B38" s="217" t="s">
        <v>322</v>
      </c>
      <c r="C38" s="234" t="s">
        <v>326</v>
      </c>
      <c r="D38" s="232"/>
      <c r="E38" s="216"/>
      <c r="F38" s="229"/>
      <c r="G38" s="217"/>
      <c r="H38" s="239"/>
      <c r="I38" s="240"/>
      <c r="J38" s="214">
        <v>4</v>
      </c>
      <c r="K38" s="283"/>
      <c r="L38" s="283"/>
      <c r="M38" s="283"/>
      <c r="N38" s="283"/>
      <c r="O38" s="283"/>
      <c r="P38" s="284"/>
      <c r="S38" s="80"/>
      <c r="AQ38" s="76" t="s">
        <v>149</v>
      </c>
      <c r="AS38" s="76" t="s">
        <v>149</v>
      </c>
    </row>
    <row r="39" spans="1:45" ht="36" customHeight="1" thickBot="1">
      <c r="A39" s="14">
        <v>14</v>
      </c>
      <c r="B39" s="217" t="s">
        <v>322</v>
      </c>
      <c r="C39" s="234" t="s">
        <v>327</v>
      </c>
      <c r="D39" s="232"/>
      <c r="E39" s="216"/>
      <c r="F39" s="229"/>
      <c r="G39" s="217"/>
      <c r="H39" s="239"/>
      <c r="I39" s="240"/>
      <c r="J39" s="214">
        <v>4</v>
      </c>
      <c r="K39" s="283"/>
      <c r="L39" s="283"/>
      <c r="M39" s="283"/>
      <c r="N39" s="283"/>
      <c r="O39" s="283"/>
      <c r="P39" s="284"/>
      <c r="S39" s="80"/>
      <c r="AQ39" s="76" t="s">
        <v>147</v>
      </c>
      <c r="AS39" s="76" t="s">
        <v>147</v>
      </c>
    </row>
    <row r="40" spans="1:45" ht="36" customHeight="1" thickBot="1">
      <c r="A40" s="14">
        <v>15</v>
      </c>
      <c r="B40" s="217" t="s">
        <v>322</v>
      </c>
      <c r="C40" s="234" t="s">
        <v>328</v>
      </c>
      <c r="D40" s="232"/>
      <c r="E40" s="216"/>
      <c r="F40" s="229"/>
      <c r="G40" s="217"/>
      <c r="H40" s="239"/>
      <c r="I40" s="240"/>
      <c r="J40" s="214">
        <v>4</v>
      </c>
      <c r="K40" s="283"/>
      <c r="L40" s="283"/>
      <c r="M40" s="283"/>
      <c r="N40" s="283"/>
      <c r="O40" s="283"/>
      <c r="P40" s="284"/>
      <c r="S40" s="80"/>
      <c r="AQ40" s="76" t="s">
        <v>148</v>
      </c>
      <c r="AS40" s="76" t="s">
        <v>148</v>
      </c>
    </row>
    <row r="41" spans="1:45" ht="36" customHeight="1" thickBot="1">
      <c r="A41" s="14">
        <v>16</v>
      </c>
      <c r="B41" s="217" t="s">
        <v>322</v>
      </c>
      <c r="C41" s="234" t="s">
        <v>329</v>
      </c>
      <c r="D41" s="232"/>
      <c r="E41" s="216"/>
      <c r="F41" s="229"/>
      <c r="G41" s="217"/>
      <c r="H41" s="239"/>
      <c r="I41" s="240"/>
      <c r="J41" s="214">
        <v>4</v>
      </c>
      <c r="K41" s="283"/>
      <c r="L41" s="283"/>
      <c r="M41" s="283"/>
      <c r="N41" s="283"/>
      <c r="O41" s="283"/>
      <c r="P41" s="284"/>
      <c r="S41" s="80"/>
      <c r="AQ41" s="76" t="s">
        <v>151</v>
      </c>
      <c r="AS41" s="76" t="s">
        <v>151</v>
      </c>
    </row>
    <row r="42" spans="1:45" ht="36" customHeight="1" thickBot="1">
      <c r="A42" s="14">
        <v>17</v>
      </c>
      <c r="B42" s="217" t="s">
        <v>309</v>
      </c>
      <c r="C42" s="233" t="s">
        <v>330</v>
      </c>
      <c r="D42" s="232"/>
      <c r="E42" s="216"/>
      <c r="F42" s="229"/>
      <c r="G42" s="217"/>
      <c r="H42" s="239"/>
      <c r="I42" s="240"/>
      <c r="J42" s="214">
        <v>4</v>
      </c>
      <c r="K42" s="283"/>
      <c r="L42" s="283"/>
      <c r="M42" s="283"/>
      <c r="N42" s="283"/>
      <c r="O42" s="283"/>
      <c r="P42" s="284"/>
      <c r="S42" s="80"/>
      <c r="AQ42" s="76" t="s">
        <v>152</v>
      </c>
      <c r="AS42" s="76" t="s">
        <v>152</v>
      </c>
    </row>
    <row r="43" spans="1:45" ht="36" customHeight="1" thickBot="1">
      <c r="A43" s="14">
        <v>18</v>
      </c>
      <c r="B43" s="217" t="s">
        <v>309</v>
      </c>
      <c r="C43" s="234" t="s">
        <v>311</v>
      </c>
      <c r="D43" s="232"/>
      <c r="E43" s="216"/>
      <c r="F43" s="229"/>
      <c r="G43" s="217"/>
      <c r="H43" s="239"/>
      <c r="I43" s="240"/>
      <c r="J43" s="214">
        <v>4</v>
      </c>
      <c r="K43" s="283"/>
      <c r="L43" s="283"/>
      <c r="M43" s="283"/>
      <c r="N43" s="283"/>
      <c r="O43" s="283"/>
      <c r="P43" s="284"/>
      <c r="S43" s="80"/>
      <c r="AQ43" s="76" t="s">
        <v>153</v>
      </c>
      <c r="AS43" s="76" t="s">
        <v>153</v>
      </c>
    </row>
    <row r="44" spans="1:45" ht="36" customHeight="1" thickBot="1">
      <c r="A44" s="14">
        <v>19</v>
      </c>
      <c r="B44" s="217" t="s">
        <v>309</v>
      </c>
      <c r="C44" s="234" t="s">
        <v>331</v>
      </c>
      <c r="D44" s="232"/>
      <c r="E44" s="216"/>
      <c r="F44" s="229"/>
      <c r="G44" s="217"/>
      <c r="H44" s="239"/>
      <c r="I44" s="240"/>
      <c r="J44" s="214">
        <v>4</v>
      </c>
      <c r="K44" s="283"/>
      <c r="L44" s="283"/>
      <c r="M44" s="283"/>
      <c r="N44" s="283"/>
      <c r="O44" s="283"/>
      <c r="P44" s="284"/>
      <c r="S44" s="80"/>
      <c r="AQ44" s="76" t="s">
        <v>154</v>
      </c>
      <c r="AS44" s="76" t="s">
        <v>154</v>
      </c>
    </row>
    <row r="45" spans="1:45" ht="36" customHeight="1" thickBot="1">
      <c r="A45" s="14">
        <v>20</v>
      </c>
      <c r="B45" s="217" t="s">
        <v>309</v>
      </c>
      <c r="C45" s="233" t="s">
        <v>332</v>
      </c>
      <c r="D45" s="232"/>
      <c r="E45" s="216"/>
      <c r="F45" s="229"/>
      <c r="G45" s="217"/>
      <c r="H45" s="239"/>
      <c r="I45" s="240"/>
      <c r="J45" s="214">
        <v>4</v>
      </c>
      <c r="K45" s="283"/>
      <c r="L45" s="283"/>
      <c r="M45" s="283"/>
      <c r="N45" s="283"/>
      <c r="O45" s="283"/>
      <c r="P45" s="284"/>
      <c r="S45" s="80"/>
      <c r="AQ45" s="76" t="s">
        <v>155</v>
      </c>
      <c r="AS45" s="76" t="s">
        <v>155</v>
      </c>
    </row>
    <row r="46" spans="1:45" ht="36" customHeight="1" thickBot="1">
      <c r="A46" s="14">
        <v>21</v>
      </c>
      <c r="B46" s="237" t="s">
        <v>309</v>
      </c>
      <c r="C46" s="234" t="s">
        <v>312</v>
      </c>
      <c r="D46" s="220"/>
      <c r="E46" s="216"/>
      <c r="F46" s="229"/>
      <c r="G46" s="217"/>
      <c r="H46" s="239"/>
      <c r="I46" s="240"/>
      <c r="J46" s="214">
        <v>4</v>
      </c>
      <c r="K46" s="283"/>
      <c r="L46" s="283"/>
      <c r="M46" s="283"/>
      <c r="N46" s="283"/>
      <c r="O46" s="283"/>
      <c r="P46" s="284"/>
      <c r="S46" s="80"/>
      <c r="AQ46" s="76" t="s">
        <v>156</v>
      </c>
      <c r="AS46" s="76" t="s">
        <v>156</v>
      </c>
    </row>
    <row r="47" spans="1:45" ht="36" customHeight="1" thickBot="1">
      <c r="A47" s="14">
        <v>22</v>
      </c>
      <c r="B47" s="237" t="s">
        <v>309</v>
      </c>
      <c r="C47" s="234" t="s">
        <v>333</v>
      </c>
      <c r="D47" s="220"/>
      <c r="E47" s="216"/>
      <c r="F47" s="229"/>
      <c r="G47" s="217"/>
      <c r="H47" s="239"/>
      <c r="I47" s="240"/>
      <c r="J47" s="214">
        <v>4</v>
      </c>
      <c r="K47" s="283"/>
      <c r="L47" s="283"/>
      <c r="M47" s="283"/>
      <c r="N47" s="283"/>
      <c r="O47" s="283"/>
      <c r="P47" s="284"/>
      <c r="S47" s="80"/>
      <c r="AQ47" s="76" t="s">
        <v>157</v>
      </c>
      <c r="AS47" s="76" t="s">
        <v>157</v>
      </c>
    </row>
    <row r="48" spans="1:45" ht="36" customHeight="1" thickBot="1">
      <c r="A48" s="14">
        <v>23</v>
      </c>
      <c r="B48" s="237" t="s">
        <v>334</v>
      </c>
      <c r="C48" s="234" t="s">
        <v>335</v>
      </c>
      <c r="D48" s="220"/>
      <c r="E48" s="216"/>
      <c r="F48" s="229"/>
      <c r="G48" s="217"/>
      <c r="H48" s="239"/>
      <c r="I48" s="240"/>
      <c r="J48" s="214">
        <v>4</v>
      </c>
      <c r="K48" s="283"/>
      <c r="L48" s="283"/>
      <c r="M48" s="283"/>
      <c r="N48" s="283"/>
      <c r="O48" s="283"/>
      <c r="P48" s="284"/>
      <c r="S48" s="80"/>
      <c r="AQ48" s="76" t="s">
        <v>158</v>
      </c>
      <c r="AS48" s="76" t="s">
        <v>158</v>
      </c>
    </row>
    <row r="49" spans="1:45" ht="36" customHeight="1" thickBot="1">
      <c r="A49" s="14">
        <v>24</v>
      </c>
      <c r="B49" s="237" t="s">
        <v>309</v>
      </c>
      <c r="C49" s="234" t="s">
        <v>310</v>
      </c>
      <c r="D49" s="232" t="s">
        <v>336</v>
      </c>
      <c r="E49" s="216"/>
      <c r="F49" s="229"/>
      <c r="G49" s="217"/>
      <c r="H49" s="239"/>
      <c r="I49" s="240"/>
      <c r="J49" s="214">
        <v>4</v>
      </c>
      <c r="K49" s="283"/>
      <c r="L49" s="283"/>
      <c r="M49" s="283"/>
      <c r="N49" s="283"/>
      <c r="O49" s="283"/>
      <c r="P49" s="284"/>
      <c r="S49" s="80"/>
      <c r="AQ49" s="76" t="s">
        <v>160</v>
      </c>
      <c r="AR49" s="76" t="s">
        <v>0</v>
      </c>
      <c r="AS49" s="76" t="s">
        <v>160</v>
      </c>
    </row>
    <row r="50" spans="1:45" ht="36" customHeight="1" thickBot="1">
      <c r="A50" s="14">
        <v>25</v>
      </c>
      <c r="B50" s="237" t="s">
        <v>309</v>
      </c>
      <c r="C50" s="234" t="s">
        <v>310</v>
      </c>
      <c r="D50" s="211" t="s">
        <v>337</v>
      </c>
      <c r="E50" s="216"/>
      <c r="F50" s="229"/>
      <c r="G50" s="217"/>
      <c r="H50" s="239"/>
      <c r="I50" s="240"/>
      <c r="J50" s="214">
        <v>4</v>
      </c>
      <c r="K50" s="283"/>
      <c r="L50" s="283"/>
      <c r="M50" s="283"/>
      <c r="N50" s="283"/>
      <c r="O50" s="283"/>
      <c r="P50" s="284"/>
      <c r="S50" s="80"/>
      <c r="AQ50" s="76" t="s">
        <v>160</v>
      </c>
      <c r="AR50" s="76" t="s">
        <v>0</v>
      </c>
      <c r="AS50" s="76" t="s">
        <v>160</v>
      </c>
    </row>
    <row r="51" spans="1:45" ht="36" customHeight="1" thickBot="1">
      <c r="A51" s="14">
        <v>26</v>
      </c>
      <c r="B51" s="237" t="s">
        <v>309</v>
      </c>
      <c r="C51" s="234" t="s">
        <v>310</v>
      </c>
      <c r="D51" s="211" t="s">
        <v>338</v>
      </c>
      <c r="E51" s="216"/>
      <c r="F51" s="229"/>
      <c r="G51" s="217"/>
      <c r="H51" s="239"/>
      <c r="I51" s="240"/>
      <c r="J51" s="214">
        <v>4</v>
      </c>
      <c r="K51" s="283"/>
      <c r="L51" s="283"/>
      <c r="M51" s="283"/>
      <c r="N51" s="283"/>
      <c r="O51" s="283"/>
      <c r="P51" s="284"/>
      <c r="S51" s="80"/>
      <c r="Y51" s="76" t="s">
        <v>52</v>
      </c>
      <c r="AG51" s="76" t="s">
        <v>90</v>
      </c>
      <c r="AH51" s="76" t="s">
        <v>91</v>
      </c>
      <c r="AQ51" s="76" t="s">
        <v>161</v>
      </c>
      <c r="AS51" s="76" t="s">
        <v>161</v>
      </c>
    </row>
    <row r="52" spans="1:45" ht="36" customHeight="1" thickBot="1">
      <c r="A52" s="14">
        <v>27</v>
      </c>
      <c r="B52" s="209" t="s">
        <v>334</v>
      </c>
      <c r="C52" s="191" t="s">
        <v>339</v>
      </c>
      <c r="D52" s="211"/>
      <c r="E52" s="216"/>
      <c r="F52" s="229"/>
      <c r="G52" s="217"/>
      <c r="H52" s="239"/>
      <c r="I52" s="240"/>
      <c r="J52" s="214">
        <v>4</v>
      </c>
      <c r="K52" s="283"/>
      <c r="L52" s="283"/>
      <c r="M52" s="283"/>
      <c r="N52" s="283"/>
      <c r="O52" s="283"/>
      <c r="P52" s="284"/>
      <c r="S52" s="80"/>
      <c r="AQ52" s="76" t="s">
        <v>162</v>
      </c>
      <c r="AR52" s="76" t="s">
        <v>0</v>
      </c>
      <c r="AS52" s="76" t="s">
        <v>162</v>
      </c>
    </row>
    <row r="53" spans="1:45" ht="36" customHeight="1" thickBot="1">
      <c r="A53" s="14">
        <v>28</v>
      </c>
      <c r="B53" s="209" t="s">
        <v>308</v>
      </c>
      <c r="C53" s="191" t="s">
        <v>340</v>
      </c>
      <c r="D53" s="219"/>
      <c r="E53" s="216"/>
      <c r="F53" s="229"/>
      <c r="G53" s="217"/>
      <c r="H53" s="239"/>
      <c r="I53" s="240"/>
      <c r="J53" s="214">
        <v>4</v>
      </c>
      <c r="K53" s="283"/>
      <c r="L53" s="283"/>
      <c r="M53" s="283"/>
      <c r="N53" s="283"/>
      <c r="O53" s="283"/>
      <c r="P53" s="284"/>
      <c r="S53" s="80"/>
      <c r="AQ53" s="76" t="s">
        <v>163</v>
      </c>
      <c r="AR53" s="76" t="s">
        <v>0</v>
      </c>
      <c r="AS53" s="76" t="s">
        <v>163</v>
      </c>
    </row>
    <row r="54" spans="1:45" ht="36" hidden="1" customHeight="1">
      <c r="A54" s="14">
        <v>29</v>
      </c>
      <c r="B54" s="209"/>
      <c r="C54" s="216"/>
      <c r="D54" s="211"/>
      <c r="E54" s="216"/>
      <c r="F54" s="209"/>
      <c r="G54" s="217"/>
      <c r="H54" s="239"/>
      <c r="I54" s="240"/>
      <c r="J54" s="214">
        <v>4</v>
      </c>
      <c r="K54" s="283"/>
      <c r="L54" s="283"/>
      <c r="M54" s="283"/>
      <c r="N54" s="283"/>
      <c r="O54" s="283"/>
      <c r="P54" s="284"/>
      <c r="S54" s="80"/>
      <c r="Y54" s="76" t="s">
        <v>53</v>
      </c>
      <c r="AG54" s="76" t="s">
        <v>92</v>
      </c>
      <c r="AH54" s="76" t="s">
        <v>92</v>
      </c>
      <c r="AQ54" s="76" t="s">
        <v>164</v>
      </c>
      <c r="AR54" s="76" t="s">
        <v>0</v>
      </c>
      <c r="AS54" s="76" t="s">
        <v>164</v>
      </c>
    </row>
    <row r="55" spans="1:45" ht="36" hidden="1" customHeight="1">
      <c r="A55" s="14">
        <v>30</v>
      </c>
      <c r="B55" s="209"/>
      <c r="C55" s="216"/>
      <c r="D55" s="221"/>
      <c r="E55" s="216"/>
      <c r="F55" s="209"/>
      <c r="G55" s="217"/>
      <c r="H55" s="239"/>
      <c r="I55" s="240"/>
      <c r="J55" s="214">
        <v>4</v>
      </c>
      <c r="K55" s="283"/>
      <c r="L55" s="283"/>
      <c r="M55" s="283"/>
      <c r="N55" s="283"/>
      <c r="O55" s="283"/>
      <c r="P55" s="284"/>
      <c r="S55" s="80"/>
      <c r="Y55" s="76" t="s">
        <v>54</v>
      </c>
      <c r="AG55" s="76" t="s">
        <v>93</v>
      </c>
      <c r="AH55" s="76" t="s">
        <v>93</v>
      </c>
      <c r="AQ55" s="76" t="s">
        <v>165</v>
      </c>
      <c r="AR55" s="76" t="s">
        <v>0</v>
      </c>
      <c r="AS55" s="76" t="s">
        <v>165</v>
      </c>
    </row>
    <row r="56" spans="1:45" ht="36" hidden="1" customHeight="1">
      <c r="A56" s="14">
        <v>31</v>
      </c>
      <c r="B56" s="209"/>
      <c r="C56" s="216"/>
      <c r="D56" s="221"/>
      <c r="E56" s="216"/>
      <c r="F56" s="209"/>
      <c r="G56" s="217"/>
      <c r="H56" s="239"/>
      <c r="I56" s="240"/>
      <c r="J56" s="214">
        <v>4</v>
      </c>
      <c r="K56" s="283"/>
      <c r="L56" s="283"/>
      <c r="M56" s="283"/>
      <c r="N56" s="283"/>
      <c r="O56" s="283"/>
      <c r="P56" s="284"/>
      <c r="S56" s="80"/>
      <c r="Y56" s="76" t="s">
        <v>55</v>
      </c>
      <c r="AG56" s="76" t="s">
        <v>94</v>
      </c>
      <c r="AH56" s="76" t="s">
        <v>94</v>
      </c>
      <c r="AQ56" s="76" t="s">
        <v>166</v>
      </c>
      <c r="AR56" s="76" t="s">
        <v>0</v>
      </c>
      <c r="AS56" s="76" t="s">
        <v>166</v>
      </c>
    </row>
    <row r="57" spans="1:45" ht="36" hidden="1" customHeight="1">
      <c r="A57" s="14">
        <v>32</v>
      </c>
      <c r="B57" s="209"/>
      <c r="C57" s="216"/>
      <c r="D57" s="221"/>
      <c r="E57" s="216"/>
      <c r="F57" s="209"/>
      <c r="G57" s="217"/>
      <c r="H57" s="239"/>
      <c r="I57" s="240"/>
      <c r="J57" s="214">
        <v>4</v>
      </c>
      <c r="K57" s="283"/>
      <c r="L57" s="283"/>
      <c r="M57" s="283"/>
      <c r="N57" s="283"/>
      <c r="O57" s="283"/>
      <c r="P57" s="284"/>
      <c r="S57" s="80"/>
      <c r="Y57" s="76" t="s">
        <v>56</v>
      </c>
      <c r="AQ57" s="76" t="s">
        <v>167</v>
      </c>
      <c r="AR57" s="76" t="s">
        <v>0</v>
      </c>
      <c r="AS57" s="76" t="s">
        <v>167</v>
      </c>
    </row>
    <row r="58" spans="1:45" ht="36" hidden="1" customHeight="1">
      <c r="A58" s="14">
        <v>33</v>
      </c>
      <c r="B58" s="209"/>
      <c r="C58" s="216"/>
      <c r="D58" s="221"/>
      <c r="E58" s="216"/>
      <c r="F58" s="209"/>
      <c r="G58" s="217"/>
      <c r="H58" s="239"/>
      <c r="I58" s="240"/>
      <c r="J58" s="214">
        <v>4</v>
      </c>
      <c r="K58" s="283"/>
      <c r="L58" s="283"/>
      <c r="M58" s="283"/>
      <c r="N58" s="283"/>
      <c r="O58" s="283"/>
      <c r="P58" s="284"/>
      <c r="S58" s="80"/>
      <c r="Y58" s="76" t="s">
        <v>57</v>
      </c>
      <c r="AQ58" s="76" t="s">
        <v>168</v>
      </c>
      <c r="AR58" s="76" t="s">
        <v>0</v>
      </c>
      <c r="AS58" s="76" t="s">
        <v>168</v>
      </c>
    </row>
    <row r="59" spans="1:45" ht="36" hidden="1" customHeight="1">
      <c r="A59" s="14">
        <v>34</v>
      </c>
      <c r="B59" s="209"/>
      <c r="C59" s="216"/>
      <c r="D59" s="221"/>
      <c r="E59" s="216"/>
      <c r="F59" s="209"/>
      <c r="G59" s="217"/>
      <c r="H59" s="239"/>
      <c r="I59" s="240"/>
      <c r="J59" s="214">
        <v>4</v>
      </c>
      <c r="K59" s="283"/>
      <c r="L59" s="283"/>
      <c r="M59" s="283"/>
      <c r="N59" s="283"/>
      <c r="O59" s="283"/>
      <c r="P59" s="284"/>
      <c r="S59" s="80"/>
      <c r="Y59" s="76" t="s">
        <v>58</v>
      </c>
    </row>
    <row r="60" spans="1:45" ht="36" hidden="1" customHeight="1">
      <c r="A60" s="14">
        <v>35</v>
      </c>
      <c r="B60" s="209"/>
      <c r="C60" s="216"/>
      <c r="D60" s="221"/>
      <c r="E60" s="216"/>
      <c r="F60" s="209"/>
      <c r="G60" s="217"/>
      <c r="H60" s="239"/>
      <c r="I60" s="240"/>
      <c r="J60" s="214">
        <v>4</v>
      </c>
      <c r="K60" s="283"/>
      <c r="L60" s="283"/>
      <c r="M60" s="283"/>
      <c r="N60" s="283"/>
      <c r="O60" s="283"/>
      <c r="P60" s="284"/>
      <c r="S60" s="80"/>
      <c r="Y60" s="76" t="s">
        <v>59</v>
      </c>
      <c r="AR60" s="76" t="s">
        <v>0</v>
      </c>
    </row>
    <row r="61" spans="1:45" ht="36" hidden="1" customHeight="1">
      <c r="A61" s="14">
        <v>36</v>
      </c>
      <c r="B61" s="209"/>
      <c r="C61" s="216"/>
      <c r="D61" s="221"/>
      <c r="E61" s="216"/>
      <c r="F61" s="209"/>
      <c r="G61" s="217"/>
      <c r="H61" s="239"/>
      <c r="I61" s="240"/>
      <c r="J61" s="214">
        <v>4</v>
      </c>
      <c r="K61" s="283"/>
      <c r="L61" s="283"/>
      <c r="M61" s="283"/>
      <c r="N61" s="283"/>
      <c r="O61" s="283"/>
      <c r="P61" s="284"/>
      <c r="S61" s="80"/>
      <c r="Y61" s="76" t="s">
        <v>60</v>
      </c>
      <c r="AR61" s="76" t="s">
        <v>0</v>
      </c>
    </row>
    <row r="62" spans="1:45" ht="36" hidden="1" customHeight="1">
      <c r="A62" s="14">
        <v>37</v>
      </c>
      <c r="B62" s="209"/>
      <c r="C62" s="216"/>
      <c r="D62" s="221"/>
      <c r="E62" s="216"/>
      <c r="F62" s="209"/>
      <c r="G62" s="217"/>
      <c r="H62" s="239"/>
      <c r="I62" s="240"/>
      <c r="J62" s="214">
        <v>4</v>
      </c>
      <c r="K62" s="283"/>
      <c r="L62" s="283"/>
      <c r="M62" s="283"/>
      <c r="N62" s="283"/>
      <c r="O62" s="283"/>
      <c r="P62" s="284"/>
      <c r="S62" s="80"/>
      <c r="Y62" s="76" t="s">
        <v>61</v>
      </c>
      <c r="AQ62" s="3"/>
      <c r="AR62" s="3"/>
      <c r="AS62" s="3"/>
    </row>
    <row r="63" spans="1:45" ht="36" hidden="1" customHeight="1">
      <c r="A63" s="14">
        <v>38</v>
      </c>
      <c r="B63" s="209"/>
      <c r="C63" s="216"/>
      <c r="D63" s="221"/>
      <c r="E63" s="216"/>
      <c r="F63" s="209"/>
      <c r="G63" s="217"/>
      <c r="H63" s="239"/>
      <c r="I63" s="240"/>
      <c r="J63" s="214">
        <v>4</v>
      </c>
      <c r="K63" s="283"/>
      <c r="L63" s="283"/>
      <c r="M63" s="283"/>
      <c r="N63" s="283"/>
      <c r="O63" s="283"/>
      <c r="P63" s="284"/>
      <c r="S63" s="80"/>
      <c r="AA63" s="76" t="s">
        <v>83</v>
      </c>
      <c r="AE63" s="76" t="s">
        <v>179</v>
      </c>
      <c r="AR63" s="76" t="s">
        <v>0</v>
      </c>
    </row>
    <row r="64" spans="1:45" ht="36" hidden="1" customHeight="1">
      <c r="A64" s="14">
        <v>39</v>
      </c>
      <c r="B64" s="209"/>
      <c r="C64" s="216"/>
      <c r="D64" s="221"/>
      <c r="E64" s="216"/>
      <c r="F64" s="209"/>
      <c r="G64" s="217"/>
      <c r="H64" s="239"/>
      <c r="I64" s="240"/>
      <c r="J64" s="214">
        <v>4</v>
      </c>
      <c r="K64" s="283"/>
      <c r="L64" s="283"/>
      <c r="M64" s="283"/>
      <c r="N64" s="283"/>
      <c r="O64" s="283"/>
      <c r="P64" s="284"/>
      <c r="S64" s="80"/>
      <c r="AR64" s="76" t="s">
        <v>0</v>
      </c>
    </row>
    <row r="65" spans="1:44" ht="36" hidden="1" customHeight="1">
      <c r="A65" s="14">
        <v>40</v>
      </c>
      <c r="B65" s="209"/>
      <c r="C65" s="216"/>
      <c r="D65" s="221"/>
      <c r="E65" s="216"/>
      <c r="F65" s="209"/>
      <c r="G65" s="217"/>
      <c r="H65" s="239"/>
      <c r="I65" s="240"/>
      <c r="J65" s="214">
        <v>4</v>
      </c>
      <c r="K65" s="283"/>
      <c r="L65" s="283"/>
      <c r="M65" s="283"/>
      <c r="N65" s="283"/>
      <c r="O65" s="283"/>
      <c r="P65" s="284"/>
      <c r="S65" s="80"/>
      <c r="Y65" s="76" t="s">
        <v>62</v>
      </c>
      <c r="AA65" s="76" t="s">
        <v>89</v>
      </c>
      <c r="AR65" s="76" t="s">
        <v>0</v>
      </c>
    </row>
    <row r="66" spans="1:44" ht="36" hidden="1" customHeight="1">
      <c r="A66" s="14">
        <v>41</v>
      </c>
      <c r="B66" s="209"/>
      <c r="C66" s="216"/>
      <c r="D66" s="221"/>
      <c r="E66" s="216"/>
      <c r="F66" s="209"/>
      <c r="G66" s="217"/>
      <c r="H66" s="239"/>
      <c r="I66" s="240"/>
      <c r="J66" s="214">
        <v>4</v>
      </c>
      <c r="K66" s="283"/>
      <c r="L66" s="283"/>
      <c r="M66" s="283"/>
      <c r="N66" s="283"/>
      <c r="O66" s="283"/>
      <c r="P66" s="284"/>
      <c r="S66" s="80"/>
      <c r="AA66" s="76" t="s">
        <v>84</v>
      </c>
    </row>
    <row r="67" spans="1:44" ht="36" hidden="1" customHeight="1">
      <c r="A67" s="14">
        <v>42</v>
      </c>
      <c r="B67" s="209"/>
      <c r="C67" s="216"/>
      <c r="D67" s="221"/>
      <c r="E67" s="216"/>
      <c r="F67" s="209"/>
      <c r="G67" s="217"/>
      <c r="H67" s="239"/>
      <c r="I67" s="240"/>
      <c r="J67" s="214">
        <v>4</v>
      </c>
      <c r="K67" s="283"/>
      <c r="L67" s="283"/>
      <c r="M67" s="283"/>
      <c r="N67" s="283"/>
      <c r="O67" s="283"/>
      <c r="P67" s="284"/>
      <c r="S67" s="80"/>
      <c r="AA67" s="76" t="s">
        <v>214</v>
      </c>
    </row>
    <row r="68" spans="1:44" ht="36" hidden="1" customHeight="1">
      <c r="A68" s="14">
        <v>43</v>
      </c>
      <c r="B68" s="209"/>
      <c r="C68" s="216"/>
      <c r="D68" s="221"/>
      <c r="E68" s="216"/>
      <c r="F68" s="209"/>
      <c r="G68" s="217"/>
      <c r="H68" s="239"/>
      <c r="I68" s="240"/>
      <c r="J68" s="214">
        <v>4</v>
      </c>
      <c r="K68" s="283"/>
      <c r="L68" s="283"/>
      <c r="M68" s="283"/>
      <c r="N68" s="283"/>
      <c r="O68" s="283"/>
      <c r="P68" s="284"/>
      <c r="S68" s="80"/>
      <c r="Y68" s="76" t="s">
        <v>64</v>
      </c>
      <c r="AA68" s="76" t="s">
        <v>86</v>
      </c>
      <c r="AR68" s="76" t="s">
        <v>0</v>
      </c>
    </row>
    <row r="69" spans="1:44" ht="36" hidden="1" customHeight="1">
      <c r="A69" s="14">
        <v>44</v>
      </c>
      <c r="B69" s="209"/>
      <c r="C69" s="216"/>
      <c r="D69" s="221"/>
      <c r="E69" s="216"/>
      <c r="F69" s="209"/>
      <c r="G69" s="217"/>
      <c r="H69" s="239"/>
      <c r="I69" s="240"/>
      <c r="J69" s="214">
        <v>4</v>
      </c>
      <c r="K69" s="283"/>
      <c r="L69" s="283"/>
      <c r="M69" s="283"/>
      <c r="N69" s="283"/>
      <c r="O69" s="283"/>
      <c r="P69" s="284"/>
      <c r="S69" s="80"/>
      <c r="AA69" s="76" t="s">
        <v>85</v>
      </c>
      <c r="AR69" s="76" t="s">
        <v>0</v>
      </c>
    </row>
    <row r="70" spans="1:44" ht="36" hidden="1" customHeight="1">
      <c r="A70" s="14">
        <v>45</v>
      </c>
      <c r="B70" s="209"/>
      <c r="C70" s="216"/>
      <c r="D70" s="221"/>
      <c r="E70" s="216"/>
      <c r="F70" s="209"/>
      <c r="G70" s="217"/>
      <c r="H70" s="239"/>
      <c r="I70" s="240"/>
      <c r="J70" s="214">
        <v>4</v>
      </c>
      <c r="K70" s="283"/>
      <c r="L70" s="283"/>
      <c r="M70" s="283"/>
      <c r="N70" s="283"/>
      <c r="O70" s="283"/>
      <c r="P70" s="284"/>
      <c r="S70" s="80"/>
      <c r="Y70" s="76" t="s">
        <v>63</v>
      </c>
      <c r="AR70" s="76" t="s">
        <v>0</v>
      </c>
    </row>
    <row r="71" spans="1:44" ht="36" hidden="1" customHeight="1">
      <c r="A71" s="14">
        <v>46</v>
      </c>
      <c r="B71" s="209"/>
      <c r="C71" s="216"/>
      <c r="D71" s="221"/>
      <c r="E71" s="216"/>
      <c r="F71" s="209"/>
      <c r="G71" s="217"/>
      <c r="H71" s="239"/>
      <c r="I71" s="240"/>
      <c r="J71" s="214">
        <v>4</v>
      </c>
      <c r="K71" s="283"/>
      <c r="L71" s="283"/>
      <c r="M71" s="283"/>
      <c r="N71" s="283"/>
      <c r="O71" s="283"/>
      <c r="P71" s="284"/>
      <c r="S71" s="80"/>
      <c r="AR71" s="76" t="s">
        <v>0</v>
      </c>
    </row>
    <row r="72" spans="1:44" ht="36" hidden="1" customHeight="1">
      <c r="A72" s="14">
        <v>47</v>
      </c>
      <c r="B72" s="209"/>
      <c r="C72" s="216"/>
      <c r="D72" s="221"/>
      <c r="E72" s="216"/>
      <c r="F72" s="209"/>
      <c r="G72" s="217"/>
      <c r="H72" s="239"/>
      <c r="I72" s="240"/>
      <c r="J72" s="214">
        <v>4</v>
      </c>
      <c r="K72" s="283"/>
      <c r="L72" s="283"/>
      <c r="M72" s="283"/>
      <c r="N72" s="283"/>
      <c r="O72" s="283"/>
      <c r="P72" s="284"/>
      <c r="S72" s="80"/>
      <c r="AR72" s="76" t="s">
        <v>0</v>
      </c>
    </row>
    <row r="73" spans="1:44" ht="36" hidden="1" customHeight="1">
      <c r="A73" s="14">
        <v>48</v>
      </c>
      <c r="B73" s="209"/>
      <c r="C73" s="216"/>
      <c r="D73" s="221"/>
      <c r="E73" s="216"/>
      <c r="F73" s="209"/>
      <c r="G73" s="217"/>
      <c r="H73" s="239"/>
      <c r="I73" s="240"/>
      <c r="J73" s="214">
        <v>4</v>
      </c>
      <c r="K73" s="283"/>
      <c r="L73" s="283"/>
      <c r="M73" s="283"/>
      <c r="N73" s="283"/>
      <c r="O73" s="283"/>
      <c r="P73" s="284"/>
      <c r="S73" s="80"/>
      <c r="AR73" s="76" t="s">
        <v>0</v>
      </c>
    </row>
    <row r="74" spans="1:44" ht="36" hidden="1" customHeight="1">
      <c r="A74" s="14">
        <v>49</v>
      </c>
      <c r="B74" s="209"/>
      <c r="C74" s="216"/>
      <c r="D74" s="221"/>
      <c r="E74" s="216"/>
      <c r="F74" s="209"/>
      <c r="G74" s="217"/>
      <c r="H74" s="239"/>
      <c r="I74" s="240"/>
      <c r="J74" s="214">
        <v>4</v>
      </c>
      <c r="K74" s="283"/>
      <c r="L74" s="283"/>
      <c r="M74" s="283"/>
      <c r="N74" s="283"/>
      <c r="O74" s="283"/>
      <c r="P74" s="284"/>
      <c r="S74" s="80"/>
      <c r="AR74" s="76" t="s">
        <v>0</v>
      </c>
    </row>
    <row r="75" spans="1:44" ht="36" hidden="1" customHeight="1">
      <c r="A75" s="14">
        <v>50</v>
      </c>
      <c r="B75" s="209"/>
      <c r="C75" s="216"/>
      <c r="D75" s="221"/>
      <c r="E75" s="216"/>
      <c r="F75" s="209"/>
      <c r="G75" s="217"/>
      <c r="H75" s="239"/>
      <c r="I75" s="240"/>
      <c r="J75" s="214">
        <v>4</v>
      </c>
      <c r="K75" s="283"/>
      <c r="L75" s="283"/>
      <c r="M75" s="283"/>
      <c r="N75" s="283"/>
      <c r="O75" s="283"/>
      <c r="P75" s="284"/>
      <c r="S75" s="80"/>
      <c r="AR75" s="76" t="s">
        <v>0</v>
      </c>
    </row>
    <row r="76" spans="1:44" ht="36" hidden="1" customHeight="1">
      <c r="A76" s="14">
        <v>51</v>
      </c>
      <c r="B76" s="209"/>
      <c r="C76" s="216"/>
      <c r="D76" s="221"/>
      <c r="E76" s="216"/>
      <c r="F76" s="209"/>
      <c r="G76" s="217"/>
      <c r="H76" s="239"/>
      <c r="I76" s="240"/>
      <c r="J76" s="214">
        <v>4</v>
      </c>
      <c r="K76" s="283"/>
      <c r="L76" s="283"/>
      <c r="M76" s="283"/>
      <c r="N76" s="283"/>
      <c r="O76" s="283"/>
      <c r="P76" s="284"/>
      <c r="S76" s="80"/>
      <c r="AR76" s="76" t="s">
        <v>0</v>
      </c>
    </row>
    <row r="77" spans="1:44" ht="36" hidden="1" customHeight="1">
      <c r="A77" s="14">
        <v>52</v>
      </c>
      <c r="B77" s="209"/>
      <c r="C77" s="216"/>
      <c r="D77" s="221"/>
      <c r="E77" s="216"/>
      <c r="F77" s="209"/>
      <c r="G77" s="217"/>
      <c r="H77" s="239"/>
      <c r="I77" s="240"/>
      <c r="J77" s="214">
        <v>4</v>
      </c>
      <c r="K77" s="283"/>
      <c r="L77" s="283"/>
      <c r="M77" s="283"/>
      <c r="N77" s="283"/>
      <c r="O77" s="283"/>
      <c r="P77" s="284"/>
      <c r="S77" s="80"/>
      <c r="AR77" s="76" t="s">
        <v>0</v>
      </c>
    </row>
    <row r="78" spans="1:44" ht="36" hidden="1" customHeight="1">
      <c r="A78" s="14">
        <v>53</v>
      </c>
      <c r="B78" s="209"/>
      <c r="C78" s="216"/>
      <c r="D78" s="221"/>
      <c r="E78" s="216"/>
      <c r="F78" s="209"/>
      <c r="G78" s="217"/>
      <c r="H78" s="239"/>
      <c r="I78" s="240"/>
      <c r="J78" s="214">
        <v>4</v>
      </c>
      <c r="K78" s="283"/>
      <c r="L78" s="283"/>
      <c r="M78" s="283"/>
      <c r="N78" s="283"/>
      <c r="O78" s="283"/>
      <c r="P78" s="284"/>
      <c r="S78" s="80"/>
      <c r="AR78" s="76" t="s">
        <v>0</v>
      </c>
    </row>
    <row r="79" spans="1:44" ht="36" hidden="1" customHeight="1">
      <c r="A79" s="14">
        <v>54</v>
      </c>
      <c r="B79" s="209"/>
      <c r="C79" s="216"/>
      <c r="D79" s="221"/>
      <c r="E79" s="216"/>
      <c r="F79" s="209"/>
      <c r="G79" s="217"/>
      <c r="H79" s="239"/>
      <c r="I79" s="240"/>
      <c r="J79" s="214">
        <v>4</v>
      </c>
      <c r="K79" s="283"/>
      <c r="L79" s="283"/>
      <c r="M79" s="283"/>
      <c r="N79" s="283"/>
      <c r="O79" s="283"/>
      <c r="P79" s="284"/>
      <c r="S79" s="80"/>
      <c r="AR79" s="76" t="s">
        <v>0</v>
      </c>
    </row>
    <row r="80" spans="1:44" ht="36" hidden="1" customHeight="1">
      <c r="A80" s="14">
        <v>55</v>
      </c>
      <c r="B80" s="209"/>
      <c r="C80" s="216"/>
      <c r="D80" s="221"/>
      <c r="E80" s="216"/>
      <c r="F80" s="209"/>
      <c r="G80" s="217"/>
      <c r="H80" s="239"/>
      <c r="I80" s="240"/>
      <c r="J80" s="214">
        <v>4</v>
      </c>
      <c r="K80" s="283"/>
      <c r="L80" s="283"/>
      <c r="M80" s="283"/>
      <c r="N80" s="283"/>
      <c r="O80" s="283"/>
      <c r="P80" s="284"/>
      <c r="S80" s="80"/>
      <c r="AR80" s="76" t="s">
        <v>0</v>
      </c>
    </row>
    <row r="81" spans="1:44" ht="36" hidden="1" customHeight="1">
      <c r="A81" s="14">
        <v>56</v>
      </c>
      <c r="B81" s="209"/>
      <c r="C81" s="216"/>
      <c r="D81" s="221"/>
      <c r="E81" s="216"/>
      <c r="F81" s="209"/>
      <c r="G81" s="217"/>
      <c r="H81" s="239"/>
      <c r="I81" s="240"/>
      <c r="J81" s="214">
        <v>4</v>
      </c>
      <c r="K81" s="283"/>
      <c r="L81" s="283"/>
      <c r="M81" s="283"/>
      <c r="N81" s="283"/>
      <c r="O81" s="283"/>
      <c r="P81" s="284"/>
      <c r="S81" s="80"/>
      <c r="AR81" s="76" t="s">
        <v>0</v>
      </c>
    </row>
    <row r="82" spans="1:44" ht="36" hidden="1" customHeight="1">
      <c r="A82" s="14">
        <v>57</v>
      </c>
      <c r="B82" s="209"/>
      <c r="C82" s="216"/>
      <c r="D82" s="221"/>
      <c r="E82" s="216"/>
      <c r="F82" s="209"/>
      <c r="G82" s="217"/>
      <c r="H82" s="239"/>
      <c r="I82" s="240"/>
      <c r="J82" s="214">
        <v>4</v>
      </c>
      <c r="K82" s="283"/>
      <c r="L82" s="283"/>
      <c r="M82" s="283"/>
      <c r="N82" s="283"/>
      <c r="O82" s="283"/>
      <c r="P82" s="284"/>
      <c r="S82" s="80"/>
      <c r="AR82" s="76" t="s">
        <v>0</v>
      </c>
    </row>
    <row r="83" spans="1:44" ht="36" hidden="1" customHeight="1">
      <c r="A83" s="14">
        <v>58</v>
      </c>
      <c r="B83" s="209"/>
      <c r="C83" s="216"/>
      <c r="D83" s="221"/>
      <c r="E83" s="216"/>
      <c r="F83" s="209"/>
      <c r="G83" s="217"/>
      <c r="H83" s="239"/>
      <c r="I83" s="240"/>
      <c r="J83" s="214">
        <v>4</v>
      </c>
      <c r="K83" s="283"/>
      <c r="L83" s="283"/>
      <c r="M83" s="283"/>
      <c r="N83" s="283"/>
      <c r="O83" s="283"/>
      <c r="P83" s="284"/>
      <c r="S83" s="80"/>
      <c r="AR83" s="76" t="s">
        <v>0</v>
      </c>
    </row>
    <row r="84" spans="1:44" ht="36" hidden="1" customHeight="1">
      <c r="A84" s="14">
        <v>59</v>
      </c>
      <c r="B84" s="209"/>
      <c r="C84" s="216"/>
      <c r="D84" s="221"/>
      <c r="E84" s="216"/>
      <c r="F84" s="209"/>
      <c r="G84" s="217"/>
      <c r="H84" s="239"/>
      <c r="I84" s="240"/>
      <c r="J84" s="214">
        <v>4</v>
      </c>
      <c r="K84" s="283"/>
      <c r="L84" s="283"/>
      <c r="M84" s="283"/>
      <c r="N84" s="283"/>
      <c r="O84" s="283"/>
      <c r="P84" s="284"/>
      <c r="S84" s="80"/>
      <c r="AR84" s="76" t="s">
        <v>0</v>
      </c>
    </row>
    <row r="85" spans="1:44" ht="36" hidden="1" customHeight="1" thickBot="1">
      <c r="A85" s="15">
        <v>60</v>
      </c>
      <c r="B85" s="222"/>
      <c r="C85" s="223"/>
      <c r="D85" s="224"/>
      <c r="E85" s="223"/>
      <c r="F85" s="222"/>
      <c r="G85" s="225"/>
      <c r="H85" s="285"/>
      <c r="I85" s="286"/>
      <c r="J85" s="214">
        <v>4</v>
      </c>
      <c r="K85" s="281"/>
      <c r="L85" s="281"/>
      <c r="M85" s="281"/>
      <c r="N85" s="281"/>
      <c r="O85" s="281"/>
      <c r="P85" s="282"/>
      <c r="S85" s="80"/>
    </row>
    <row r="86" spans="1:44" ht="24.95" hidden="1" customHeight="1">
      <c r="A86" s="11"/>
      <c r="B86" s="226"/>
      <c r="C86" s="226"/>
      <c r="D86" s="226"/>
      <c r="E86" s="226"/>
      <c r="F86" s="230"/>
      <c r="G86" s="226"/>
      <c r="H86" s="226"/>
      <c r="I86" s="226"/>
      <c r="J86" s="214">
        <v>4</v>
      </c>
      <c r="S86" s="80"/>
      <c r="U86" s="76" t="s">
        <v>0</v>
      </c>
      <c r="V86" s="81" t="s">
        <v>0</v>
      </c>
    </row>
    <row r="87" spans="1:44" ht="24.95" hidden="1" customHeight="1">
      <c r="A87" s="3" t="s">
        <v>267</v>
      </c>
      <c r="B87" s="226"/>
      <c r="C87" s="226"/>
      <c r="D87" s="226"/>
      <c r="E87" s="226"/>
      <c r="F87" s="230"/>
      <c r="G87" s="226"/>
      <c r="H87" s="226"/>
      <c r="I87" s="226"/>
      <c r="J87" s="214">
        <v>4</v>
      </c>
    </row>
    <row r="88" spans="1:44" ht="24.95" hidden="1" customHeight="1">
      <c r="B88" s="226"/>
      <c r="C88" s="226"/>
      <c r="D88" s="226"/>
      <c r="E88" s="226"/>
      <c r="F88" s="230"/>
      <c r="G88" s="226"/>
      <c r="H88" s="226"/>
      <c r="I88" s="226"/>
      <c r="J88" s="214">
        <v>4</v>
      </c>
    </row>
    <row r="89" spans="1:44" ht="24.95" hidden="1" customHeight="1">
      <c r="A89" s="3" t="s">
        <v>272</v>
      </c>
      <c r="B89" s="226"/>
      <c r="C89" s="226"/>
      <c r="D89" s="226"/>
      <c r="E89" s="226"/>
      <c r="F89" s="230"/>
      <c r="G89" s="226"/>
      <c r="H89" s="226"/>
      <c r="I89" s="226"/>
      <c r="J89" s="214">
        <v>4</v>
      </c>
    </row>
    <row r="90" spans="1:44" ht="24.95" hidden="1" customHeight="1">
      <c r="A90" s="3" t="s">
        <v>263</v>
      </c>
      <c r="B90" s="226"/>
      <c r="C90" s="226"/>
      <c r="D90" s="226"/>
      <c r="E90" s="226"/>
      <c r="F90" s="230"/>
      <c r="G90" s="226"/>
      <c r="H90" s="226"/>
      <c r="I90" s="226"/>
      <c r="J90" s="214">
        <v>4</v>
      </c>
    </row>
    <row r="91" spans="1:44" ht="24.95" hidden="1" customHeight="1">
      <c r="A91" s="3" t="s">
        <v>264</v>
      </c>
      <c r="B91" s="226"/>
      <c r="C91" s="226"/>
      <c r="D91" s="226"/>
      <c r="E91" s="226"/>
      <c r="F91" s="230"/>
      <c r="G91" s="226"/>
      <c r="H91" s="226"/>
      <c r="I91" s="226"/>
      <c r="J91" s="214">
        <v>4</v>
      </c>
    </row>
    <row r="92" spans="1:44" ht="24.95" hidden="1" customHeight="1">
      <c r="A92" s="12"/>
      <c r="B92" s="227"/>
      <c r="C92" s="227"/>
      <c r="D92" s="227"/>
      <c r="E92" s="227"/>
      <c r="F92" s="231"/>
      <c r="G92" s="227"/>
      <c r="H92" s="227"/>
      <c r="I92" s="227"/>
      <c r="J92" s="214">
        <v>4</v>
      </c>
      <c r="K92" s="12"/>
      <c r="L92" s="12"/>
      <c r="M92" s="12"/>
      <c r="N92" s="12"/>
      <c r="O92" s="12"/>
    </row>
    <row r="93" spans="1:44" ht="24.95" hidden="1" customHeight="1">
      <c r="A93" s="12" t="s">
        <v>265</v>
      </c>
      <c r="B93" s="227"/>
      <c r="C93" s="227"/>
      <c r="D93" s="227"/>
      <c r="E93" s="227"/>
      <c r="F93" s="231"/>
      <c r="G93" s="227"/>
      <c r="H93" s="227"/>
      <c r="I93" s="227"/>
      <c r="J93" s="214">
        <v>4</v>
      </c>
      <c r="K93" s="12"/>
      <c r="L93" s="12"/>
      <c r="M93" s="12"/>
      <c r="N93" s="12"/>
      <c r="O93" s="12"/>
    </row>
    <row r="94" spans="1:44" ht="24.95" hidden="1" customHeight="1">
      <c r="A94" s="12"/>
      <c r="B94" s="227"/>
      <c r="C94" s="227"/>
      <c r="D94" s="227"/>
      <c r="E94" s="227"/>
      <c r="F94" s="231"/>
      <c r="G94" s="227"/>
      <c r="H94" s="227"/>
      <c r="I94" s="227"/>
      <c r="J94" s="214">
        <v>4</v>
      </c>
      <c r="K94" s="12"/>
      <c r="L94" s="12"/>
      <c r="M94" s="12"/>
      <c r="N94" s="12"/>
      <c r="O94" s="12"/>
    </row>
    <row r="95" spans="1:44" ht="24.95" hidden="1" customHeight="1">
      <c r="A95" s="12" t="s">
        <v>259</v>
      </c>
      <c r="B95" s="227"/>
      <c r="C95" s="227"/>
      <c r="D95" s="227"/>
      <c r="E95" s="227"/>
      <c r="F95" s="231"/>
      <c r="G95" s="227"/>
      <c r="H95" s="227"/>
      <c r="I95" s="227"/>
      <c r="J95" s="214">
        <v>4</v>
      </c>
      <c r="K95" s="12"/>
      <c r="L95" s="12"/>
      <c r="M95" s="12"/>
      <c r="N95" s="12"/>
      <c r="O95" s="12"/>
    </row>
    <row r="96" spans="1:44" ht="24.95" hidden="1" customHeight="1">
      <c r="A96" s="12"/>
      <c r="B96" s="227"/>
      <c r="C96" s="227"/>
      <c r="D96" s="227"/>
      <c r="E96" s="227"/>
      <c r="F96" s="231"/>
      <c r="G96" s="227"/>
      <c r="H96" s="227"/>
      <c r="I96" s="227"/>
      <c r="J96" s="214">
        <v>4</v>
      </c>
      <c r="K96" s="12"/>
      <c r="L96" s="12"/>
      <c r="M96" s="12"/>
      <c r="N96" s="12"/>
      <c r="O96" s="12"/>
    </row>
    <row r="97" spans="1:15" ht="24.95" hidden="1" customHeight="1">
      <c r="A97" s="12" t="s">
        <v>235</v>
      </c>
      <c r="B97" s="227"/>
      <c r="C97" s="227"/>
      <c r="D97" s="227"/>
      <c r="E97" s="226"/>
      <c r="F97" s="231"/>
      <c r="G97" s="227"/>
      <c r="H97" s="227"/>
      <c r="I97" s="227"/>
      <c r="J97" s="214">
        <v>4</v>
      </c>
      <c r="K97" s="12"/>
      <c r="L97" s="12"/>
      <c r="M97" s="12"/>
      <c r="N97" s="12"/>
      <c r="O97" s="12"/>
    </row>
    <row r="98" spans="1:15" ht="24.95" hidden="1" customHeight="1">
      <c r="A98" s="12"/>
      <c r="B98" s="227"/>
      <c r="C98" s="227"/>
      <c r="D98" s="227"/>
      <c r="E98" s="227"/>
      <c r="F98" s="231"/>
      <c r="G98" s="227"/>
      <c r="H98" s="227"/>
      <c r="I98" s="227"/>
      <c r="J98" s="214">
        <v>4</v>
      </c>
      <c r="K98" s="12"/>
      <c r="L98" s="12"/>
      <c r="M98" s="12"/>
      <c r="N98" s="12"/>
      <c r="O98" s="12"/>
    </row>
    <row r="99" spans="1:15" ht="24.95" hidden="1" customHeight="1">
      <c r="A99" s="12" t="s">
        <v>236</v>
      </c>
      <c r="B99" s="227"/>
      <c r="C99" s="227"/>
      <c r="D99" s="227"/>
      <c r="E99" s="227"/>
      <c r="F99" s="231"/>
      <c r="G99" s="227"/>
      <c r="H99" s="227"/>
      <c r="I99" s="227"/>
      <c r="J99" s="214">
        <v>4</v>
      </c>
      <c r="K99" s="12"/>
      <c r="L99" s="12"/>
      <c r="M99" s="12"/>
      <c r="N99" s="12"/>
      <c r="O99" s="12"/>
    </row>
    <row r="100" spans="1:15" ht="24.95" hidden="1" customHeight="1">
      <c r="A100" s="12"/>
      <c r="B100" s="227"/>
      <c r="C100" s="227"/>
      <c r="D100" s="227"/>
      <c r="E100" s="227"/>
      <c r="F100" s="231"/>
      <c r="G100" s="227"/>
      <c r="H100" s="227"/>
      <c r="I100" s="227"/>
      <c r="J100" s="214">
        <v>4</v>
      </c>
      <c r="K100" s="12"/>
      <c r="L100" s="12"/>
      <c r="M100" s="12"/>
      <c r="N100" s="12"/>
      <c r="O100" s="12"/>
    </row>
    <row r="101" spans="1:15" ht="24.95" hidden="1" customHeight="1">
      <c r="A101" s="13"/>
      <c r="B101" s="227"/>
      <c r="C101" s="227"/>
      <c r="D101" s="227"/>
      <c r="E101" s="228"/>
      <c r="F101" s="231"/>
      <c r="G101" s="227"/>
      <c r="H101" s="227"/>
      <c r="I101" s="227"/>
      <c r="J101" s="214">
        <v>4</v>
      </c>
      <c r="K101" s="12"/>
      <c r="L101" s="12"/>
      <c r="M101" s="12"/>
      <c r="N101" s="12"/>
      <c r="O101" s="12"/>
    </row>
    <row r="102" spans="1:15" ht="24.95" hidden="1" customHeight="1">
      <c r="A102" s="12"/>
      <c r="B102" s="227"/>
      <c r="C102" s="227"/>
      <c r="D102" s="227"/>
      <c r="E102" s="228"/>
      <c r="F102" s="231"/>
      <c r="G102" s="227"/>
      <c r="H102" s="227"/>
      <c r="I102" s="227"/>
      <c r="J102" s="214">
        <v>4</v>
      </c>
      <c r="K102" s="12"/>
      <c r="L102" s="12"/>
      <c r="M102" s="12"/>
      <c r="N102" s="12"/>
      <c r="O102" s="12"/>
    </row>
    <row r="103" spans="1:15" ht="24.95" hidden="1" customHeight="1">
      <c r="A103" s="13" t="s">
        <v>113</v>
      </c>
      <c r="B103" s="226"/>
      <c r="C103" s="226"/>
      <c r="D103" s="226"/>
      <c r="E103" s="226"/>
      <c r="F103" s="230"/>
      <c r="G103" s="226"/>
      <c r="H103" s="226"/>
      <c r="I103" s="226"/>
      <c r="J103" s="214">
        <v>4</v>
      </c>
    </row>
    <row r="104" spans="1:15" ht="24.95" hidden="1" customHeight="1">
      <c r="A104" s="12" t="s">
        <v>250</v>
      </c>
      <c r="B104" s="227"/>
      <c r="C104" s="227"/>
      <c r="D104" s="227"/>
      <c r="E104" s="228"/>
      <c r="F104" s="231"/>
      <c r="G104" s="227"/>
      <c r="H104" s="227"/>
      <c r="I104" s="227"/>
      <c r="J104" s="214">
        <v>4</v>
      </c>
      <c r="K104" s="12"/>
      <c r="L104" s="12"/>
      <c r="M104" s="12"/>
      <c r="N104" s="12"/>
      <c r="O104" s="12"/>
    </row>
    <row r="105" spans="1:15" ht="24.95" hidden="1" customHeight="1">
      <c r="B105" s="227"/>
      <c r="C105" s="227"/>
      <c r="D105" s="227"/>
      <c r="E105" s="228"/>
      <c r="F105" s="231"/>
      <c r="G105" s="227"/>
      <c r="H105" s="227"/>
      <c r="I105" s="227"/>
      <c r="J105" s="214">
        <v>4</v>
      </c>
      <c r="K105" s="12"/>
      <c r="L105" s="12"/>
      <c r="M105" s="12"/>
      <c r="N105" s="12"/>
      <c r="O105" s="12"/>
    </row>
    <row r="106" spans="1:15" ht="24.95" hidden="1" customHeight="1">
      <c r="B106" s="226"/>
      <c r="C106" s="226"/>
      <c r="D106" s="226"/>
      <c r="E106" s="226"/>
      <c r="F106" s="230"/>
      <c r="G106" s="226"/>
      <c r="H106" s="226"/>
      <c r="I106" s="226"/>
      <c r="J106" s="214">
        <v>4</v>
      </c>
    </row>
    <row r="107" spans="1:15" ht="24.95" hidden="1" customHeight="1">
      <c r="B107" s="226"/>
      <c r="C107" s="226"/>
      <c r="D107" s="226"/>
      <c r="E107" s="226"/>
      <c r="F107" s="230"/>
      <c r="G107" s="226"/>
      <c r="H107" s="226"/>
      <c r="I107" s="226"/>
      <c r="J107" s="214">
        <v>4</v>
      </c>
    </row>
    <row r="108" spans="1:15" ht="24.95" hidden="1" customHeight="1">
      <c r="B108" s="226"/>
      <c r="C108" s="226"/>
      <c r="D108" s="226"/>
      <c r="E108" s="226"/>
      <c r="F108" s="230"/>
      <c r="G108" s="226"/>
      <c r="H108" s="226"/>
      <c r="I108" s="226"/>
      <c r="J108" s="214">
        <v>4</v>
      </c>
    </row>
    <row r="109" spans="1:15" ht="24.95" hidden="1" customHeight="1">
      <c r="B109" s="226"/>
      <c r="C109" s="226"/>
      <c r="D109" s="226"/>
      <c r="E109" s="226"/>
      <c r="F109" s="230"/>
      <c r="G109" s="226"/>
      <c r="H109" s="226"/>
      <c r="I109" s="226"/>
      <c r="J109" s="214">
        <v>4</v>
      </c>
    </row>
    <row r="110" spans="1:15" ht="24.95" hidden="1" customHeight="1">
      <c r="B110" s="226"/>
      <c r="C110" s="226"/>
      <c r="D110" s="226"/>
      <c r="E110" s="226"/>
      <c r="F110" s="230"/>
      <c r="G110" s="226"/>
      <c r="H110" s="226"/>
      <c r="I110" s="226"/>
      <c r="J110" s="214">
        <v>4</v>
      </c>
    </row>
    <row r="111" spans="1:15" ht="24.95" hidden="1" customHeight="1">
      <c r="B111" s="226"/>
      <c r="C111" s="226"/>
      <c r="D111" s="226"/>
      <c r="E111" s="226"/>
      <c r="F111" s="230"/>
      <c r="G111" s="226"/>
      <c r="H111" s="226"/>
      <c r="I111" s="226"/>
      <c r="J111" s="214">
        <v>4</v>
      </c>
    </row>
    <row r="112" spans="1:15" ht="24.95" hidden="1" customHeight="1">
      <c r="B112" s="226"/>
      <c r="C112" s="226"/>
      <c r="D112" s="226"/>
      <c r="E112" s="226"/>
      <c r="F112" s="230"/>
      <c r="G112" s="226"/>
      <c r="H112" s="226"/>
      <c r="I112" s="226"/>
      <c r="J112" s="214">
        <v>4</v>
      </c>
    </row>
    <row r="113" spans="1:45" ht="24.95" hidden="1" customHeight="1">
      <c r="B113" s="226"/>
      <c r="C113" s="226"/>
      <c r="D113" s="226"/>
      <c r="E113" s="226"/>
      <c r="F113" s="230"/>
      <c r="G113" s="226"/>
      <c r="H113" s="226"/>
      <c r="I113" s="226"/>
      <c r="J113" s="214">
        <v>4</v>
      </c>
    </row>
    <row r="114" spans="1:45" ht="24.95" hidden="1" customHeight="1">
      <c r="B114" s="226"/>
      <c r="C114" s="226"/>
      <c r="D114" s="226"/>
      <c r="E114" s="226"/>
      <c r="F114" s="230"/>
      <c r="G114" s="226"/>
      <c r="H114" s="226"/>
      <c r="I114" s="226"/>
      <c r="J114" s="214">
        <v>4</v>
      </c>
    </row>
    <row r="115" spans="1:45" ht="24.95" hidden="1" customHeight="1">
      <c r="B115" s="226"/>
      <c r="C115" s="226"/>
      <c r="D115" s="226"/>
      <c r="E115" s="226"/>
      <c r="F115" s="230"/>
      <c r="G115" s="226"/>
      <c r="H115" s="226"/>
      <c r="I115" s="226"/>
      <c r="J115" s="214">
        <v>4</v>
      </c>
    </row>
    <row r="116" spans="1:45" ht="36" customHeight="1" thickBot="1">
      <c r="A116" s="14">
        <v>28</v>
      </c>
      <c r="B116" s="209"/>
      <c r="C116" s="218"/>
      <c r="D116" s="211"/>
      <c r="E116" s="216"/>
      <c r="F116" s="229"/>
      <c r="G116" s="217"/>
      <c r="H116" s="239"/>
      <c r="I116" s="240"/>
      <c r="J116" s="214">
        <v>4</v>
      </c>
      <c r="K116" s="283"/>
      <c r="L116" s="283"/>
      <c r="M116" s="283"/>
      <c r="N116" s="283"/>
      <c r="O116" s="283"/>
      <c r="P116" s="284"/>
      <c r="S116" s="80"/>
      <c r="AQ116" s="76" t="s">
        <v>163</v>
      </c>
      <c r="AR116" s="76" t="s">
        <v>0</v>
      </c>
      <c r="AS116" s="76" t="s">
        <v>163</v>
      </c>
    </row>
    <row r="117" spans="1:45" ht="36" customHeight="1" thickBot="1">
      <c r="A117" s="14">
        <v>28</v>
      </c>
      <c r="B117" s="209"/>
      <c r="C117" s="218"/>
      <c r="D117" s="219"/>
      <c r="E117" s="216"/>
      <c r="F117" s="229"/>
      <c r="G117" s="217"/>
      <c r="H117" s="239"/>
      <c r="I117" s="240"/>
      <c r="J117" s="214">
        <v>4</v>
      </c>
      <c r="K117" s="283"/>
      <c r="L117" s="283"/>
      <c r="M117" s="283"/>
      <c r="N117" s="283"/>
      <c r="O117" s="283"/>
      <c r="P117" s="284"/>
      <c r="S117" s="80"/>
      <c r="AQ117" s="76" t="s">
        <v>163</v>
      </c>
      <c r="AR117" s="76" t="s">
        <v>0</v>
      </c>
      <c r="AS117" s="76" t="s">
        <v>163</v>
      </c>
    </row>
    <row r="118" spans="1:45" ht="36" customHeight="1" thickBot="1">
      <c r="A118" s="14">
        <v>28</v>
      </c>
      <c r="B118" s="209"/>
      <c r="C118" s="218"/>
      <c r="D118" s="211"/>
      <c r="E118" s="216"/>
      <c r="F118" s="229"/>
      <c r="G118" s="217"/>
      <c r="H118" s="239"/>
      <c r="I118" s="240"/>
      <c r="J118" s="214">
        <v>4</v>
      </c>
      <c r="K118" s="283"/>
      <c r="L118" s="283"/>
      <c r="M118" s="283"/>
      <c r="N118" s="283"/>
      <c r="O118" s="283"/>
      <c r="P118" s="284"/>
      <c r="S118" s="80"/>
      <c r="AQ118" s="76" t="s">
        <v>163</v>
      </c>
      <c r="AR118" s="76" t="s">
        <v>0</v>
      </c>
      <c r="AS118" s="76" t="s">
        <v>163</v>
      </c>
    </row>
    <row r="119" spans="1:45" ht="36" customHeight="1" thickBot="1">
      <c r="A119" s="14">
        <v>28</v>
      </c>
      <c r="B119" s="209"/>
      <c r="C119" s="215"/>
      <c r="D119" s="211"/>
      <c r="E119" s="216"/>
      <c r="F119" s="229"/>
      <c r="G119" s="217"/>
      <c r="H119" s="239"/>
      <c r="I119" s="240"/>
      <c r="J119" s="214">
        <v>4</v>
      </c>
      <c r="K119" s="283"/>
      <c r="L119" s="283"/>
      <c r="M119" s="283"/>
      <c r="N119" s="283"/>
      <c r="O119" s="283"/>
      <c r="P119" s="284"/>
      <c r="S119" s="80"/>
      <c r="AQ119" s="76" t="s">
        <v>163</v>
      </c>
      <c r="AR119" s="76" t="s">
        <v>0</v>
      </c>
      <c r="AS119" s="76" t="s">
        <v>163</v>
      </c>
    </row>
    <row r="120" spans="1:45" ht="36" customHeight="1" thickBot="1">
      <c r="A120" s="14">
        <v>28</v>
      </c>
      <c r="B120" s="209"/>
      <c r="C120" s="218"/>
      <c r="D120" s="219"/>
      <c r="E120" s="216"/>
      <c r="F120" s="229"/>
      <c r="G120" s="217"/>
      <c r="H120" s="239"/>
      <c r="I120" s="240"/>
      <c r="J120" s="214">
        <v>4</v>
      </c>
      <c r="K120" s="283"/>
      <c r="L120" s="283"/>
      <c r="M120" s="283"/>
      <c r="N120" s="283"/>
      <c r="O120" s="283"/>
      <c r="P120" s="284"/>
      <c r="S120" s="80"/>
      <c r="AQ120" s="76" t="s">
        <v>163</v>
      </c>
      <c r="AR120" s="76" t="s">
        <v>0</v>
      </c>
      <c r="AS120" s="76" t="s">
        <v>163</v>
      </c>
    </row>
    <row r="121" spans="1:45" ht="36" customHeight="1">
      <c r="A121" s="14">
        <v>28</v>
      </c>
      <c r="B121" s="209"/>
      <c r="C121" s="218"/>
      <c r="D121" s="219"/>
      <c r="E121" s="216"/>
      <c r="F121" s="229"/>
      <c r="G121" s="217"/>
      <c r="H121" s="239"/>
      <c r="I121" s="240"/>
      <c r="J121" s="214">
        <v>4</v>
      </c>
      <c r="K121" s="283"/>
      <c r="L121" s="283"/>
      <c r="M121" s="283"/>
      <c r="N121" s="283"/>
      <c r="O121" s="283"/>
      <c r="P121" s="284"/>
      <c r="S121" s="80"/>
      <c r="AQ121" s="76" t="s">
        <v>163</v>
      </c>
      <c r="AR121" s="76" t="s">
        <v>0</v>
      </c>
      <c r="AS121" s="76" t="s">
        <v>163</v>
      </c>
    </row>
    <row r="122" spans="1:45" ht="36" customHeight="1">
      <c r="A122" s="14">
        <v>28</v>
      </c>
      <c r="B122" s="209"/>
      <c r="C122" s="218"/>
      <c r="D122" s="219"/>
      <c r="E122" s="216"/>
      <c r="F122" s="213"/>
      <c r="G122" s="217"/>
      <c r="H122" s="239"/>
      <c r="I122" s="240"/>
      <c r="J122" s="217"/>
      <c r="K122" s="283"/>
      <c r="L122" s="283"/>
      <c r="M122" s="283"/>
      <c r="N122" s="283"/>
      <c r="O122" s="283"/>
      <c r="P122" s="284"/>
      <c r="S122" s="80"/>
      <c r="AQ122" s="76" t="s">
        <v>163</v>
      </c>
      <c r="AR122" s="76" t="s">
        <v>0</v>
      </c>
      <c r="AS122" s="76" t="s">
        <v>163</v>
      </c>
    </row>
    <row r="123" spans="1:45" ht="36" customHeight="1">
      <c r="A123" s="14">
        <v>28</v>
      </c>
      <c r="B123" s="209"/>
      <c r="C123" s="218"/>
      <c r="D123" s="219"/>
      <c r="E123" s="216"/>
      <c r="F123" s="213"/>
      <c r="G123" s="217"/>
      <c r="H123" s="239"/>
      <c r="I123" s="240"/>
      <c r="J123" s="217"/>
      <c r="K123" s="283"/>
      <c r="L123" s="283"/>
      <c r="M123" s="283"/>
      <c r="N123" s="283"/>
      <c r="O123" s="283"/>
      <c r="P123" s="284"/>
      <c r="S123" s="80"/>
      <c r="AQ123" s="76" t="s">
        <v>163</v>
      </c>
      <c r="AR123" s="76" t="s">
        <v>0</v>
      </c>
      <c r="AS123" s="76" t="s">
        <v>163</v>
      </c>
    </row>
    <row r="124" spans="1:45" ht="36" customHeight="1">
      <c r="A124" s="14">
        <v>28</v>
      </c>
      <c r="B124" s="209"/>
      <c r="C124" s="218"/>
      <c r="D124" s="219"/>
      <c r="E124" s="216"/>
      <c r="F124" s="213"/>
      <c r="G124" s="217"/>
      <c r="H124" s="239"/>
      <c r="I124" s="240"/>
      <c r="J124" s="217"/>
      <c r="K124" s="283"/>
      <c r="L124" s="283"/>
      <c r="M124" s="283"/>
      <c r="N124" s="283"/>
      <c r="O124" s="283"/>
      <c r="P124" s="284"/>
      <c r="S124" s="80"/>
      <c r="AQ124" s="76" t="s">
        <v>163</v>
      </c>
      <c r="AR124" s="76" t="s">
        <v>0</v>
      </c>
      <c r="AS124" s="76" t="s">
        <v>163</v>
      </c>
    </row>
    <row r="125" spans="1:45" ht="24.95" customHeight="1">
      <c r="H125" s="3"/>
    </row>
    <row r="126" spans="1:45" ht="24.95" customHeight="1">
      <c r="H126" s="3"/>
    </row>
    <row r="127" spans="1:45" ht="24.95" customHeight="1">
      <c r="H127" s="3"/>
    </row>
    <row r="128" spans="1:45" ht="24.95" customHeight="1">
      <c r="H128" s="3"/>
    </row>
    <row r="129" spans="8:8" ht="24.95" customHeight="1">
      <c r="H129" s="3"/>
    </row>
    <row r="130" spans="8:8" ht="24.95" customHeight="1">
      <c r="H130" s="3"/>
    </row>
    <row r="131" spans="8:8" ht="24.95" customHeight="1">
      <c r="H131" s="3"/>
    </row>
  </sheetData>
  <mergeCells count="197">
    <mergeCell ref="H121:I121"/>
    <mergeCell ref="K121:P121"/>
    <mergeCell ref="H122:I122"/>
    <mergeCell ref="K122:P122"/>
    <mergeCell ref="H123:I123"/>
    <mergeCell ref="K123:P123"/>
    <mergeCell ref="H124:I124"/>
    <mergeCell ref="K124:P124"/>
    <mergeCell ref="H116:I116"/>
    <mergeCell ref="K116:P116"/>
    <mergeCell ref="H117:I117"/>
    <mergeCell ref="K117:P117"/>
    <mergeCell ref="H118:I118"/>
    <mergeCell ref="K118:P118"/>
    <mergeCell ref="H119:I119"/>
    <mergeCell ref="K119:P119"/>
    <mergeCell ref="H120:I120"/>
    <mergeCell ref="K120:P120"/>
    <mergeCell ref="H70:I70"/>
    <mergeCell ref="H64:I64"/>
    <mergeCell ref="H65:I65"/>
    <mergeCell ref="H63:I63"/>
    <mergeCell ref="H61:I61"/>
    <mergeCell ref="H62:I62"/>
    <mergeCell ref="K59:P59"/>
    <mergeCell ref="K47:P47"/>
    <mergeCell ref="H50:I50"/>
    <mergeCell ref="K69:P69"/>
    <mergeCell ref="K65:P65"/>
    <mergeCell ref="K64:P64"/>
    <mergeCell ref="K63:P63"/>
    <mergeCell ref="K56:P56"/>
    <mergeCell ref="K52:P52"/>
    <mergeCell ref="K51:P51"/>
    <mergeCell ref="K61:P61"/>
    <mergeCell ref="K60:P60"/>
    <mergeCell ref="K62:P62"/>
    <mergeCell ref="H66:I66"/>
    <mergeCell ref="H67:I67"/>
    <mergeCell ref="H68:I68"/>
    <mergeCell ref="H69:I69"/>
    <mergeCell ref="H59:I59"/>
    <mergeCell ref="H60:I60"/>
    <mergeCell ref="H58:I58"/>
    <mergeCell ref="K55:P55"/>
    <mergeCell ref="K29:P29"/>
    <mergeCell ref="K30:P30"/>
    <mergeCell ref="I21:L21"/>
    <mergeCell ref="H27:I27"/>
    <mergeCell ref="K58:P58"/>
    <mergeCell ref="K54:P54"/>
    <mergeCell ref="K53:P53"/>
    <mergeCell ref="K36:P36"/>
    <mergeCell ref="K37:P37"/>
    <mergeCell ref="K43:P43"/>
    <mergeCell ref="K38:P38"/>
    <mergeCell ref="K35:P35"/>
    <mergeCell ref="H35:I35"/>
    <mergeCell ref="H46:I46"/>
    <mergeCell ref="H47:I47"/>
    <mergeCell ref="K48:P48"/>
    <mergeCell ref="H24:I24"/>
    <mergeCell ref="H54:I54"/>
    <mergeCell ref="H37:I37"/>
    <mergeCell ref="H40:I40"/>
    <mergeCell ref="H39:I39"/>
    <mergeCell ref="K57:P57"/>
    <mergeCell ref="K39:P39"/>
    <mergeCell ref="H38:I38"/>
    <mergeCell ref="H49:I49"/>
    <mergeCell ref="H45:I45"/>
    <mergeCell ref="H44:I44"/>
    <mergeCell ref="K40:P40"/>
    <mergeCell ref="K41:P41"/>
    <mergeCell ref="H48:I48"/>
    <mergeCell ref="H57:I57"/>
    <mergeCell ref="H51:I51"/>
    <mergeCell ref="H52:I52"/>
    <mergeCell ref="H53:I53"/>
    <mergeCell ref="H42:I42"/>
    <mergeCell ref="H43:I43"/>
    <mergeCell ref="H55:I55"/>
    <mergeCell ref="H56:I56"/>
    <mergeCell ref="K50:P50"/>
    <mergeCell ref="K45:P45"/>
    <mergeCell ref="K46:P46"/>
    <mergeCell ref="K49:P49"/>
    <mergeCell ref="H41:I41"/>
    <mergeCell ref="K44:P44"/>
    <mergeCell ref="K42:P42"/>
    <mergeCell ref="H33:I33"/>
    <mergeCell ref="H34:I34"/>
    <mergeCell ref="H31:I31"/>
    <mergeCell ref="H32:I32"/>
    <mergeCell ref="C20:K20"/>
    <mergeCell ref="G15:J15"/>
    <mergeCell ref="C19:K19"/>
    <mergeCell ref="K32:P32"/>
    <mergeCell ref="H26:I26"/>
    <mergeCell ref="E21:F21"/>
    <mergeCell ref="D24:E24"/>
    <mergeCell ref="K33:P33"/>
    <mergeCell ref="K34:P34"/>
    <mergeCell ref="K27:P27"/>
    <mergeCell ref="N19:P19"/>
    <mergeCell ref="N15:O15"/>
    <mergeCell ref="C18:K18"/>
    <mergeCell ref="H36:I36"/>
    <mergeCell ref="K85:P85"/>
    <mergeCell ref="K73:P73"/>
    <mergeCell ref="K72:P72"/>
    <mergeCell ref="K71:P71"/>
    <mergeCell ref="K84:P84"/>
    <mergeCell ref="K80:P80"/>
    <mergeCell ref="K68:P68"/>
    <mergeCell ref="K67:P67"/>
    <mergeCell ref="K66:P66"/>
    <mergeCell ref="K83:P83"/>
    <mergeCell ref="K77:P77"/>
    <mergeCell ref="K78:P78"/>
    <mergeCell ref="K82:P82"/>
    <mergeCell ref="K81:P81"/>
    <mergeCell ref="K79:P79"/>
    <mergeCell ref="K76:P76"/>
    <mergeCell ref="K74:P74"/>
    <mergeCell ref="K75:P75"/>
    <mergeCell ref="K70:P70"/>
    <mergeCell ref="H85:I85"/>
    <mergeCell ref="H71:I71"/>
    <mergeCell ref="H72:I72"/>
    <mergeCell ref="H73:I73"/>
    <mergeCell ref="O3:P3"/>
    <mergeCell ref="O4:P4"/>
    <mergeCell ref="O9:P9"/>
    <mergeCell ref="O7:P7"/>
    <mergeCell ref="N11:O11"/>
    <mergeCell ref="N12:O12"/>
    <mergeCell ref="C6:E6"/>
    <mergeCell ref="C9:E9"/>
    <mergeCell ref="C8:E8"/>
    <mergeCell ref="C7:E7"/>
    <mergeCell ref="C10:E10"/>
    <mergeCell ref="G10:J10"/>
    <mergeCell ref="G6:J6"/>
    <mergeCell ref="G7:J7"/>
    <mergeCell ref="G8:J8"/>
    <mergeCell ref="G9:J9"/>
    <mergeCell ref="G12:J12"/>
    <mergeCell ref="N10:O10"/>
    <mergeCell ref="C5:E5"/>
    <mergeCell ref="O5:P5"/>
    <mergeCell ref="O6:P6"/>
    <mergeCell ref="O8:P8"/>
    <mergeCell ref="C11:E11"/>
    <mergeCell ref="C12:E12"/>
    <mergeCell ref="G11:J11"/>
    <mergeCell ref="G16:J16"/>
    <mergeCell ref="C16:E16"/>
    <mergeCell ref="C17:E17"/>
    <mergeCell ref="N18:P18"/>
    <mergeCell ref="N17:O17"/>
    <mergeCell ref="N16:O16"/>
    <mergeCell ref="K28:P28"/>
    <mergeCell ref="K31:P31"/>
    <mergeCell ref="K26:P26"/>
    <mergeCell ref="C15:E15"/>
    <mergeCell ref="G17:J17"/>
    <mergeCell ref="C13:E13"/>
    <mergeCell ref="G14:J14"/>
    <mergeCell ref="N14:O14"/>
    <mergeCell ref="D25:E25"/>
    <mergeCell ref="G13:J13"/>
    <mergeCell ref="H25:I25"/>
    <mergeCell ref="H28:I28"/>
    <mergeCell ref="H29:I29"/>
    <mergeCell ref="H30:I30"/>
    <mergeCell ref="C14:E14"/>
    <mergeCell ref="C1:E1"/>
    <mergeCell ref="C2:E2"/>
    <mergeCell ref="C3:E3"/>
    <mergeCell ref="C4:E4"/>
    <mergeCell ref="G5:J5"/>
    <mergeCell ref="G1:J1"/>
    <mergeCell ref="G2:J2"/>
    <mergeCell ref="G3:J3"/>
    <mergeCell ref="G4:J4"/>
    <mergeCell ref="H84:I84"/>
    <mergeCell ref="H75:I75"/>
    <mergeCell ref="H79:I79"/>
    <mergeCell ref="H80:I80"/>
    <mergeCell ref="H76:I76"/>
    <mergeCell ref="H78:I78"/>
    <mergeCell ref="H83:I83"/>
    <mergeCell ref="H82:I82"/>
    <mergeCell ref="H74:I74"/>
    <mergeCell ref="H77:I77"/>
    <mergeCell ref="H81:I81"/>
  </mergeCells>
  <phoneticPr fontId="4" type="noConversion"/>
  <dataValidations count="14">
    <dataValidation type="list" allowBlank="1" showInputMessage="1" showErrorMessage="1" sqref="AA10:AA15 Y10:Y15">
      <formula1>$W$10:$W$21</formula1>
    </dataValidation>
    <dataValidation type="list" allowBlank="1" showInputMessage="1" showErrorMessage="1" sqref="N20">
      <formula1>$U$8:$U$10</formula1>
    </dataValidation>
    <dataValidation type="list" allowBlank="1" showInputMessage="1" showErrorMessage="1" sqref="P20">
      <formula1>$U$13:$U$15</formula1>
    </dataValidation>
    <dataValidation type="list" allowBlank="1" showInputMessage="1" showErrorMessage="1" sqref="N10:O10">
      <formula1>$AN$10:$AN$48</formula1>
    </dataValidation>
    <dataValidation type="list" allowBlank="1" showInputMessage="1" showErrorMessage="1" sqref="N18">
      <formula1>$AA$64:$AA$71</formula1>
    </dataValidation>
    <dataValidation type="list" allowBlank="1" showInputMessage="1" showErrorMessage="1" sqref="N14">
      <formula1>$AG$52:$AG$56</formula1>
    </dataValidation>
    <dataValidation type="list" allowBlank="1" showInputMessage="1" showErrorMessage="1" sqref="N15">
      <formula1>$AH$52:$AH$56</formula1>
    </dataValidation>
    <dataValidation type="list" allowBlank="1" showInputMessage="1" showErrorMessage="1" sqref="C18:G18">
      <formula1>$Y$52:$Y$62</formula1>
    </dataValidation>
    <dataValidation type="list" allowBlank="1" showInputMessage="1" showErrorMessage="1" sqref="G12">
      <formula1>$AS$10:$AS$106</formula1>
    </dataValidation>
    <dataValidation type="list" allowBlank="1" showInputMessage="1" showErrorMessage="1" sqref="AA26:AA50 AA22:AA24 Y26:Y50 Y22:Y24">
      <formula1>$Y$9:$Y$26</formula1>
    </dataValidation>
    <dataValidation type="list" allowBlank="1" showInputMessage="1" showErrorMessage="1" sqref="C12">
      <formula1>$Y$9:$Y$15</formula1>
    </dataValidation>
    <dataValidation type="list" allowBlank="1" showInputMessage="1" showErrorMessage="1" sqref="N19:P19">
      <formula1>$AU$9:$AU$13</formula1>
    </dataValidation>
    <dataValidation type="list" allowBlank="1" showInputMessage="1" showErrorMessage="1" sqref="C6:E6">
      <formula1>$AP$10:$AP$24</formula1>
    </dataValidation>
    <dataValidation type="list" allowBlank="1" showInputMessage="1" showErrorMessage="1" sqref="F116:F124 F26:F85">
      <formula1>$AR$10:$AR$35</formula1>
    </dataValidation>
  </dataValidations>
  <printOptions horizontalCentered="1" verticalCentered="1"/>
  <pageMargins left="0" right="0" top="0" bottom="0" header="0" footer="0"/>
  <pageSetup scale="41" orientation="portrait" horizontalDpi="4294967293" verticalDpi="300" r:id="rId1"/>
  <headerFooter alignWithMargins="0"/>
  <rowBreaks count="2" manualBreakCount="2">
    <brk id="50" max="15" man="1"/>
    <brk id="115" max="16383" man="1"/>
  </rowBreaks>
  <colBreaks count="1" manualBreakCount="1">
    <brk id="48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2"/>
  </sheetPr>
  <dimension ref="A1:CD102"/>
  <sheetViews>
    <sheetView showZeros="0" tabSelected="1" view="pageBreakPreview" topLeftCell="C22" zoomScale="60" zoomScaleNormal="60" zoomScalePageLayoutView="70" workbookViewId="0">
      <selection activeCell="D8" sqref="D8"/>
    </sheetView>
  </sheetViews>
  <sheetFormatPr defaultColWidth="9.140625" defaultRowHeight="15"/>
  <cols>
    <col min="1" max="1" width="7.5703125" style="21" customWidth="1"/>
    <col min="2" max="2" width="31.7109375" style="21" customWidth="1"/>
    <col min="3" max="3" width="30" style="21" customWidth="1"/>
    <col min="4" max="4" width="22.5703125" style="21" customWidth="1"/>
    <col min="5" max="5" width="20.28515625" style="21" customWidth="1"/>
    <col min="6" max="6" width="20.5703125" style="21" customWidth="1"/>
    <col min="7" max="7" width="20.7109375" style="21" customWidth="1"/>
    <col min="8" max="8" width="12.140625" style="21" customWidth="1"/>
    <col min="9" max="9" width="20.7109375" style="24" customWidth="1"/>
    <col min="10" max="10" width="20.5703125" style="21" customWidth="1"/>
    <col min="11" max="12" width="19.85546875" style="21" customWidth="1"/>
    <col min="13" max="13" width="8.42578125" style="21" customWidth="1"/>
    <col min="14" max="15" width="19.85546875" style="21" customWidth="1"/>
    <col min="16" max="16" width="8.7109375" style="21" customWidth="1"/>
    <col min="17" max="17" width="23.5703125" style="21" customWidth="1"/>
    <col min="18" max="18" width="9.7109375" style="21" customWidth="1"/>
    <col min="19" max="20" width="8.85546875" style="21" hidden="1" customWidth="1"/>
    <col min="21" max="21" width="3" style="21" hidden="1" customWidth="1"/>
    <col min="22" max="52" width="8.85546875" style="21" hidden="1" customWidth="1"/>
    <col min="53" max="53" width="8.85546875" style="21" customWidth="1"/>
    <col min="54" max="82" width="9.140625" style="21"/>
    <col min="83" max="16384" width="9.140625" style="22"/>
  </cols>
  <sheetData>
    <row r="1" spans="1:82" s="96" customFormat="1" ht="29.25" customHeight="1">
      <c r="A1" s="100"/>
      <c r="B1" s="101" t="s">
        <v>190</v>
      </c>
      <c r="C1" s="318" t="str">
        <f>'Planting Outline'!C1</f>
        <v>NEW Cooperative  / Nelson</v>
      </c>
      <c r="D1" s="319"/>
      <c r="E1" s="10"/>
      <c r="F1" s="10"/>
      <c r="G1" s="101" t="s">
        <v>198</v>
      </c>
      <c r="H1" s="322">
        <f>'Planting Outline'!G1</f>
        <v>0</v>
      </c>
      <c r="I1" s="323"/>
      <c r="J1" s="324"/>
      <c r="K1" s="95"/>
      <c r="L1" s="95"/>
      <c r="M1" s="102"/>
      <c r="N1" s="102"/>
      <c r="O1" s="102"/>
      <c r="Q1" s="137"/>
      <c r="R1" s="138" t="s">
        <v>223</v>
      </c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</row>
    <row r="2" spans="1:82" s="96" customFormat="1" ht="29.25" customHeight="1">
      <c r="A2" s="100"/>
      <c r="B2" s="101" t="s">
        <v>191</v>
      </c>
      <c r="C2" s="320">
        <f>'Planting Outline'!C2</f>
        <v>0</v>
      </c>
      <c r="D2" s="321"/>
      <c r="E2" s="10"/>
      <c r="F2" s="10"/>
      <c r="G2" s="101" t="s">
        <v>215</v>
      </c>
      <c r="H2" s="322">
        <f>'Planting Outline'!G2</f>
        <v>0</v>
      </c>
      <c r="I2" s="323"/>
      <c r="J2" s="324"/>
      <c r="K2" s="95"/>
      <c r="L2" s="95"/>
      <c r="M2" s="103"/>
      <c r="N2" s="103"/>
      <c r="O2" s="103"/>
      <c r="P2" s="103"/>
      <c r="Q2" s="103"/>
      <c r="R2" s="104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</row>
    <row r="3" spans="1:82" s="96" customFormat="1" ht="29.25" customHeight="1">
      <c r="A3" s="100"/>
      <c r="B3" s="101" t="s">
        <v>192</v>
      </c>
      <c r="C3" s="318" t="str">
        <f>'Planting Outline'!C3</f>
        <v>Otho</v>
      </c>
      <c r="D3" s="319"/>
      <c r="E3" s="10"/>
      <c r="F3" s="10"/>
      <c r="G3" s="101" t="s">
        <v>194</v>
      </c>
      <c r="H3" s="322">
        <f>'Planting Outline'!G3</f>
        <v>0</v>
      </c>
      <c r="I3" s="323"/>
      <c r="J3" s="324"/>
      <c r="K3" s="95"/>
      <c r="L3" s="95"/>
      <c r="M3" s="103"/>
      <c r="N3" s="103"/>
      <c r="O3" s="103"/>
      <c r="P3" s="103"/>
      <c r="Q3" s="329" t="s">
        <v>1</v>
      </c>
      <c r="R3" s="330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</row>
    <row r="4" spans="1:82" s="96" customFormat="1" ht="29.25" customHeight="1">
      <c r="A4" s="100"/>
      <c r="B4" s="101" t="s">
        <v>193</v>
      </c>
      <c r="C4" s="318" t="str">
        <f>'Planting Outline'!C4</f>
        <v>Webster</v>
      </c>
      <c r="D4" s="319"/>
      <c r="E4" s="10"/>
      <c r="F4" s="10"/>
      <c r="G4" s="101" t="s">
        <v>199</v>
      </c>
      <c r="H4" s="322">
        <f>'Planting Outline'!G4</f>
        <v>0</v>
      </c>
      <c r="I4" s="323"/>
      <c r="J4" s="324"/>
      <c r="K4" s="95"/>
      <c r="L4" s="95"/>
      <c r="M4" s="103"/>
      <c r="N4" s="103"/>
      <c r="O4" s="103"/>
      <c r="P4" s="103"/>
      <c r="Q4" s="314" t="s">
        <v>3</v>
      </c>
      <c r="R4" s="31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</row>
    <row r="5" spans="1:82" s="96" customFormat="1" ht="29.25" customHeight="1">
      <c r="A5" s="100"/>
      <c r="B5" s="101" t="s">
        <v>194</v>
      </c>
      <c r="C5" s="320">
        <f>'Planting Outline'!C5</f>
        <v>0</v>
      </c>
      <c r="D5" s="321"/>
      <c r="E5" s="10"/>
      <c r="F5" s="10"/>
      <c r="G5" s="105" t="s">
        <v>2</v>
      </c>
      <c r="H5" s="301">
        <f>'Planting Outline'!G5</f>
        <v>0</v>
      </c>
      <c r="I5" s="302"/>
      <c r="J5" s="303"/>
      <c r="K5" s="95"/>
      <c r="L5" s="95"/>
      <c r="M5" s="103"/>
      <c r="N5" s="103"/>
      <c r="O5" s="103"/>
      <c r="P5" s="103"/>
      <c r="Q5" s="325">
        <v>11</v>
      </c>
      <c r="R5" s="326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</row>
    <row r="6" spans="1:82" s="96" customFormat="1" ht="29.25" customHeight="1">
      <c r="A6" s="106"/>
      <c r="B6" s="101" t="s">
        <v>251</v>
      </c>
      <c r="C6" s="318"/>
      <c r="D6" s="319"/>
      <c r="E6" s="11"/>
      <c r="F6" s="11"/>
      <c r="G6" s="105" t="s">
        <v>4</v>
      </c>
      <c r="H6" s="301">
        <f>'Planting Outline'!G6</f>
        <v>0</v>
      </c>
      <c r="I6" s="302"/>
      <c r="J6" s="303"/>
      <c r="K6" s="95"/>
      <c r="L6" s="95"/>
      <c r="M6" s="107"/>
      <c r="N6" s="103"/>
      <c r="O6" s="103"/>
      <c r="P6" s="103"/>
      <c r="Q6" s="327" t="s">
        <v>109</v>
      </c>
      <c r="R6" s="328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</row>
    <row r="7" spans="1:82" s="96" customFormat="1" ht="29.25" customHeight="1">
      <c r="A7" s="100"/>
      <c r="B7" s="65" t="s">
        <v>5</v>
      </c>
      <c r="C7" s="175">
        <v>43239</v>
      </c>
      <c r="D7" s="66"/>
      <c r="E7" s="66"/>
      <c r="F7" s="66"/>
      <c r="G7" s="105" t="s">
        <v>206</v>
      </c>
      <c r="H7" s="304">
        <f>'Planting Outline'!G7</f>
        <v>0</v>
      </c>
      <c r="I7" s="305"/>
      <c r="J7" s="306"/>
      <c r="K7" s="95"/>
      <c r="L7" s="95"/>
      <c r="M7" s="107"/>
      <c r="N7" s="103"/>
      <c r="O7" s="105" t="s">
        <v>18</v>
      </c>
      <c r="P7" s="176">
        <v>13</v>
      </c>
      <c r="Q7" s="312" t="s">
        <v>8</v>
      </c>
      <c r="R7" s="313"/>
      <c r="S7" s="95"/>
      <c r="T7" s="95"/>
      <c r="U7" s="95"/>
      <c r="V7" s="95"/>
      <c r="W7" s="95" t="s">
        <v>186</v>
      </c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</row>
    <row r="8" spans="1:82" s="96" customFormat="1" ht="29.25" customHeight="1">
      <c r="A8" s="108"/>
      <c r="B8" s="68" t="s">
        <v>200</v>
      </c>
      <c r="C8" s="177">
        <v>150000</v>
      </c>
      <c r="D8" s="66"/>
      <c r="E8" s="66"/>
      <c r="F8" s="66"/>
      <c r="G8" s="105" t="s">
        <v>207</v>
      </c>
      <c r="H8" s="301">
        <f>'Planting Outline'!G8</f>
        <v>0</v>
      </c>
      <c r="I8" s="302"/>
      <c r="J8" s="303"/>
      <c r="K8" s="95"/>
      <c r="L8" s="95"/>
      <c r="M8" s="107"/>
      <c r="N8" s="95"/>
      <c r="O8" s="105" t="s">
        <v>6</v>
      </c>
      <c r="P8" s="178">
        <f>'Planting Outline'!N8</f>
        <v>0</v>
      </c>
      <c r="Q8" s="314" t="s">
        <v>12</v>
      </c>
      <c r="R8" s="315"/>
      <c r="S8" s="95"/>
      <c r="T8" s="95"/>
      <c r="U8" s="95"/>
      <c r="V8" s="95"/>
      <c r="W8" s="95"/>
      <c r="X8" s="95"/>
      <c r="Y8" s="95"/>
      <c r="Z8" s="95"/>
      <c r="AA8" s="95" t="s">
        <v>41</v>
      </c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 t="s">
        <v>116</v>
      </c>
      <c r="AT8" s="95" t="s">
        <v>169</v>
      </c>
      <c r="AU8" s="95" t="s">
        <v>116</v>
      </c>
      <c r="AV8" s="95" t="s">
        <v>169</v>
      </c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</row>
    <row r="9" spans="1:82" s="96" customFormat="1" ht="29.25" customHeight="1">
      <c r="A9" s="109"/>
      <c r="B9" s="68" t="s">
        <v>9</v>
      </c>
      <c r="C9" s="175">
        <v>43395</v>
      </c>
      <c r="D9" s="66"/>
      <c r="E9" s="66"/>
      <c r="F9" s="66"/>
      <c r="G9" s="105" t="s">
        <v>10</v>
      </c>
      <c r="H9" s="307">
        <f>'Planting Outline'!G9</f>
        <v>0</v>
      </c>
      <c r="I9" s="308"/>
      <c r="J9" s="309"/>
      <c r="K9" s="95"/>
      <c r="L9" s="95"/>
      <c r="M9" s="110"/>
      <c r="N9" s="95"/>
      <c r="O9" s="105" t="s">
        <v>7</v>
      </c>
      <c r="P9" s="178">
        <f>'Planting Outline'!N9</f>
        <v>0</v>
      </c>
      <c r="Q9" s="316">
        <v>0.02</v>
      </c>
      <c r="R9" s="317"/>
      <c r="S9" s="95"/>
      <c r="T9" s="95"/>
      <c r="U9" s="95"/>
      <c r="V9" s="95"/>
      <c r="W9" s="95" t="s">
        <v>63</v>
      </c>
      <c r="X9" s="95"/>
      <c r="Y9" s="95"/>
      <c r="Z9" s="95"/>
      <c r="AA9" s="95" t="s">
        <v>0</v>
      </c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 t="s">
        <v>232</v>
      </c>
      <c r="AQ9" s="95"/>
      <c r="AR9" s="95" t="s">
        <v>95</v>
      </c>
      <c r="AS9" s="95" t="s">
        <v>0</v>
      </c>
      <c r="AT9" s="95" t="s">
        <v>0</v>
      </c>
      <c r="AU9" s="95" t="s">
        <v>0</v>
      </c>
      <c r="AV9" s="95" t="s">
        <v>0</v>
      </c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</row>
    <row r="10" spans="1:82" s="96" customFormat="1" ht="29.25" customHeight="1">
      <c r="A10" s="109"/>
      <c r="B10" s="68" t="s">
        <v>201</v>
      </c>
      <c r="C10" s="179"/>
      <c r="D10" s="66"/>
      <c r="E10" s="66"/>
      <c r="F10" s="66"/>
      <c r="G10" s="105" t="s">
        <v>206</v>
      </c>
      <c r="H10" s="338">
        <f>'Planting Outline'!G10</f>
        <v>0</v>
      </c>
      <c r="I10" s="339"/>
      <c r="J10" s="340"/>
      <c r="K10" s="95"/>
      <c r="L10" s="95"/>
      <c r="M10" s="110"/>
      <c r="N10" s="95"/>
      <c r="O10" s="105" t="s">
        <v>11</v>
      </c>
      <c r="P10" s="180">
        <f>'Planting Outline'!N10</f>
        <v>0</v>
      </c>
      <c r="Q10" s="95"/>
      <c r="R10" s="95"/>
      <c r="S10" s="95"/>
      <c r="T10" s="95"/>
      <c r="U10" s="95"/>
      <c r="V10" s="95"/>
      <c r="W10" s="95" t="s">
        <v>64</v>
      </c>
      <c r="X10" s="95"/>
      <c r="Y10" s="95"/>
      <c r="Z10" s="95"/>
      <c r="AA10" s="95" t="s">
        <v>43</v>
      </c>
      <c r="AB10" s="95"/>
      <c r="AC10" s="95" t="s">
        <v>30</v>
      </c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 t="s">
        <v>117</v>
      </c>
      <c r="AT10" s="95" t="s">
        <v>117</v>
      </c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</row>
    <row r="11" spans="1:82" s="96" customFormat="1" ht="29.25" customHeight="1">
      <c r="A11" s="109"/>
      <c r="B11" s="68" t="s">
        <v>202</v>
      </c>
      <c r="C11" s="179">
        <f>'Planting Outline'!C11</f>
        <v>0</v>
      </c>
      <c r="D11" s="66"/>
      <c r="E11" s="66"/>
      <c r="F11" s="66"/>
      <c r="G11" s="105" t="s">
        <v>207</v>
      </c>
      <c r="H11" s="307">
        <f>'Planting Outline'!G11</f>
        <v>0</v>
      </c>
      <c r="I11" s="308"/>
      <c r="J11" s="309"/>
      <c r="K11" s="95"/>
      <c r="L11" s="95"/>
      <c r="M11" s="110"/>
      <c r="N11" s="95"/>
      <c r="O11" s="105" t="s">
        <v>13</v>
      </c>
      <c r="P11" s="331">
        <f>'Planting Outline'!N11</f>
        <v>0</v>
      </c>
      <c r="Q11" s="332"/>
      <c r="R11" s="95"/>
      <c r="S11" s="95"/>
      <c r="T11" s="95"/>
      <c r="U11" s="95"/>
      <c r="V11" s="95"/>
      <c r="W11" s="95"/>
      <c r="X11" s="95"/>
      <c r="Y11" s="95"/>
      <c r="Z11" s="95"/>
      <c r="AA11" s="95" t="s">
        <v>44</v>
      </c>
      <c r="AB11" s="95"/>
      <c r="AC11" s="95" t="s">
        <v>31</v>
      </c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 t="s">
        <v>230</v>
      </c>
      <c r="AQ11" s="95"/>
      <c r="AR11" s="95" t="s">
        <v>240</v>
      </c>
      <c r="AS11" s="95" t="s">
        <v>170</v>
      </c>
      <c r="AT11" s="95" t="s">
        <v>170</v>
      </c>
      <c r="AU11" s="95" t="s">
        <v>117</v>
      </c>
      <c r="AV11" s="95" t="s">
        <v>117</v>
      </c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</row>
    <row r="12" spans="1:82" s="96" customFormat="1" ht="29.25" customHeight="1">
      <c r="A12" s="109"/>
      <c r="B12" s="68" t="s">
        <v>15</v>
      </c>
      <c r="C12" s="179" t="str">
        <f>'Planting Outline'!C12</f>
        <v>Convet</v>
      </c>
      <c r="D12" s="66"/>
      <c r="E12" s="66"/>
      <c r="F12" s="66"/>
      <c r="G12" s="105" t="s">
        <v>178</v>
      </c>
      <c r="H12" s="301">
        <f>'Planting Outline'!G12</f>
        <v>0</v>
      </c>
      <c r="I12" s="302"/>
      <c r="J12" s="303"/>
      <c r="K12" s="95"/>
      <c r="L12" s="95"/>
      <c r="M12" s="110"/>
      <c r="N12" s="95"/>
      <c r="O12" s="105" t="s">
        <v>14</v>
      </c>
      <c r="P12" s="331">
        <f>'Planting Outline'!N12</f>
        <v>0</v>
      </c>
      <c r="Q12" s="332"/>
      <c r="R12" s="104"/>
      <c r="S12" s="95"/>
      <c r="T12" s="95"/>
      <c r="U12" s="95"/>
      <c r="V12" s="95"/>
      <c r="W12" s="95" t="s">
        <v>187</v>
      </c>
      <c r="X12" s="95"/>
      <c r="Y12" s="95"/>
      <c r="Z12" s="95"/>
      <c r="AA12" s="95" t="s">
        <v>111</v>
      </c>
      <c r="AB12" s="95"/>
      <c r="AC12" s="95" t="s">
        <v>112</v>
      </c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 t="s">
        <v>66</v>
      </c>
      <c r="AQ12" s="95"/>
      <c r="AR12" s="95" t="s">
        <v>241</v>
      </c>
      <c r="AS12" s="99" t="s">
        <v>120</v>
      </c>
      <c r="AT12" s="11" t="s">
        <v>171</v>
      </c>
      <c r="AU12" s="99" t="s">
        <v>120</v>
      </c>
      <c r="AV12" s="11" t="s">
        <v>171</v>
      </c>
      <c r="AW12" s="11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</row>
    <row r="13" spans="1:82" s="96" customFormat="1" ht="29.25" customHeight="1">
      <c r="A13" s="109"/>
      <c r="B13" s="68" t="s">
        <v>203</v>
      </c>
      <c r="C13" s="179">
        <f>'Planting Outline'!C13</f>
        <v>0</v>
      </c>
      <c r="D13" s="66"/>
      <c r="E13" s="66"/>
      <c r="F13" s="66"/>
      <c r="G13" s="105" t="s">
        <v>206</v>
      </c>
      <c r="H13" s="304">
        <f>'Planting Outline'!G13</f>
        <v>0</v>
      </c>
      <c r="I13" s="305"/>
      <c r="J13" s="306"/>
      <c r="K13" s="95"/>
      <c r="L13" s="95"/>
      <c r="M13" s="110"/>
      <c r="N13" s="95"/>
      <c r="O13" s="105" t="s">
        <v>16</v>
      </c>
      <c r="P13" s="111"/>
      <c r="Q13" s="111"/>
      <c r="R13" s="104"/>
      <c r="S13" s="95"/>
      <c r="T13" s="95"/>
      <c r="U13" s="95"/>
      <c r="V13" s="95"/>
      <c r="W13" s="95"/>
      <c r="X13" s="95"/>
      <c r="Y13" s="95"/>
      <c r="Z13" s="95"/>
      <c r="AA13" s="95" t="s">
        <v>51</v>
      </c>
      <c r="AB13" s="95"/>
      <c r="AC13" s="95" t="s">
        <v>32</v>
      </c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 t="s">
        <v>67</v>
      </c>
      <c r="AQ13" s="95"/>
      <c r="AR13" s="95" t="s">
        <v>242</v>
      </c>
      <c r="AS13" s="99" t="s">
        <v>121</v>
      </c>
      <c r="AT13" s="11" t="s">
        <v>172</v>
      </c>
      <c r="AU13" s="99" t="s">
        <v>121</v>
      </c>
      <c r="AV13" s="11" t="s">
        <v>172</v>
      </c>
      <c r="AW13" s="11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</row>
    <row r="14" spans="1:82" s="96" customFormat="1" ht="29.25" customHeight="1">
      <c r="A14" s="109"/>
      <c r="B14" s="68" t="s">
        <v>204</v>
      </c>
      <c r="C14" s="179">
        <f>'Planting Outline'!C14</f>
        <v>0</v>
      </c>
      <c r="D14" s="66"/>
      <c r="E14" s="66"/>
      <c r="F14" s="66"/>
      <c r="G14" s="105" t="s">
        <v>207</v>
      </c>
      <c r="H14" s="301">
        <f>'Planting Outline'!G14</f>
        <v>0</v>
      </c>
      <c r="I14" s="302"/>
      <c r="J14" s="303"/>
      <c r="K14" s="95"/>
      <c r="L14" s="95"/>
      <c r="M14" s="110"/>
      <c r="N14" s="95"/>
      <c r="O14" s="105" t="s">
        <v>195</v>
      </c>
      <c r="P14" s="331">
        <f>'Planting Outline'!N14</f>
        <v>0</v>
      </c>
      <c r="Q14" s="332"/>
      <c r="R14" s="104"/>
      <c r="S14" s="95"/>
      <c r="T14" s="95"/>
      <c r="U14" s="95"/>
      <c r="V14" s="95"/>
      <c r="W14" s="95" t="s">
        <v>63</v>
      </c>
      <c r="X14" s="95"/>
      <c r="Y14" s="95"/>
      <c r="Z14" s="95"/>
      <c r="AA14" s="95" t="s">
        <v>42</v>
      </c>
      <c r="AB14" s="95"/>
      <c r="AC14" s="95" t="s">
        <v>33</v>
      </c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 t="s">
        <v>68</v>
      </c>
      <c r="AQ14" s="95"/>
      <c r="AR14" s="95" t="s">
        <v>246</v>
      </c>
      <c r="AS14" s="99" t="s">
        <v>122</v>
      </c>
      <c r="AT14" s="11" t="s">
        <v>173</v>
      </c>
      <c r="AU14" s="99" t="s">
        <v>122</v>
      </c>
      <c r="AV14" s="11" t="s">
        <v>173</v>
      </c>
      <c r="AW14" s="11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</row>
    <row r="15" spans="1:82" s="96" customFormat="1" ht="29.25" customHeight="1">
      <c r="A15" s="109"/>
      <c r="B15" s="68" t="s">
        <v>227</v>
      </c>
      <c r="C15" s="181">
        <f>'Planting Outline'!C15</f>
        <v>0</v>
      </c>
      <c r="D15" s="66"/>
      <c r="E15" s="66"/>
      <c r="F15" s="66"/>
      <c r="G15" s="68" t="s">
        <v>228</v>
      </c>
      <c r="H15" s="301">
        <f>'Planting Outline'!G15</f>
        <v>0</v>
      </c>
      <c r="I15" s="302"/>
      <c r="J15" s="303"/>
      <c r="K15" s="95"/>
      <c r="L15" s="95"/>
      <c r="M15" s="110"/>
      <c r="N15" s="95"/>
      <c r="O15" s="105" t="s">
        <v>196</v>
      </c>
      <c r="P15" s="331">
        <f>'Planting Outline'!N15</f>
        <v>0</v>
      </c>
      <c r="Q15" s="332"/>
      <c r="R15" s="104"/>
      <c r="S15" s="95"/>
      <c r="T15" s="95"/>
      <c r="U15" s="95"/>
      <c r="V15" s="95"/>
      <c r="W15" s="95" t="s">
        <v>64</v>
      </c>
      <c r="X15" s="95"/>
      <c r="Y15" s="95"/>
      <c r="Z15" s="95"/>
      <c r="AA15" s="95" t="s">
        <v>45</v>
      </c>
      <c r="AB15" s="95"/>
      <c r="AC15" s="95" t="s">
        <v>34</v>
      </c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 t="s">
        <v>69</v>
      </c>
      <c r="AQ15" s="95"/>
      <c r="AR15" s="95" t="s">
        <v>244</v>
      </c>
      <c r="AS15" s="99" t="s">
        <v>123</v>
      </c>
      <c r="AT15" s="11" t="s">
        <v>174</v>
      </c>
      <c r="AU15" s="99" t="s">
        <v>123</v>
      </c>
      <c r="AV15" s="11" t="s">
        <v>174</v>
      </c>
      <c r="AW15" s="11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</row>
    <row r="16" spans="1:82" s="96" customFormat="1" ht="29.25" customHeight="1">
      <c r="A16" s="109"/>
      <c r="B16" s="105" t="s">
        <v>206</v>
      </c>
      <c r="C16" s="181">
        <f>'Planting Outline'!C16</f>
        <v>0</v>
      </c>
      <c r="D16" s="11"/>
      <c r="E16" s="11"/>
      <c r="F16" s="11"/>
      <c r="G16" s="105" t="s">
        <v>206</v>
      </c>
      <c r="H16" s="304">
        <f>'Planting Outline'!G16</f>
        <v>0</v>
      </c>
      <c r="I16" s="305"/>
      <c r="J16" s="306"/>
      <c r="K16" s="95"/>
      <c r="L16" s="95"/>
      <c r="M16" s="110"/>
      <c r="N16" s="95"/>
      <c r="O16" s="112" t="s">
        <v>234</v>
      </c>
      <c r="P16" s="310">
        <f>'Planting Outline'!N16</f>
        <v>0</v>
      </c>
      <c r="Q16" s="311"/>
      <c r="R16" s="139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9"/>
      <c r="AT16" s="11"/>
      <c r="AU16" s="99"/>
      <c r="AV16" s="11"/>
      <c r="AW16" s="11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</row>
    <row r="17" spans="1:82" s="96" customFormat="1" ht="29.25" customHeight="1">
      <c r="A17" s="108"/>
      <c r="B17" s="105" t="s">
        <v>207</v>
      </c>
      <c r="C17" s="182">
        <f>'Planting Outline'!C17</f>
        <v>0</v>
      </c>
      <c r="D17" s="95"/>
      <c r="E17" s="95"/>
      <c r="F17" s="95"/>
      <c r="G17" s="105" t="s">
        <v>207</v>
      </c>
      <c r="H17" s="301">
        <f>'Planting Outline'!G17</f>
        <v>0</v>
      </c>
      <c r="I17" s="302"/>
      <c r="J17" s="303"/>
      <c r="K17" s="95"/>
      <c r="L17" s="95"/>
      <c r="M17" s="113"/>
      <c r="N17" s="95"/>
      <c r="O17" s="105" t="s">
        <v>225</v>
      </c>
      <c r="P17" s="310">
        <f>'Planting Outline'!N17</f>
        <v>0</v>
      </c>
      <c r="Q17" s="311"/>
      <c r="R17" s="139"/>
      <c r="S17" s="114">
        <f>+$P$7</f>
        <v>13</v>
      </c>
      <c r="T17" s="95"/>
      <c r="U17" s="95"/>
      <c r="V17" s="95"/>
      <c r="W17" s="95"/>
      <c r="X17" s="95"/>
      <c r="Y17" s="95"/>
      <c r="Z17" s="95"/>
      <c r="AA17" s="95" t="s">
        <v>50</v>
      </c>
      <c r="AB17" s="95"/>
      <c r="AC17" s="95" t="s">
        <v>35</v>
      </c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 t="s">
        <v>70</v>
      </c>
      <c r="AQ17" s="95"/>
      <c r="AR17" s="95" t="s">
        <v>243</v>
      </c>
      <c r="AS17" s="99" t="s">
        <v>124</v>
      </c>
      <c r="AT17" s="11" t="s">
        <v>175</v>
      </c>
      <c r="AU17" s="99" t="s">
        <v>124</v>
      </c>
      <c r="AV17" s="11" t="s">
        <v>175</v>
      </c>
      <c r="AW17" s="11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</row>
    <row r="18" spans="1:82" s="96" customFormat="1" ht="29.25" customHeight="1">
      <c r="A18" s="109"/>
      <c r="B18" s="68" t="s">
        <v>205</v>
      </c>
      <c r="C18" s="307">
        <f>'Planting Outline'!$C$18</f>
        <v>0</v>
      </c>
      <c r="D18" s="308"/>
      <c r="E18" s="308"/>
      <c r="F18" s="308"/>
      <c r="G18" s="308"/>
      <c r="H18" s="308"/>
      <c r="I18" s="308"/>
      <c r="J18" s="308"/>
      <c r="K18" s="308"/>
      <c r="L18" s="308"/>
      <c r="M18" s="309"/>
      <c r="N18" s="95"/>
      <c r="O18" s="105" t="s">
        <v>17</v>
      </c>
      <c r="P18" s="307">
        <f>'Planting Outline'!N18</f>
        <v>0</v>
      </c>
      <c r="Q18" s="308"/>
      <c r="R18" s="309"/>
      <c r="S18" s="115"/>
      <c r="T18" s="95"/>
      <c r="U18" s="95" t="s">
        <v>101</v>
      </c>
      <c r="V18" s="95"/>
      <c r="W18" s="95" t="s">
        <v>105</v>
      </c>
      <c r="X18" s="95"/>
      <c r="Y18" s="95"/>
      <c r="Z18" s="95"/>
      <c r="AA18" s="95" t="s">
        <v>49</v>
      </c>
      <c r="AB18" s="95"/>
      <c r="AC18" s="95" t="s">
        <v>36</v>
      </c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 t="s">
        <v>71</v>
      </c>
      <c r="AQ18" s="95"/>
      <c r="AR18" s="95" t="s">
        <v>245</v>
      </c>
      <c r="AS18" s="99" t="s">
        <v>125</v>
      </c>
      <c r="AT18" s="11" t="s">
        <v>176</v>
      </c>
      <c r="AU18" s="99" t="s">
        <v>125</v>
      </c>
      <c r="AV18" s="11" t="s">
        <v>176</v>
      </c>
      <c r="AW18" s="11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</row>
    <row r="19" spans="1:82" s="96" customFormat="1" ht="29.25" customHeight="1">
      <c r="A19" s="95"/>
      <c r="B19" s="112" t="s">
        <v>208</v>
      </c>
      <c r="C19" s="335">
        <f>'Planting Outline'!$C$19</f>
        <v>0</v>
      </c>
      <c r="D19" s="336"/>
      <c r="E19" s="336"/>
      <c r="F19" s="336"/>
      <c r="G19" s="336"/>
      <c r="H19" s="336"/>
      <c r="I19" s="336"/>
      <c r="J19" s="336"/>
      <c r="K19" s="336"/>
      <c r="L19" s="336"/>
      <c r="M19" s="337"/>
      <c r="N19" s="109"/>
      <c r="O19" s="105" t="s">
        <v>252</v>
      </c>
      <c r="P19" s="333">
        <f>'Planting Outline'!N19</f>
        <v>0</v>
      </c>
      <c r="Q19" s="302"/>
      <c r="R19" s="334"/>
      <c r="S19" s="95" t="s">
        <v>96</v>
      </c>
      <c r="T19" s="95" t="s">
        <v>99</v>
      </c>
      <c r="U19" s="95" t="s">
        <v>102</v>
      </c>
      <c r="V19" s="95"/>
      <c r="W19" s="95" t="s">
        <v>106</v>
      </c>
      <c r="X19" s="95" t="s">
        <v>108</v>
      </c>
      <c r="Y19" s="95"/>
      <c r="Z19" s="95"/>
      <c r="AA19" s="95" t="s">
        <v>37</v>
      </c>
      <c r="AB19" s="95"/>
      <c r="AC19" s="95" t="s">
        <v>38</v>
      </c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 t="s">
        <v>72</v>
      </c>
      <c r="AQ19" s="95"/>
      <c r="AR19" s="95" t="s">
        <v>247</v>
      </c>
      <c r="AS19" s="99" t="s">
        <v>126</v>
      </c>
      <c r="AT19" s="11" t="s">
        <v>0</v>
      </c>
      <c r="AU19" s="99" t="s">
        <v>126</v>
      </c>
      <c r="AV19" s="11"/>
      <c r="AW19" s="11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</row>
    <row r="20" spans="1:82" s="96" customFormat="1" ht="29.25" customHeight="1">
      <c r="A20" s="116"/>
      <c r="B20" s="112" t="s">
        <v>209</v>
      </c>
      <c r="C20" s="335">
        <f>'Planting Outline'!$C$20</f>
        <v>0</v>
      </c>
      <c r="D20" s="336"/>
      <c r="E20" s="336"/>
      <c r="F20" s="336"/>
      <c r="G20" s="336"/>
      <c r="H20" s="336"/>
      <c r="I20" s="336"/>
      <c r="J20" s="336"/>
      <c r="K20" s="336"/>
      <c r="L20" s="336"/>
      <c r="M20" s="337"/>
      <c r="N20" s="71"/>
      <c r="O20" s="68" t="s">
        <v>186</v>
      </c>
      <c r="P20" s="183">
        <f>'Planting Outline'!$N$20</f>
        <v>0</v>
      </c>
      <c r="Q20" s="40" t="s">
        <v>187</v>
      </c>
      <c r="R20" s="183">
        <f>'Planting Outline'!$P$20</f>
        <v>0</v>
      </c>
      <c r="S20" s="95"/>
      <c r="T20" s="95"/>
      <c r="U20" s="95"/>
      <c r="V20" s="95"/>
      <c r="W20" s="95"/>
      <c r="X20" s="95"/>
      <c r="Y20" s="95"/>
      <c r="Z20" s="95"/>
      <c r="AA20" s="95" t="s">
        <v>48</v>
      </c>
      <c r="AB20" s="95"/>
      <c r="AC20" s="95" t="s">
        <v>39</v>
      </c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 t="s">
        <v>73</v>
      </c>
      <c r="AQ20" s="95"/>
      <c r="AR20" s="95" t="s">
        <v>249</v>
      </c>
      <c r="AS20" s="99" t="s">
        <v>127</v>
      </c>
      <c r="AT20" s="11" t="s">
        <v>0</v>
      </c>
      <c r="AU20" s="99" t="s">
        <v>127</v>
      </c>
      <c r="AV20" s="11"/>
      <c r="AW20" s="11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</row>
    <row r="21" spans="1:82" s="96" customFormat="1" ht="29.25" customHeight="1">
      <c r="A21" s="116"/>
      <c r="B21" s="117" t="s">
        <v>216</v>
      </c>
      <c r="C21" s="118" t="s">
        <v>237</v>
      </c>
      <c r="D21" s="184">
        <f>'Planting Outline'!$E$21</f>
        <v>0</v>
      </c>
      <c r="E21" s="119" t="s">
        <v>233</v>
      </c>
      <c r="F21" s="185">
        <f>'Planting Outline'!$I$21</f>
        <v>0</v>
      </c>
      <c r="G21" s="186"/>
      <c r="H21" s="120" t="s">
        <v>180</v>
      </c>
      <c r="I21" s="183">
        <f>'Planting Outline'!$O$21</f>
        <v>0</v>
      </c>
      <c r="J21" s="95"/>
      <c r="K21" s="104" t="s">
        <v>0</v>
      </c>
      <c r="L21" s="121"/>
      <c r="M21" s="121"/>
      <c r="N21" s="71"/>
      <c r="O21" s="68"/>
      <c r="P21" s="122"/>
      <c r="Q21" s="123"/>
      <c r="R21" s="74"/>
      <c r="S21" s="95"/>
      <c r="T21" s="95"/>
      <c r="U21" s="95"/>
      <c r="V21" s="95"/>
      <c r="W21" s="95"/>
      <c r="X21" s="95"/>
      <c r="Y21" s="95"/>
      <c r="Z21" s="95"/>
      <c r="AA21" s="95" t="s">
        <v>47</v>
      </c>
      <c r="AB21" s="95"/>
      <c r="AC21" s="95" t="s">
        <v>229</v>
      </c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 t="s">
        <v>74</v>
      </c>
      <c r="AQ21" s="95"/>
      <c r="AR21" s="95" t="s">
        <v>248</v>
      </c>
      <c r="AS21" s="99" t="s">
        <v>128</v>
      </c>
      <c r="AT21" s="11" t="s">
        <v>0</v>
      </c>
      <c r="AU21" s="99" t="s">
        <v>128</v>
      </c>
      <c r="AV21" s="11"/>
      <c r="AW21" s="11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</row>
    <row r="22" spans="1:82" s="135" customFormat="1" ht="24.75" customHeight="1">
      <c r="A22" s="124"/>
      <c r="B22" s="125"/>
      <c r="C22" s="125"/>
      <c r="D22" s="125"/>
      <c r="E22" s="126"/>
      <c r="F22" s="126"/>
      <c r="G22" s="127"/>
      <c r="H22" s="125"/>
      <c r="I22" s="125"/>
      <c r="J22" s="126"/>
      <c r="K22" s="126" t="s">
        <v>258</v>
      </c>
      <c r="L22" s="126" t="s">
        <v>28</v>
      </c>
      <c r="M22" s="125"/>
      <c r="N22" s="126" t="s">
        <v>184</v>
      </c>
      <c r="O22" s="126"/>
      <c r="P22" s="126" t="s">
        <v>0</v>
      </c>
      <c r="Q22" s="128" t="s">
        <v>0</v>
      </c>
      <c r="R22" s="133"/>
      <c r="S22" s="125" t="s">
        <v>97</v>
      </c>
      <c r="T22" s="125" t="s">
        <v>100</v>
      </c>
      <c r="U22" s="125" t="s">
        <v>103</v>
      </c>
      <c r="V22" s="125"/>
      <c r="W22" s="125" t="s">
        <v>107</v>
      </c>
      <c r="X22" s="125" t="s">
        <v>28</v>
      </c>
      <c r="Y22" s="125"/>
      <c r="Z22" s="125"/>
      <c r="AA22" s="125" t="s">
        <v>46</v>
      </c>
      <c r="AB22" s="125"/>
      <c r="AC22" s="125" t="s">
        <v>40</v>
      </c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 t="s">
        <v>75</v>
      </c>
      <c r="AQ22" s="125"/>
      <c r="AR22" s="125" t="s">
        <v>0</v>
      </c>
      <c r="AS22" s="134" t="s">
        <v>129</v>
      </c>
      <c r="AT22" s="12" t="s">
        <v>0</v>
      </c>
      <c r="AU22" s="134" t="s">
        <v>129</v>
      </c>
      <c r="AV22" s="12"/>
      <c r="AW22" s="12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</row>
    <row r="23" spans="1:82" s="135" customFormat="1" ht="24.75" customHeight="1">
      <c r="A23" s="126" t="s">
        <v>21</v>
      </c>
      <c r="B23" s="125"/>
      <c r="C23" s="124" t="s">
        <v>0</v>
      </c>
      <c r="D23" s="126"/>
      <c r="E23" s="126" t="s">
        <v>118</v>
      </c>
      <c r="F23" s="129" t="s">
        <v>218</v>
      </c>
      <c r="G23" s="126" t="s">
        <v>221</v>
      </c>
      <c r="H23" s="126" t="s">
        <v>19</v>
      </c>
      <c r="I23" s="130" t="s">
        <v>19</v>
      </c>
      <c r="J23" s="126" t="s">
        <v>220</v>
      </c>
      <c r="K23" s="126" t="s">
        <v>20</v>
      </c>
      <c r="L23" s="131" t="s">
        <v>224</v>
      </c>
      <c r="M23" s="125"/>
      <c r="N23" s="126" t="s">
        <v>115</v>
      </c>
      <c r="O23" s="126" t="s">
        <v>24</v>
      </c>
      <c r="P23" s="126" t="s">
        <v>0</v>
      </c>
      <c r="Q23" s="126" t="s">
        <v>0</v>
      </c>
      <c r="R23" s="126" t="s">
        <v>0</v>
      </c>
      <c r="S23" s="125" t="s">
        <v>98</v>
      </c>
      <c r="T23" s="125" t="s">
        <v>96</v>
      </c>
      <c r="U23" s="136" t="s">
        <v>104</v>
      </c>
      <c r="V23" s="125"/>
      <c r="W23" s="125" t="s">
        <v>98</v>
      </c>
      <c r="X23" s="125" t="s">
        <v>104</v>
      </c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 t="s">
        <v>76</v>
      </c>
      <c r="AQ23" s="125"/>
      <c r="AR23" s="125" t="s">
        <v>0</v>
      </c>
      <c r="AS23" s="134" t="s">
        <v>130</v>
      </c>
      <c r="AT23" s="12" t="s">
        <v>0</v>
      </c>
      <c r="AU23" s="134" t="s">
        <v>130</v>
      </c>
      <c r="AV23" s="12"/>
      <c r="AW23" s="12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</row>
    <row r="24" spans="1:82" s="135" customFormat="1" ht="24.75" customHeight="1">
      <c r="A24" s="129" t="s">
        <v>25</v>
      </c>
      <c r="B24" s="129" t="s">
        <v>271</v>
      </c>
      <c r="C24" s="129" t="s">
        <v>268</v>
      </c>
      <c r="D24" s="129" t="s">
        <v>269</v>
      </c>
      <c r="E24" s="129" t="s">
        <v>119</v>
      </c>
      <c r="F24" s="129" t="s">
        <v>219</v>
      </c>
      <c r="G24" s="126" t="s">
        <v>106</v>
      </c>
      <c r="H24" s="129" t="s">
        <v>29</v>
      </c>
      <c r="I24" s="129" t="s">
        <v>23</v>
      </c>
      <c r="J24" s="129" t="s">
        <v>27</v>
      </c>
      <c r="K24" s="129" t="s">
        <v>238</v>
      </c>
      <c r="L24" s="126" t="s">
        <v>183</v>
      </c>
      <c r="M24" s="126" t="s">
        <v>110</v>
      </c>
      <c r="N24" s="126" t="s">
        <v>185</v>
      </c>
      <c r="O24" s="129" t="s">
        <v>102</v>
      </c>
      <c r="P24" s="129" t="s">
        <v>110</v>
      </c>
      <c r="Q24" s="132" t="s">
        <v>217</v>
      </c>
      <c r="R24" s="129"/>
      <c r="S24" s="125"/>
      <c r="T24" s="125"/>
      <c r="U24" s="136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 t="s">
        <v>77</v>
      </c>
      <c r="AQ24" s="125"/>
      <c r="AR24" s="125"/>
      <c r="AS24" s="134" t="s">
        <v>131</v>
      </c>
      <c r="AT24" s="12" t="s">
        <v>0</v>
      </c>
      <c r="AU24" s="134" t="s">
        <v>131</v>
      </c>
      <c r="AV24" s="12"/>
      <c r="AW24" s="12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</row>
    <row r="25" spans="1:82" ht="31.5" customHeight="1">
      <c r="A25" s="187">
        <f>IF(C25=0,"",1)</f>
        <v>1</v>
      </c>
      <c r="B25" s="188" t="str">
        <f>'Planting Outline'!B26</f>
        <v xml:space="preserve">Stine </v>
      </c>
      <c r="C25" s="189" t="str">
        <f>'Planting Outline'!C26</f>
        <v>20RD20</v>
      </c>
      <c r="D25" s="188">
        <f>'Planting Outline'!D26</f>
        <v>0</v>
      </c>
      <c r="E25" s="188">
        <f>'Planting Outline'!F26</f>
        <v>0</v>
      </c>
      <c r="F25" s="187">
        <v>820</v>
      </c>
      <c r="G25" s="190">
        <v>10.8</v>
      </c>
      <c r="H25" s="191">
        <v>30</v>
      </c>
      <c r="I25" s="187">
        <v>1070</v>
      </c>
      <c r="J25" s="192">
        <f>'Planting Outline'!J26</f>
        <v>4</v>
      </c>
      <c r="K25" s="193"/>
      <c r="L25" s="194">
        <f t="shared" ref="L25:L30" si="0">IF(G25=0,"",+((100-G25)*F25*100.138)/(H25*I25*J25))</f>
        <v>57.04434479750779</v>
      </c>
      <c r="M25" s="195">
        <f t="shared" ref="M25:M30" si="1">IF(G25=0,"",RANK(L25,$L$25:$L$84,0))</f>
        <v>21</v>
      </c>
      <c r="N25" s="194"/>
      <c r="O25" s="196">
        <f t="shared" ref="O25:O30" si="2">IF(G25=0,"",U25)</f>
        <v>627.48779277258564</v>
      </c>
      <c r="P25" s="195">
        <f t="shared" ref="P25:P30" si="3">IF(G25=0,"",RANK(O25,$O$25:$O$84,0))</f>
        <v>21</v>
      </c>
      <c r="Q25" s="299"/>
      <c r="R25" s="300"/>
      <c r="S25" s="21" t="b">
        <f t="shared" ref="S25:S49" si="4">(+G25&gt;$P$7+0.01)</f>
        <v>0</v>
      </c>
      <c r="T25" s="30">
        <f t="shared" ref="T25:T49" si="5">+G25-$S$17</f>
        <v>-2.1999999999999993</v>
      </c>
      <c r="U25" s="29">
        <f t="shared" ref="U25:U49" si="6">IF(S25,+((L25*$Q$5)-((T25*$Q$9)*L25)),+L25*$Q$5)</f>
        <v>627.48779277258564</v>
      </c>
      <c r="V25" s="31"/>
      <c r="W25" s="21" t="b">
        <f t="shared" ref="W25:W49" si="7">+S25</f>
        <v>0</v>
      </c>
      <c r="X25" s="32">
        <f t="shared" ref="X25:X49" si="8">+IF(W25,+(100-G25)*F25*109.814/(H25*I25*J25),+(100-$P$7)*F25*109.814/(H25*I25*J25))</f>
        <v>61.013479439252336</v>
      </c>
      <c r="Y25" s="30" t="s">
        <v>0</v>
      </c>
      <c r="AP25" s="21" t="s">
        <v>78</v>
      </c>
      <c r="AS25" s="28" t="s">
        <v>132</v>
      </c>
      <c r="AT25" s="25" t="s">
        <v>0</v>
      </c>
      <c r="AU25" s="28" t="s">
        <v>132</v>
      </c>
      <c r="AV25" s="25"/>
      <c r="AW25" s="25"/>
    </row>
    <row r="26" spans="1:82" ht="31.5" customHeight="1">
      <c r="A26" s="187">
        <f t="shared" ref="A26:A47" si="9">IF(C26=0,"",A25+1)</f>
        <v>2</v>
      </c>
      <c r="B26" s="188" t="str">
        <f>'Planting Outline'!B27</f>
        <v>Croplan</v>
      </c>
      <c r="C26" s="189" t="str">
        <f>'Planting Outline'!C27</f>
        <v>RX2150</v>
      </c>
      <c r="D26" s="188">
        <f>'Planting Outline'!D27</f>
        <v>0</v>
      </c>
      <c r="E26" s="188">
        <f>'Planting Outline'!F27</f>
        <v>0</v>
      </c>
      <c r="F26" s="187">
        <v>924</v>
      </c>
      <c r="G26" s="190">
        <v>10.9</v>
      </c>
      <c r="H26" s="195">
        <f>IF(B26=0,"",$H$25)</f>
        <v>30</v>
      </c>
      <c r="I26" s="195">
        <f>IF(B26=0,"",$I$25)</f>
        <v>1070</v>
      </c>
      <c r="J26" s="192">
        <f>'Planting Outline'!J27</f>
        <v>4</v>
      </c>
      <c r="K26" s="193">
        <f>+IF(G26=0,"", +$K$25)</f>
        <v>0</v>
      </c>
      <c r="L26" s="194">
        <f t="shared" si="0"/>
        <v>64.207175383177571</v>
      </c>
      <c r="M26" s="195">
        <f t="shared" si="1"/>
        <v>11</v>
      </c>
      <c r="N26" s="190"/>
      <c r="O26" s="196">
        <f t="shared" si="2"/>
        <v>706.27892921495322</v>
      </c>
      <c r="P26" s="195">
        <f t="shared" si="3"/>
        <v>11</v>
      </c>
      <c r="Q26" s="299"/>
      <c r="R26" s="300"/>
      <c r="S26" s="21" t="b">
        <f t="shared" si="4"/>
        <v>0</v>
      </c>
      <c r="T26" s="30">
        <f t="shared" si="5"/>
        <v>-2.0999999999999996</v>
      </c>
      <c r="U26" s="29">
        <f t="shared" si="6"/>
        <v>706.27892921495322</v>
      </c>
      <c r="V26" s="31"/>
      <c r="W26" s="21" t="b">
        <f t="shared" si="7"/>
        <v>0</v>
      </c>
      <c r="X26" s="32">
        <f t="shared" si="8"/>
        <v>68.751774392523359</v>
      </c>
      <c r="AA26" s="21" t="s">
        <v>52</v>
      </c>
      <c r="AI26" s="21" t="s">
        <v>90</v>
      </c>
      <c r="AJ26" s="21" t="s">
        <v>91</v>
      </c>
      <c r="AP26" s="21" t="s">
        <v>79</v>
      </c>
      <c r="AS26" s="28" t="s">
        <v>133</v>
      </c>
      <c r="AT26" s="25" t="s">
        <v>0</v>
      </c>
      <c r="AU26" s="28" t="s">
        <v>133</v>
      </c>
      <c r="AV26" s="25"/>
      <c r="AW26" s="25"/>
    </row>
    <row r="27" spans="1:82" ht="31.5" customHeight="1">
      <c r="A27" s="187">
        <f t="shared" si="9"/>
        <v>3</v>
      </c>
      <c r="B27" s="188" t="str">
        <f>'Planting Outline'!B28</f>
        <v>Croplan</v>
      </c>
      <c r="C27" s="189" t="str">
        <f>'Planting Outline'!C28</f>
        <v>RX2560</v>
      </c>
      <c r="D27" s="188">
        <f>'Planting Outline'!D28</f>
        <v>0</v>
      </c>
      <c r="E27" s="188">
        <f>'Planting Outline'!F28</f>
        <v>0</v>
      </c>
      <c r="F27" s="187">
        <v>752</v>
      </c>
      <c r="G27" s="190">
        <v>11.1</v>
      </c>
      <c r="H27" s="195">
        <f t="shared" ref="H27:H84" si="10">IF(B27=0,"",$H$25)</f>
        <v>30</v>
      </c>
      <c r="I27" s="195">
        <f t="shared" ref="I27:I84" si="11">IF(B27=0,"",$I$25)</f>
        <v>1070</v>
      </c>
      <c r="J27" s="192">
        <f>'Planting Outline'!J28</f>
        <v>4</v>
      </c>
      <c r="K27" s="193">
        <f>+IF(G27=0,"", +$K$25)</f>
        <v>0</v>
      </c>
      <c r="L27" s="194">
        <f t="shared" si="0"/>
        <v>52.137894753894088</v>
      </c>
      <c r="M27" s="195">
        <f t="shared" si="1"/>
        <v>23</v>
      </c>
      <c r="N27" s="190"/>
      <c r="O27" s="196">
        <f t="shared" si="2"/>
        <v>573.51684229283501</v>
      </c>
      <c r="P27" s="195">
        <f t="shared" si="3"/>
        <v>23</v>
      </c>
      <c r="Q27" s="299"/>
      <c r="R27" s="300"/>
      <c r="S27" s="21" t="b">
        <f t="shared" si="4"/>
        <v>0</v>
      </c>
      <c r="T27" s="30">
        <f t="shared" si="5"/>
        <v>-1.9000000000000004</v>
      </c>
      <c r="U27" s="29">
        <f t="shared" si="6"/>
        <v>573.51684229283501</v>
      </c>
      <c r="V27" s="31"/>
      <c r="W27" s="21" t="b">
        <f t="shared" si="7"/>
        <v>0</v>
      </c>
      <c r="X27" s="32">
        <f t="shared" si="8"/>
        <v>55.953825046728973</v>
      </c>
      <c r="AP27" s="21" t="s">
        <v>80</v>
      </c>
      <c r="AS27" s="28" t="s">
        <v>134</v>
      </c>
      <c r="AT27" s="25" t="s">
        <v>0</v>
      </c>
      <c r="AU27" s="28" t="s">
        <v>134</v>
      </c>
      <c r="AV27" s="25"/>
      <c r="AW27" s="25"/>
    </row>
    <row r="28" spans="1:82" ht="31.5" customHeight="1">
      <c r="A28" s="187">
        <f t="shared" si="9"/>
        <v>4</v>
      </c>
      <c r="B28" s="188" t="str">
        <f>'Planting Outline'!B29</f>
        <v>Croplan</v>
      </c>
      <c r="C28" s="189" t="str">
        <f>'Planting Outline'!C29</f>
        <v>RX2700</v>
      </c>
      <c r="D28" s="188">
        <f>'Planting Outline'!D29</f>
        <v>0</v>
      </c>
      <c r="E28" s="188">
        <f>'Planting Outline'!F29</f>
        <v>0</v>
      </c>
      <c r="F28" s="187">
        <v>840</v>
      </c>
      <c r="G28" s="190">
        <v>10.8</v>
      </c>
      <c r="H28" s="195">
        <f t="shared" si="10"/>
        <v>30</v>
      </c>
      <c r="I28" s="195">
        <f t="shared" si="11"/>
        <v>1070</v>
      </c>
      <c r="J28" s="192">
        <f>'Planting Outline'!J29</f>
        <v>4</v>
      </c>
      <c r="K28" s="193">
        <f>+IF(G28=0,"", +$K$25)</f>
        <v>0</v>
      </c>
      <c r="L28" s="194">
        <f t="shared" si="0"/>
        <v>58.435670280373834</v>
      </c>
      <c r="M28" s="195">
        <f t="shared" si="1"/>
        <v>17</v>
      </c>
      <c r="N28" s="190"/>
      <c r="O28" s="196">
        <f t="shared" si="2"/>
        <v>642.79237308411223</v>
      </c>
      <c r="P28" s="195">
        <f t="shared" si="3"/>
        <v>17</v>
      </c>
      <c r="Q28" s="299"/>
      <c r="R28" s="300"/>
      <c r="S28" s="21" t="b">
        <f t="shared" si="4"/>
        <v>0</v>
      </c>
      <c r="T28" s="30">
        <f t="shared" si="5"/>
        <v>-2.1999999999999993</v>
      </c>
      <c r="U28" s="29">
        <f t="shared" si="6"/>
        <v>642.79237308411223</v>
      </c>
      <c r="V28" s="31"/>
      <c r="W28" s="21" t="b">
        <f t="shared" si="7"/>
        <v>0</v>
      </c>
      <c r="X28" s="32">
        <f t="shared" si="8"/>
        <v>62.501613084112144</v>
      </c>
      <c r="AA28" s="21" t="s">
        <v>53</v>
      </c>
      <c r="AI28" s="21" t="s">
        <v>92</v>
      </c>
      <c r="AJ28" s="21" t="s">
        <v>92</v>
      </c>
      <c r="AP28" s="21" t="s">
        <v>81</v>
      </c>
      <c r="AS28" s="28" t="s">
        <v>135</v>
      </c>
      <c r="AT28" s="25" t="s">
        <v>0</v>
      </c>
      <c r="AU28" s="28" t="s">
        <v>135</v>
      </c>
      <c r="AV28" s="25"/>
      <c r="AW28" s="25"/>
    </row>
    <row r="29" spans="1:82" ht="31.5" customHeight="1">
      <c r="A29" s="187">
        <f t="shared" si="9"/>
        <v>5</v>
      </c>
      <c r="B29" s="188" t="str">
        <f>'Planting Outline'!B30</f>
        <v>Croplan</v>
      </c>
      <c r="C29" s="189" t="str">
        <f>'Planting Outline'!C30</f>
        <v>RX2910</v>
      </c>
      <c r="D29" s="188">
        <f>'Planting Outline'!D30</f>
        <v>0</v>
      </c>
      <c r="E29" s="188">
        <f>'Planting Outline'!F30</f>
        <v>0</v>
      </c>
      <c r="F29" s="187">
        <v>888</v>
      </c>
      <c r="G29" s="190">
        <v>10.9</v>
      </c>
      <c r="H29" s="195">
        <f t="shared" si="10"/>
        <v>30</v>
      </c>
      <c r="I29" s="195">
        <f t="shared" si="11"/>
        <v>1070</v>
      </c>
      <c r="J29" s="192">
        <f>'Planting Outline'!J30</f>
        <v>4</v>
      </c>
      <c r="K29" s="193">
        <f>+IF(G29=0,"", +$K$25)</f>
        <v>0</v>
      </c>
      <c r="L29" s="194">
        <f t="shared" si="0"/>
        <v>61.705597121495323</v>
      </c>
      <c r="M29" s="195">
        <f t="shared" si="1"/>
        <v>15</v>
      </c>
      <c r="N29" s="190"/>
      <c r="O29" s="196">
        <f t="shared" si="2"/>
        <v>678.76156833644859</v>
      </c>
      <c r="P29" s="195">
        <f t="shared" si="3"/>
        <v>15</v>
      </c>
      <c r="Q29" s="299"/>
      <c r="R29" s="300"/>
      <c r="S29" s="21" t="b">
        <f t="shared" si="4"/>
        <v>0</v>
      </c>
      <c r="T29" s="30">
        <f t="shared" si="5"/>
        <v>-2.0999999999999996</v>
      </c>
      <c r="U29" s="29">
        <f t="shared" si="6"/>
        <v>678.76156833644859</v>
      </c>
      <c r="V29" s="31"/>
      <c r="W29" s="21" t="b">
        <f t="shared" si="7"/>
        <v>0</v>
      </c>
      <c r="X29" s="32">
        <f t="shared" si="8"/>
        <v>66.073133831775692</v>
      </c>
      <c r="AA29" s="21" t="s">
        <v>54</v>
      </c>
      <c r="AI29" s="21" t="s">
        <v>93</v>
      </c>
      <c r="AJ29" s="21" t="s">
        <v>93</v>
      </c>
      <c r="AP29" s="21" t="s">
        <v>82</v>
      </c>
      <c r="AS29" s="28" t="s">
        <v>136</v>
      </c>
      <c r="AT29" s="25" t="s">
        <v>0</v>
      </c>
      <c r="AU29" s="28" t="s">
        <v>136</v>
      </c>
      <c r="AV29" s="25"/>
      <c r="AW29" s="25"/>
    </row>
    <row r="30" spans="1:82" ht="31.5" customHeight="1">
      <c r="A30" s="187">
        <f t="shared" si="9"/>
        <v>6</v>
      </c>
      <c r="B30" s="188" t="str">
        <f>'Planting Outline'!B31</f>
        <v>NK</v>
      </c>
      <c r="C30" s="189" t="str">
        <f>'Planting Outline'!C31</f>
        <v>S21W8X</v>
      </c>
      <c r="D30" s="188">
        <f>'Planting Outline'!D31</f>
        <v>0</v>
      </c>
      <c r="E30" s="188">
        <f>'Planting Outline'!F31</f>
        <v>0</v>
      </c>
      <c r="F30" s="187">
        <v>618</v>
      </c>
      <c r="G30" s="190">
        <v>10.8</v>
      </c>
      <c r="H30" s="195">
        <f t="shared" si="10"/>
        <v>30</v>
      </c>
      <c r="I30" s="195">
        <f t="shared" si="11"/>
        <v>1070</v>
      </c>
      <c r="J30" s="192">
        <f>'Planting Outline'!J31</f>
        <v>4</v>
      </c>
      <c r="K30" s="193">
        <f>+IF(G30=0,"", +$K$25)</f>
        <v>0</v>
      </c>
      <c r="L30" s="194">
        <f t="shared" si="0"/>
        <v>42.991957420560745</v>
      </c>
      <c r="M30" s="195">
        <f t="shared" si="1"/>
        <v>26</v>
      </c>
      <c r="N30" s="190"/>
      <c r="O30" s="196">
        <f t="shared" si="2"/>
        <v>472.9115316261682</v>
      </c>
      <c r="P30" s="195">
        <f t="shared" si="3"/>
        <v>26</v>
      </c>
      <c r="Q30" s="299"/>
      <c r="R30" s="300"/>
      <c r="S30" s="21" t="b">
        <f t="shared" si="4"/>
        <v>0</v>
      </c>
      <c r="T30" s="30">
        <f t="shared" si="5"/>
        <v>-2.1999999999999993</v>
      </c>
      <c r="U30" s="29">
        <f t="shared" si="6"/>
        <v>472.9115316261682</v>
      </c>
      <c r="V30" s="31"/>
      <c r="W30" s="21" t="b">
        <f t="shared" si="7"/>
        <v>0</v>
      </c>
      <c r="X30" s="32">
        <f t="shared" si="8"/>
        <v>45.983329626168221</v>
      </c>
      <c r="AA30" s="21" t="s">
        <v>55</v>
      </c>
      <c r="AI30" s="21" t="s">
        <v>94</v>
      </c>
      <c r="AJ30" s="21" t="s">
        <v>94</v>
      </c>
      <c r="AP30" s="21" t="s">
        <v>45</v>
      </c>
      <c r="AS30" s="28" t="s">
        <v>137</v>
      </c>
      <c r="AT30" s="25" t="s">
        <v>0</v>
      </c>
      <c r="AU30" s="28" t="s">
        <v>137</v>
      </c>
      <c r="AV30" s="25"/>
      <c r="AW30" s="25"/>
    </row>
    <row r="31" spans="1:82" ht="31.5" customHeight="1">
      <c r="A31" s="187">
        <f t="shared" si="9"/>
        <v>7</v>
      </c>
      <c r="B31" s="188" t="str">
        <f>'Planting Outline'!B32</f>
        <v>NK</v>
      </c>
      <c r="C31" s="189" t="str">
        <f>'Planting Outline'!C32</f>
        <v>S27M8X</v>
      </c>
      <c r="D31" s="188">
        <f>'Planting Outline'!D32</f>
        <v>0</v>
      </c>
      <c r="E31" s="188">
        <f>'Planting Outline'!F32</f>
        <v>0</v>
      </c>
      <c r="F31" s="187">
        <v>564</v>
      </c>
      <c r="G31" s="190">
        <v>10.9</v>
      </c>
      <c r="H31" s="195">
        <f t="shared" si="10"/>
        <v>30</v>
      </c>
      <c r="I31" s="195">
        <f t="shared" si="11"/>
        <v>1070</v>
      </c>
      <c r="J31" s="192">
        <f>'Planting Outline'!J32</f>
        <v>4</v>
      </c>
      <c r="K31" s="193">
        <f t="shared" ref="K31:K41" si="12">+IF(G31=0,"", +$K$25)</f>
        <v>0</v>
      </c>
      <c r="L31" s="194">
        <f t="shared" ref="L31:L41" si="13">IF(G31=0,"",+((100-G31)*F31*100.138)/(H31*I31*J31))</f>
        <v>39.191392766355136</v>
      </c>
      <c r="M31" s="195">
        <f t="shared" ref="M31:M41" si="14">IF(G31=0,"",RANK(L31,$L$25:$L$84,0))</f>
        <v>27</v>
      </c>
      <c r="N31" s="190"/>
      <c r="O31" s="196">
        <f t="shared" ref="O31:O41" si="15">IF(G31=0,"",U31)</f>
        <v>431.1053204299065</v>
      </c>
      <c r="P31" s="195">
        <f t="shared" ref="P31:P41" si="16">IF(G31=0,"",RANK(O31,$O$25:$O$84,0))</f>
        <v>27</v>
      </c>
      <c r="Q31" s="299"/>
      <c r="R31" s="300"/>
      <c r="S31" s="21" t="b">
        <f t="shared" si="4"/>
        <v>0</v>
      </c>
      <c r="T31" s="30">
        <f t="shared" si="5"/>
        <v>-2.0999999999999996</v>
      </c>
      <c r="U31" s="29">
        <f t="shared" si="6"/>
        <v>431.1053204299065</v>
      </c>
      <c r="V31" s="31"/>
      <c r="W31" s="21" t="b">
        <f t="shared" si="7"/>
        <v>0</v>
      </c>
      <c r="X31" s="32">
        <f t="shared" si="8"/>
        <v>41.965368785046728</v>
      </c>
      <c r="AA31" s="21" t="s">
        <v>56</v>
      </c>
      <c r="AP31" s="22"/>
      <c r="AS31" s="28" t="s">
        <v>139</v>
      </c>
      <c r="AT31" s="25" t="s">
        <v>0</v>
      </c>
      <c r="AU31" s="28" t="s">
        <v>139</v>
      </c>
      <c r="AV31" s="25"/>
      <c r="AW31" s="25"/>
    </row>
    <row r="32" spans="1:82" ht="31.5" customHeight="1">
      <c r="A32" s="187">
        <f t="shared" si="9"/>
        <v>8</v>
      </c>
      <c r="B32" s="188" t="str">
        <f>'Planting Outline'!B33</f>
        <v>NK</v>
      </c>
      <c r="C32" s="189" t="str">
        <f>'Planting Outline'!C33</f>
        <v>29K3X</v>
      </c>
      <c r="D32" s="188">
        <f>'Planting Outline'!D33</f>
        <v>0</v>
      </c>
      <c r="E32" s="188">
        <f>'Planting Outline'!F33</f>
        <v>0</v>
      </c>
      <c r="F32" s="187">
        <v>840</v>
      </c>
      <c r="G32" s="190">
        <v>11.1</v>
      </c>
      <c r="H32" s="195">
        <f t="shared" si="10"/>
        <v>30</v>
      </c>
      <c r="I32" s="195">
        <f t="shared" si="11"/>
        <v>1070</v>
      </c>
      <c r="J32" s="192">
        <f>'Planting Outline'!J33</f>
        <v>4</v>
      </c>
      <c r="K32" s="193">
        <f t="shared" si="12"/>
        <v>0</v>
      </c>
      <c r="L32" s="194">
        <f t="shared" si="13"/>
        <v>58.239137757009352</v>
      </c>
      <c r="M32" s="195">
        <f t="shared" si="14"/>
        <v>18</v>
      </c>
      <c r="N32" s="190"/>
      <c r="O32" s="196">
        <f t="shared" si="15"/>
        <v>640.6305153271029</v>
      </c>
      <c r="P32" s="195">
        <f t="shared" si="16"/>
        <v>18</v>
      </c>
      <c r="Q32" s="299"/>
      <c r="R32" s="300"/>
      <c r="S32" s="21" t="b">
        <f t="shared" si="4"/>
        <v>0</v>
      </c>
      <c r="T32" s="30">
        <f t="shared" si="5"/>
        <v>-1.9000000000000004</v>
      </c>
      <c r="U32" s="29">
        <f t="shared" si="6"/>
        <v>640.6305153271029</v>
      </c>
      <c r="V32" s="31"/>
      <c r="W32" s="21" t="b">
        <f t="shared" si="7"/>
        <v>0</v>
      </c>
      <c r="X32" s="32">
        <f t="shared" si="8"/>
        <v>62.501613084112144</v>
      </c>
      <c r="AA32" s="21" t="s">
        <v>57</v>
      </c>
      <c r="AP32" s="22"/>
      <c r="AS32" s="28" t="s">
        <v>140</v>
      </c>
      <c r="AT32" s="25" t="s">
        <v>0</v>
      </c>
      <c r="AU32" s="28" t="s">
        <v>140</v>
      </c>
      <c r="AV32" s="25"/>
      <c r="AW32" s="25"/>
    </row>
    <row r="33" spans="1:49" ht="31.5" customHeight="1">
      <c r="A33" s="187">
        <f t="shared" si="9"/>
        <v>9</v>
      </c>
      <c r="B33" s="188" t="str">
        <f>'Planting Outline'!B34</f>
        <v>Pioneer</v>
      </c>
      <c r="C33" s="189" t="str">
        <f>'Planting Outline'!C34</f>
        <v>20T79</v>
      </c>
      <c r="D33" s="188">
        <f>'Planting Outline'!D34</f>
        <v>0</v>
      </c>
      <c r="E33" s="188">
        <f>'Planting Outline'!F34</f>
        <v>0</v>
      </c>
      <c r="F33" s="187">
        <v>536</v>
      </c>
      <c r="G33" s="190">
        <v>10.9</v>
      </c>
      <c r="H33" s="195">
        <f t="shared" si="10"/>
        <v>30</v>
      </c>
      <c r="I33" s="195">
        <f t="shared" si="11"/>
        <v>1070</v>
      </c>
      <c r="J33" s="192">
        <f>'Planting Outline'!J34</f>
        <v>4</v>
      </c>
      <c r="K33" s="193">
        <f t="shared" si="12"/>
        <v>0</v>
      </c>
      <c r="L33" s="194">
        <f t="shared" si="13"/>
        <v>37.245720785046728</v>
      </c>
      <c r="M33" s="195">
        <f t="shared" si="14"/>
        <v>28</v>
      </c>
      <c r="N33" s="190"/>
      <c r="O33" s="196">
        <f t="shared" si="15"/>
        <v>409.70292863551401</v>
      </c>
      <c r="P33" s="195">
        <f t="shared" si="16"/>
        <v>28</v>
      </c>
      <c r="Q33" s="299"/>
      <c r="R33" s="300"/>
      <c r="S33" s="21" t="b">
        <f t="shared" si="4"/>
        <v>0</v>
      </c>
      <c r="T33" s="30">
        <f t="shared" si="5"/>
        <v>-2.0999999999999996</v>
      </c>
      <c r="U33" s="29">
        <f t="shared" si="6"/>
        <v>409.70292863551401</v>
      </c>
      <c r="V33" s="31"/>
      <c r="W33" s="21" t="b">
        <f t="shared" si="7"/>
        <v>0</v>
      </c>
      <c r="X33" s="32">
        <f t="shared" si="8"/>
        <v>39.881981682242987</v>
      </c>
      <c r="AA33" s="21" t="s">
        <v>58</v>
      </c>
      <c r="AS33" s="28" t="s">
        <v>141</v>
      </c>
      <c r="AT33" s="25" t="s">
        <v>0</v>
      </c>
      <c r="AU33" s="28" t="s">
        <v>141</v>
      </c>
      <c r="AV33" s="25"/>
      <c r="AW33" s="25"/>
    </row>
    <row r="34" spans="1:49" ht="31.5" customHeight="1">
      <c r="A34" s="187">
        <f t="shared" si="9"/>
        <v>10</v>
      </c>
      <c r="B34" s="188" t="str">
        <f>'Planting Outline'!B35</f>
        <v>Pioneer</v>
      </c>
      <c r="C34" s="189" t="str">
        <f>'Planting Outline'!C35</f>
        <v>25A70</v>
      </c>
      <c r="D34" s="188">
        <f>'Planting Outline'!D35</f>
        <v>0</v>
      </c>
      <c r="E34" s="188">
        <f>'Planting Outline'!F35</f>
        <v>0</v>
      </c>
      <c r="F34" s="187">
        <v>822</v>
      </c>
      <c r="G34" s="190">
        <v>11</v>
      </c>
      <c r="H34" s="195">
        <f t="shared" si="10"/>
        <v>30</v>
      </c>
      <c r="I34" s="195">
        <f t="shared" si="11"/>
        <v>1070</v>
      </c>
      <c r="J34" s="192">
        <f>'Planting Outline'!J35</f>
        <v>4</v>
      </c>
      <c r="K34" s="193">
        <f t="shared" si="12"/>
        <v>0</v>
      </c>
      <c r="L34" s="194">
        <f t="shared" si="13"/>
        <v>57.055263271028039</v>
      </c>
      <c r="M34" s="195">
        <f t="shared" si="14"/>
        <v>20</v>
      </c>
      <c r="N34" s="190"/>
      <c r="O34" s="196">
        <f t="shared" si="15"/>
        <v>627.60789598130839</v>
      </c>
      <c r="P34" s="195">
        <f t="shared" si="16"/>
        <v>20</v>
      </c>
      <c r="Q34" s="299"/>
      <c r="R34" s="300"/>
      <c r="S34" s="21" t="b">
        <f t="shared" si="4"/>
        <v>0</v>
      </c>
      <c r="T34" s="30">
        <f t="shared" si="5"/>
        <v>-2</v>
      </c>
      <c r="U34" s="29">
        <f t="shared" si="6"/>
        <v>627.60789598130839</v>
      </c>
      <c r="V34" s="31"/>
      <c r="W34" s="21" t="b">
        <f t="shared" si="7"/>
        <v>0</v>
      </c>
      <c r="X34" s="32">
        <f t="shared" si="8"/>
        <v>61.162292803738318</v>
      </c>
      <c r="AA34" s="21" t="s">
        <v>59</v>
      </c>
      <c r="AS34" s="28" t="s">
        <v>142</v>
      </c>
      <c r="AT34" s="25" t="s">
        <v>0</v>
      </c>
      <c r="AU34" s="28" t="s">
        <v>142</v>
      </c>
      <c r="AV34" s="25"/>
      <c r="AW34" s="25"/>
    </row>
    <row r="35" spans="1:49" ht="31.5" customHeight="1">
      <c r="A35" s="187">
        <f t="shared" si="9"/>
        <v>11</v>
      </c>
      <c r="B35" s="188" t="str">
        <f>'Planting Outline'!B36</f>
        <v xml:space="preserve">Stine </v>
      </c>
      <c r="C35" s="189" t="str">
        <f>'Planting Outline'!C36</f>
        <v>20RD20</v>
      </c>
      <c r="D35" s="188">
        <f>'Planting Outline'!D36</f>
        <v>0</v>
      </c>
      <c r="E35" s="188">
        <f>'Planting Outline'!F36</f>
        <v>0</v>
      </c>
      <c r="F35" s="187">
        <v>700</v>
      </c>
      <c r="G35" s="190">
        <v>11.1</v>
      </c>
      <c r="H35" s="195">
        <f t="shared" si="10"/>
        <v>30</v>
      </c>
      <c r="I35" s="195">
        <f t="shared" si="11"/>
        <v>1070</v>
      </c>
      <c r="J35" s="192">
        <f>'Planting Outline'!J36</f>
        <v>4</v>
      </c>
      <c r="K35" s="193">
        <f t="shared" si="12"/>
        <v>0</v>
      </c>
      <c r="L35" s="194">
        <f t="shared" si="13"/>
        <v>48.532614797507797</v>
      </c>
      <c r="M35" s="195">
        <f t="shared" si="14"/>
        <v>25</v>
      </c>
      <c r="N35" s="190"/>
      <c r="O35" s="196">
        <f t="shared" si="15"/>
        <v>533.85876277258581</v>
      </c>
      <c r="P35" s="195">
        <f t="shared" si="16"/>
        <v>25</v>
      </c>
      <c r="Q35" s="299"/>
      <c r="R35" s="300"/>
      <c r="S35" s="21" t="b">
        <f t="shared" si="4"/>
        <v>0</v>
      </c>
      <c r="T35" s="30">
        <f t="shared" si="5"/>
        <v>-1.9000000000000004</v>
      </c>
      <c r="U35" s="29">
        <f t="shared" si="6"/>
        <v>533.85876277258581</v>
      </c>
      <c r="V35" s="31"/>
      <c r="W35" s="21" t="b">
        <f t="shared" si="7"/>
        <v>0</v>
      </c>
      <c r="X35" s="32">
        <f t="shared" si="8"/>
        <v>52.084677570093454</v>
      </c>
      <c r="AA35" s="21" t="s">
        <v>60</v>
      </c>
      <c r="AS35" s="28" t="s">
        <v>143</v>
      </c>
      <c r="AT35" s="25" t="s">
        <v>0</v>
      </c>
      <c r="AU35" s="28" t="s">
        <v>143</v>
      </c>
      <c r="AV35" s="25"/>
      <c r="AW35" s="25"/>
    </row>
    <row r="36" spans="1:49" ht="31.5" customHeight="1">
      <c r="A36" s="187">
        <f t="shared" si="9"/>
        <v>12</v>
      </c>
      <c r="B36" s="188" t="str">
        <f>'Planting Outline'!B37</f>
        <v>Asgrow</v>
      </c>
      <c r="C36" s="189" t="str">
        <f>'Planting Outline'!C37</f>
        <v>20X7</v>
      </c>
      <c r="D36" s="188">
        <f>'Planting Outline'!D37</f>
        <v>0</v>
      </c>
      <c r="E36" s="188">
        <f>'Planting Outline'!F37</f>
        <v>0</v>
      </c>
      <c r="F36" s="187">
        <v>718</v>
      </c>
      <c r="G36" s="190">
        <v>10.8</v>
      </c>
      <c r="H36" s="195">
        <f t="shared" si="10"/>
        <v>30</v>
      </c>
      <c r="I36" s="195">
        <f t="shared" si="11"/>
        <v>1070</v>
      </c>
      <c r="J36" s="192">
        <f>'Planting Outline'!J37</f>
        <v>4</v>
      </c>
      <c r="K36" s="193">
        <f t="shared" si="12"/>
        <v>0</v>
      </c>
      <c r="L36" s="194">
        <f t="shared" si="13"/>
        <v>49.948584834890966</v>
      </c>
      <c r="M36" s="195">
        <f t="shared" si="14"/>
        <v>24</v>
      </c>
      <c r="N36" s="190"/>
      <c r="O36" s="196">
        <f t="shared" si="15"/>
        <v>549.43443318380059</v>
      </c>
      <c r="P36" s="195">
        <f t="shared" si="16"/>
        <v>24</v>
      </c>
      <c r="Q36" s="299"/>
      <c r="R36" s="300"/>
      <c r="S36" s="21" t="b">
        <f t="shared" si="4"/>
        <v>0</v>
      </c>
      <c r="T36" s="30">
        <f t="shared" si="5"/>
        <v>-2.1999999999999993</v>
      </c>
      <c r="U36" s="29">
        <f t="shared" si="6"/>
        <v>549.43443318380059</v>
      </c>
      <c r="V36" s="31"/>
      <c r="W36" s="21" t="b">
        <f t="shared" si="7"/>
        <v>0</v>
      </c>
      <c r="X36" s="32">
        <f t="shared" si="8"/>
        <v>53.423997850467288</v>
      </c>
      <c r="AA36" s="21" t="s">
        <v>61</v>
      </c>
      <c r="AS36" s="28" t="s">
        <v>144</v>
      </c>
      <c r="AT36" s="25" t="s">
        <v>0</v>
      </c>
      <c r="AU36" s="28" t="s">
        <v>144</v>
      </c>
      <c r="AV36" s="25"/>
      <c r="AW36" s="25"/>
    </row>
    <row r="37" spans="1:49" ht="31.5" customHeight="1">
      <c r="A37" s="187">
        <f t="shared" si="9"/>
        <v>13</v>
      </c>
      <c r="B37" s="188" t="str">
        <f>'Planting Outline'!B38</f>
        <v>Asgrow</v>
      </c>
      <c r="C37" s="189" t="str">
        <f>'Planting Outline'!C38</f>
        <v>23X8</v>
      </c>
      <c r="D37" s="188">
        <f>'Planting Outline'!D38</f>
        <v>0</v>
      </c>
      <c r="E37" s="188"/>
      <c r="F37" s="187">
        <v>908</v>
      </c>
      <c r="G37" s="190">
        <v>10.8</v>
      </c>
      <c r="H37" s="195">
        <f t="shared" si="10"/>
        <v>30</v>
      </c>
      <c r="I37" s="195">
        <f t="shared" si="11"/>
        <v>1070</v>
      </c>
      <c r="J37" s="192">
        <f>'Planting Outline'!J38</f>
        <v>4</v>
      </c>
      <c r="K37" s="193">
        <f t="shared" si="12"/>
        <v>0</v>
      </c>
      <c r="L37" s="194">
        <f t="shared" si="13"/>
        <v>63.166176922118389</v>
      </c>
      <c r="M37" s="195">
        <f t="shared" si="14"/>
        <v>13</v>
      </c>
      <c r="N37" s="190"/>
      <c r="O37" s="196">
        <f t="shared" si="15"/>
        <v>694.82794614330226</v>
      </c>
      <c r="P37" s="195">
        <f t="shared" si="16"/>
        <v>13</v>
      </c>
      <c r="Q37" s="299"/>
      <c r="R37" s="300"/>
      <c r="S37" s="21" t="b">
        <f t="shared" si="4"/>
        <v>0</v>
      </c>
      <c r="T37" s="30">
        <f t="shared" si="5"/>
        <v>-2.1999999999999993</v>
      </c>
      <c r="U37" s="29">
        <f t="shared" si="6"/>
        <v>694.82794614330226</v>
      </c>
      <c r="V37" s="31"/>
      <c r="W37" s="21" t="b">
        <f t="shared" si="7"/>
        <v>0</v>
      </c>
      <c r="X37" s="32">
        <f t="shared" si="8"/>
        <v>67.561267476635507</v>
      </c>
      <c r="AC37" s="21" t="s">
        <v>83</v>
      </c>
      <c r="AG37" s="21" t="s">
        <v>257</v>
      </c>
      <c r="AS37" s="28" t="s">
        <v>146</v>
      </c>
      <c r="AT37" s="25" t="s">
        <v>0</v>
      </c>
      <c r="AU37" s="28" t="s">
        <v>146</v>
      </c>
      <c r="AV37" s="25"/>
      <c r="AW37" s="25"/>
    </row>
    <row r="38" spans="1:49" ht="31.5" customHeight="1">
      <c r="A38" s="187">
        <f t="shared" si="9"/>
        <v>14</v>
      </c>
      <c r="B38" s="188" t="str">
        <f>'Planting Outline'!B39</f>
        <v>Asgrow</v>
      </c>
      <c r="C38" s="189" t="str">
        <f>'Planting Outline'!C39</f>
        <v>23X9</v>
      </c>
      <c r="D38" s="188">
        <f>'Planting Outline'!D39</f>
        <v>0</v>
      </c>
      <c r="E38" s="188"/>
      <c r="F38" s="187">
        <v>984</v>
      </c>
      <c r="G38" s="190">
        <v>10.8</v>
      </c>
      <c r="H38" s="195">
        <f t="shared" si="10"/>
        <v>30</v>
      </c>
      <c r="I38" s="195">
        <f t="shared" si="11"/>
        <v>1070</v>
      </c>
      <c r="J38" s="192">
        <f>'Planting Outline'!J39</f>
        <v>4</v>
      </c>
      <c r="K38" s="193">
        <f t="shared" si="12"/>
        <v>0</v>
      </c>
      <c r="L38" s="194">
        <f t="shared" si="13"/>
        <v>68.453213757009351</v>
      </c>
      <c r="M38" s="195">
        <f t="shared" si="14"/>
        <v>3</v>
      </c>
      <c r="N38" s="190"/>
      <c r="O38" s="196">
        <f t="shared" si="15"/>
        <v>752.98535132710288</v>
      </c>
      <c r="P38" s="195">
        <f t="shared" si="16"/>
        <v>3</v>
      </c>
      <c r="Q38" s="299"/>
      <c r="R38" s="300"/>
      <c r="S38" s="21" t="b">
        <f t="shared" si="4"/>
        <v>0</v>
      </c>
      <c r="T38" s="30">
        <f t="shared" si="5"/>
        <v>-2.1999999999999993</v>
      </c>
      <c r="U38" s="29">
        <f t="shared" si="6"/>
        <v>752.98535132710288</v>
      </c>
      <c r="V38" s="31"/>
      <c r="W38" s="21" t="b">
        <f t="shared" si="7"/>
        <v>0</v>
      </c>
      <c r="X38" s="32">
        <f t="shared" si="8"/>
        <v>73.216175327102789</v>
      </c>
      <c r="AS38" s="28" t="s">
        <v>147</v>
      </c>
      <c r="AT38" s="25" t="s">
        <v>0</v>
      </c>
      <c r="AU38" s="28" t="s">
        <v>147</v>
      </c>
      <c r="AV38" s="25"/>
      <c r="AW38" s="25"/>
    </row>
    <row r="39" spans="1:49" ht="31.5" customHeight="1">
      <c r="A39" s="187">
        <f t="shared" si="9"/>
        <v>15</v>
      </c>
      <c r="B39" s="188" t="str">
        <f>'Planting Outline'!B40</f>
        <v>Asgrow</v>
      </c>
      <c r="C39" s="189" t="str">
        <f>'Planting Outline'!C40</f>
        <v>24X7</v>
      </c>
      <c r="D39" s="188">
        <f>'Planting Outline'!D40</f>
        <v>0</v>
      </c>
      <c r="E39" s="188"/>
      <c r="F39" s="187">
        <v>996</v>
      </c>
      <c r="G39" s="190">
        <v>10.9</v>
      </c>
      <c r="H39" s="195">
        <f t="shared" si="10"/>
        <v>30</v>
      </c>
      <c r="I39" s="195">
        <f t="shared" si="11"/>
        <v>1070</v>
      </c>
      <c r="J39" s="192">
        <f>'Planting Outline'!J40</f>
        <v>4</v>
      </c>
      <c r="K39" s="193">
        <f t="shared" si="12"/>
        <v>0</v>
      </c>
      <c r="L39" s="194">
        <f t="shared" si="13"/>
        <v>69.210331906542052</v>
      </c>
      <c r="M39" s="195">
        <f t="shared" si="14"/>
        <v>2</v>
      </c>
      <c r="N39" s="190"/>
      <c r="O39" s="196">
        <f t="shared" si="15"/>
        <v>761.3136509719626</v>
      </c>
      <c r="P39" s="195">
        <f t="shared" si="16"/>
        <v>2</v>
      </c>
      <c r="Q39" s="299"/>
      <c r="R39" s="300"/>
      <c r="S39" s="21" t="b">
        <f t="shared" si="4"/>
        <v>0</v>
      </c>
      <c r="T39" s="30">
        <f t="shared" si="5"/>
        <v>-2.0999999999999996</v>
      </c>
      <c r="U39" s="29">
        <f t="shared" si="6"/>
        <v>761.3136509719626</v>
      </c>
      <c r="V39" s="31"/>
      <c r="W39" s="21" t="b">
        <f t="shared" si="7"/>
        <v>0</v>
      </c>
      <c r="X39" s="32">
        <f t="shared" si="8"/>
        <v>74.109055514018692</v>
      </c>
      <c r="AA39" s="21" t="s">
        <v>62</v>
      </c>
      <c r="AC39" s="21" t="s">
        <v>89</v>
      </c>
      <c r="AG39" s="21" t="s">
        <v>253</v>
      </c>
      <c r="AS39" s="28" t="s">
        <v>148</v>
      </c>
      <c r="AT39" s="25" t="s">
        <v>0</v>
      </c>
      <c r="AU39" s="28" t="s">
        <v>148</v>
      </c>
      <c r="AV39" s="25"/>
      <c r="AW39" s="25"/>
    </row>
    <row r="40" spans="1:49" ht="31.5" customHeight="1">
      <c r="A40" s="187">
        <f t="shared" si="9"/>
        <v>16</v>
      </c>
      <c r="B40" s="188" t="str">
        <f>'Planting Outline'!B41</f>
        <v>Asgrow</v>
      </c>
      <c r="C40" s="189" t="str">
        <f>'Planting Outline'!C41</f>
        <v>26X8</v>
      </c>
      <c r="D40" s="188">
        <f>'Planting Outline'!D41</f>
        <v>0</v>
      </c>
      <c r="E40" s="188"/>
      <c r="F40" s="187">
        <v>816</v>
      </c>
      <c r="G40" s="190">
        <v>11</v>
      </c>
      <c r="H40" s="195">
        <f t="shared" si="10"/>
        <v>30</v>
      </c>
      <c r="I40" s="195">
        <f t="shared" si="11"/>
        <v>1070</v>
      </c>
      <c r="J40" s="192">
        <f>'Planting Outline'!J41</f>
        <v>4</v>
      </c>
      <c r="K40" s="193">
        <f t="shared" si="12"/>
        <v>0</v>
      </c>
      <c r="L40" s="194">
        <f t="shared" si="13"/>
        <v>56.638801495327108</v>
      </c>
      <c r="M40" s="195">
        <f t="shared" si="14"/>
        <v>22</v>
      </c>
      <c r="N40" s="190"/>
      <c r="O40" s="196">
        <f t="shared" si="15"/>
        <v>623.0268164485982</v>
      </c>
      <c r="P40" s="195">
        <f t="shared" si="16"/>
        <v>22</v>
      </c>
      <c r="Q40" s="299"/>
      <c r="R40" s="300"/>
      <c r="S40" s="21" t="b">
        <f t="shared" si="4"/>
        <v>0</v>
      </c>
      <c r="T40" s="30">
        <f t="shared" si="5"/>
        <v>-2</v>
      </c>
      <c r="U40" s="29">
        <f t="shared" si="6"/>
        <v>623.0268164485982</v>
      </c>
      <c r="V40" s="31"/>
      <c r="W40" s="21" t="b">
        <f t="shared" si="7"/>
        <v>0</v>
      </c>
      <c r="X40" s="32">
        <f t="shared" si="8"/>
        <v>60.715852710280373</v>
      </c>
      <c r="AC40" s="21" t="s">
        <v>84</v>
      </c>
      <c r="AG40" s="21" t="s">
        <v>88</v>
      </c>
      <c r="AS40" s="28" t="s">
        <v>150</v>
      </c>
      <c r="AT40" s="25" t="s">
        <v>0</v>
      </c>
      <c r="AU40" s="28" t="s">
        <v>150</v>
      </c>
      <c r="AV40" s="25"/>
      <c r="AW40" s="25"/>
    </row>
    <row r="41" spans="1:49" ht="31.5" customHeight="1">
      <c r="A41" s="187">
        <f t="shared" si="9"/>
        <v>17</v>
      </c>
      <c r="B41" s="188" t="str">
        <f>'Planting Outline'!B42</f>
        <v xml:space="preserve">Stine </v>
      </c>
      <c r="C41" s="189" t="str">
        <f>'Planting Outline'!C42</f>
        <v>19BA32</v>
      </c>
      <c r="D41" s="188">
        <f>'Planting Outline'!D42</f>
        <v>0</v>
      </c>
      <c r="E41" s="188"/>
      <c r="F41" s="187">
        <v>864</v>
      </c>
      <c r="G41" s="190">
        <v>11</v>
      </c>
      <c r="H41" s="195">
        <f t="shared" si="10"/>
        <v>30</v>
      </c>
      <c r="I41" s="195">
        <f t="shared" si="11"/>
        <v>1070</v>
      </c>
      <c r="J41" s="192">
        <f>'Planting Outline'!J42</f>
        <v>4</v>
      </c>
      <c r="K41" s="193">
        <f t="shared" si="12"/>
        <v>0</v>
      </c>
      <c r="L41" s="194">
        <f t="shared" si="13"/>
        <v>59.970495700934578</v>
      </c>
      <c r="M41" s="195">
        <f t="shared" si="14"/>
        <v>16</v>
      </c>
      <c r="N41" s="190"/>
      <c r="O41" s="196">
        <f t="shared" si="15"/>
        <v>659.6754527102803</v>
      </c>
      <c r="P41" s="195">
        <f t="shared" si="16"/>
        <v>16</v>
      </c>
      <c r="Q41" s="299"/>
      <c r="R41" s="300"/>
      <c r="S41" s="21" t="b">
        <f t="shared" si="4"/>
        <v>0</v>
      </c>
      <c r="T41" s="30">
        <f t="shared" si="5"/>
        <v>-2</v>
      </c>
      <c r="U41" s="29">
        <f t="shared" si="6"/>
        <v>659.6754527102803</v>
      </c>
      <c r="V41" s="31"/>
      <c r="W41" s="21" t="b">
        <f t="shared" si="7"/>
        <v>0</v>
      </c>
      <c r="X41" s="32">
        <f t="shared" si="8"/>
        <v>64.287373457943914</v>
      </c>
      <c r="AA41" s="21" t="s">
        <v>63</v>
      </c>
      <c r="AC41" s="21" t="s">
        <v>87</v>
      </c>
      <c r="AG41" s="21" t="s">
        <v>254</v>
      </c>
      <c r="AS41" s="28" t="s">
        <v>151</v>
      </c>
      <c r="AT41" s="25" t="s">
        <v>0</v>
      </c>
      <c r="AU41" s="28" t="s">
        <v>151</v>
      </c>
      <c r="AV41" s="25"/>
      <c r="AW41" s="25"/>
    </row>
    <row r="42" spans="1:49" ht="31.5" customHeight="1">
      <c r="A42" s="187">
        <f t="shared" si="9"/>
        <v>18</v>
      </c>
      <c r="B42" s="188" t="str">
        <f>'Planting Outline'!B43</f>
        <v xml:space="preserve">Stine </v>
      </c>
      <c r="C42" s="189" t="str">
        <f>'Planting Outline'!C43</f>
        <v>21RI32</v>
      </c>
      <c r="D42" s="188">
        <f>'Planting Outline'!D43</f>
        <v>0</v>
      </c>
      <c r="E42" s="188"/>
      <c r="F42" s="187">
        <v>942</v>
      </c>
      <c r="G42" s="190">
        <v>11.1</v>
      </c>
      <c r="H42" s="195">
        <f t="shared" si="10"/>
        <v>30</v>
      </c>
      <c r="I42" s="195">
        <f t="shared" si="11"/>
        <v>1070</v>
      </c>
      <c r="J42" s="192">
        <f>'Planting Outline'!J43</f>
        <v>4</v>
      </c>
      <c r="K42" s="193">
        <f t="shared" ref="K42:K84" si="17">+IF(G42=0,"", +$K$25)</f>
        <v>0</v>
      </c>
      <c r="L42" s="194">
        <f t="shared" ref="L42:L84" si="18">IF(G42=0,"",+((100-G42)*F42*100.138)/(H42*I42*J42))</f>
        <v>65.311033056074777</v>
      </c>
      <c r="M42" s="195">
        <f t="shared" ref="M42:M84" si="19">IF(G42=0,"",RANK(L42,$L$25:$L$84,0))</f>
        <v>8</v>
      </c>
      <c r="N42" s="190"/>
      <c r="O42" s="196">
        <f t="shared" ref="O42:O84" si="20">IF(G42=0,"",U42)</f>
        <v>718.42136361682253</v>
      </c>
      <c r="P42" s="195">
        <f t="shared" ref="P42:P84" si="21">IF(G42=0,"",RANK(O42,$O$25:$O$84,0))</f>
        <v>8</v>
      </c>
      <c r="Q42" s="299"/>
      <c r="R42" s="300"/>
      <c r="S42" s="21" t="b">
        <f t="shared" si="4"/>
        <v>0</v>
      </c>
      <c r="T42" s="30">
        <f t="shared" si="5"/>
        <v>-1.9000000000000004</v>
      </c>
      <c r="U42" s="29">
        <f t="shared" si="6"/>
        <v>718.42136361682253</v>
      </c>
      <c r="V42" s="31"/>
      <c r="W42" s="21" t="b">
        <f t="shared" si="7"/>
        <v>0</v>
      </c>
      <c r="X42" s="32">
        <f t="shared" si="8"/>
        <v>70.091094672897199</v>
      </c>
      <c r="AA42" s="21" t="s">
        <v>64</v>
      </c>
      <c r="AC42" s="21" t="s">
        <v>86</v>
      </c>
      <c r="AG42" s="21" t="s">
        <v>256</v>
      </c>
      <c r="AS42" s="28" t="s">
        <v>156</v>
      </c>
      <c r="AT42" s="25"/>
      <c r="AU42" s="28" t="s">
        <v>156</v>
      </c>
      <c r="AV42" s="25"/>
      <c r="AW42" s="25"/>
    </row>
    <row r="43" spans="1:49" ht="31.5" customHeight="1">
      <c r="A43" s="187">
        <f t="shared" si="9"/>
        <v>19</v>
      </c>
      <c r="B43" s="188" t="str">
        <f>'Planting Outline'!B44</f>
        <v xml:space="preserve">Stine </v>
      </c>
      <c r="C43" s="189" t="str">
        <f>'Planting Outline'!C44</f>
        <v>23BB02</v>
      </c>
      <c r="D43" s="188">
        <f>'Planting Outline'!D44</f>
        <v>0</v>
      </c>
      <c r="E43" s="188"/>
      <c r="F43" s="187">
        <v>920</v>
      </c>
      <c r="G43" s="190">
        <v>11.1</v>
      </c>
      <c r="H43" s="195">
        <f t="shared" si="10"/>
        <v>30</v>
      </c>
      <c r="I43" s="195">
        <f t="shared" si="11"/>
        <v>1070</v>
      </c>
      <c r="J43" s="192">
        <f>'Planting Outline'!J44</f>
        <v>4</v>
      </c>
      <c r="K43" s="193">
        <f t="shared" si="17"/>
        <v>0</v>
      </c>
      <c r="L43" s="194">
        <f t="shared" si="18"/>
        <v>63.785722305295955</v>
      </c>
      <c r="M43" s="195">
        <f t="shared" si="19"/>
        <v>12</v>
      </c>
      <c r="N43" s="190"/>
      <c r="O43" s="196">
        <f t="shared" si="20"/>
        <v>701.64294535825547</v>
      </c>
      <c r="P43" s="195">
        <f t="shared" si="21"/>
        <v>12</v>
      </c>
      <c r="Q43" s="299"/>
      <c r="R43" s="300"/>
      <c r="S43" s="21" t="b">
        <f t="shared" si="4"/>
        <v>0</v>
      </c>
      <c r="T43" s="30">
        <f t="shared" si="5"/>
        <v>-1.9000000000000004</v>
      </c>
      <c r="U43" s="29">
        <f t="shared" si="6"/>
        <v>701.64294535825547</v>
      </c>
      <c r="V43" s="31"/>
      <c r="W43" s="21" t="b">
        <f t="shared" si="7"/>
        <v>0</v>
      </c>
      <c r="X43" s="32">
        <f t="shared" si="8"/>
        <v>68.454147663551396</v>
      </c>
      <c r="AC43" s="21" t="s">
        <v>85</v>
      </c>
      <c r="AG43" s="21" t="s">
        <v>255</v>
      </c>
      <c r="AS43" s="28" t="s">
        <v>157</v>
      </c>
      <c r="AT43" s="25"/>
      <c r="AU43" s="28" t="s">
        <v>157</v>
      </c>
      <c r="AV43" s="25"/>
      <c r="AW43" s="25"/>
    </row>
    <row r="44" spans="1:49" ht="31.5" customHeight="1">
      <c r="A44" s="187">
        <f t="shared" si="9"/>
        <v>20</v>
      </c>
      <c r="B44" s="188" t="str">
        <f>'Planting Outline'!B45</f>
        <v xml:space="preserve">Stine </v>
      </c>
      <c r="C44" s="189" t="str">
        <f>'Planting Outline'!C45</f>
        <v>24LJ20</v>
      </c>
      <c r="D44" s="188">
        <f>'Planting Outline'!D45</f>
        <v>0</v>
      </c>
      <c r="E44" s="188"/>
      <c r="F44" s="187">
        <v>950</v>
      </c>
      <c r="G44" s="190">
        <v>11.1</v>
      </c>
      <c r="H44" s="195">
        <f t="shared" si="10"/>
        <v>30</v>
      </c>
      <c r="I44" s="195">
        <f t="shared" si="11"/>
        <v>1070</v>
      </c>
      <c r="J44" s="192">
        <f>'Planting Outline'!J45</f>
        <v>4</v>
      </c>
      <c r="K44" s="193">
        <f t="shared" si="17"/>
        <v>0</v>
      </c>
      <c r="L44" s="194">
        <f t="shared" si="18"/>
        <v>65.865691510903432</v>
      </c>
      <c r="M44" s="195">
        <f t="shared" si="19"/>
        <v>6</v>
      </c>
      <c r="N44" s="190"/>
      <c r="O44" s="196">
        <f t="shared" si="20"/>
        <v>724.52260661993773</v>
      </c>
      <c r="P44" s="195">
        <f t="shared" si="21"/>
        <v>6</v>
      </c>
      <c r="Q44" s="299"/>
      <c r="R44" s="300"/>
      <c r="S44" s="21" t="b">
        <f t="shared" si="4"/>
        <v>0</v>
      </c>
      <c r="T44" s="30">
        <f t="shared" si="5"/>
        <v>-1.9000000000000004</v>
      </c>
      <c r="U44" s="29">
        <f t="shared" si="6"/>
        <v>724.52260661993773</v>
      </c>
      <c r="V44" s="31"/>
      <c r="W44" s="21" t="b">
        <f t="shared" si="7"/>
        <v>0</v>
      </c>
      <c r="X44" s="32">
        <f t="shared" si="8"/>
        <v>70.686348130841125</v>
      </c>
      <c r="AS44" s="28" t="s">
        <v>159</v>
      </c>
      <c r="AT44" s="25"/>
      <c r="AU44" s="28" t="s">
        <v>159</v>
      </c>
      <c r="AV44" s="25"/>
      <c r="AW44" s="25"/>
    </row>
    <row r="45" spans="1:49" ht="31.5" customHeight="1">
      <c r="A45" s="187">
        <f t="shared" si="9"/>
        <v>21</v>
      </c>
      <c r="B45" s="188" t="str">
        <f>'Planting Outline'!B46</f>
        <v xml:space="preserve">Stine </v>
      </c>
      <c r="C45" s="189" t="str">
        <f>'Planting Outline'!C46</f>
        <v>26BA32</v>
      </c>
      <c r="D45" s="188">
        <f>'Planting Outline'!D46</f>
        <v>0</v>
      </c>
      <c r="E45" s="188"/>
      <c r="F45" s="187">
        <v>964</v>
      </c>
      <c r="G45" s="190">
        <v>11.1</v>
      </c>
      <c r="H45" s="195">
        <f t="shared" si="10"/>
        <v>30</v>
      </c>
      <c r="I45" s="195">
        <f t="shared" si="11"/>
        <v>1070</v>
      </c>
      <c r="J45" s="192">
        <f>'Planting Outline'!J46</f>
        <v>4</v>
      </c>
      <c r="K45" s="193">
        <f t="shared" si="17"/>
        <v>0</v>
      </c>
      <c r="L45" s="194">
        <f t="shared" si="18"/>
        <v>66.836343806853591</v>
      </c>
      <c r="M45" s="195">
        <f t="shared" si="19"/>
        <v>5</v>
      </c>
      <c r="N45" s="190"/>
      <c r="O45" s="196">
        <f t="shared" si="20"/>
        <v>735.19978187538948</v>
      </c>
      <c r="P45" s="195">
        <f t="shared" si="21"/>
        <v>5</v>
      </c>
      <c r="Q45" s="299"/>
      <c r="R45" s="300"/>
      <c r="S45" s="21" t="b">
        <f t="shared" si="4"/>
        <v>0</v>
      </c>
      <c r="T45" s="30">
        <f t="shared" si="5"/>
        <v>-1.9000000000000004</v>
      </c>
      <c r="U45" s="29">
        <f t="shared" si="6"/>
        <v>735.19978187538948</v>
      </c>
      <c r="V45" s="31"/>
      <c r="W45" s="21" t="b">
        <f t="shared" si="7"/>
        <v>0</v>
      </c>
      <c r="X45" s="32">
        <f t="shared" si="8"/>
        <v>71.728041682242988</v>
      </c>
      <c r="AS45" s="28" t="s">
        <v>160</v>
      </c>
      <c r="AT45" s="25"/>
      <c r="AU45" s="28" t="s">
        <v>160</v>
      </c>
      <c r="AV45" s="25"/>
      <c r="AW45" s="25"/>
    </row>
    <row r="46" spans="1:49" ht="31.5" customHeight="1">
      <c r="A46" s="187">
        <f t="shared" si="9"/>
        <v>22</v>
      </c>
      <c r="B46" s="188" t="str">
        <f>'Planting Outline'!B47</f>
        <v xml:space="preserve">Stine </v>
      </c>
      <c r="C46" s="189" t="str">
        <f>'Planting Outline'!C47</f>
        <v>25LH62</v>
      </c>
      <c r="D46" s="188">
        <f>'Planting Outline'!D47</f>
        <v>0</v>
      </c>
      <c r="E46" s="188"/>
      <c r="F46" s="187">
        <v>929</v>
      </c>
      <c r="G46" s="190">
        <v>11.2</v>
      </c>
      <c r="H46" s="195">
        <f t="shared" si="10"/>
        <v>30</v>
      </c>
      <c r="I46" s="195">
        <f t="shared" si="11"/>
        <v>1070</v>
      </c>
      <c r="J46" s="192">
        <f>'Planting Outline'!J47</f>
        <v>4</v>
      </c>
      <c r="K46" s="193">
        <f t="shared" si="17"/>
        <v>0</v>
      </c>
      <c r="L46" s="194">
        <f t="shared" si="18"/>
        <v>64.337261196261679</v>
      </c>
      <c r="M46" s="195">
        <f t="shared" si="19"/>
        <v>10</v>
      </c>
      <c r="N46" s="190"/>
      <c r="O46" s="196">
        <f t="shared" si="20"/>
        <v>707.70987315887851</v>
      </c>
      <c r="P46" s="195">
        <f t="shared" si="21"/>
        <v>10</v>
      </c>
      <c r="Q46" s="299"/>
      <c r="R46" s="300"/>
      <c r="S46" s="21" t="b">
        <f t="shared" si="4"/>
        <v>0</v>
      </c>
      <c r="T46" s="30">
        <f t="shared" si="5"/>
        <v>-1.8000000000000007</v>
      </c>
      <c r="U46" s="29">
        <f t="shared" si="6"/>
        <v>707.70987315887851</v>
      </c>
      <c r="V46" s="31"/>
      <c r="W46" s="21" t="b">
        <f t="shared" si="7"/>
        <v>0</v>
      </c>
      <c r="X46" s="32">
        <f t="shared" si="8"/>
        <v>69.123807803738316</v>
      </c>
      <c r="AS46" s="28" t="s">
        <v>167</v>
      </c>
      <c r="AT46" s="25"/>
      <c r="AU46" s="28" t="s">
        <v>167</v>
      </c>
      <c r="AV46" s="25"/>
      <c r="AW46" s="25"/>
    </row>
    <row r="47" spans="1:49" ht="31.5" customHeight="1">
      <c r="A47" s="187">
        <f t="shared" si="9"/>
        <v>23</v>
      </c>
      <c r="B47" s="188" t="str">
        <f>'Planting Outline'!B48</f>
        <v>LG</v>
      </c>
      <c r="C47" s="189" t="str">
        <f>'Planting Outline'!C48</f>
        <v>2255R2</v>
      </c>
      <c r="D47" s="188">
        <f>'Planting Outline'!D48</f>
        <v>0</v>
      </c>
      <c r="E47" s="188"/>
      <c r="F47" s="187">
        <v>984</v>
      </c>
      <c r="G47" s="190">
        <v>11</v>
      </c>
      <c r="H47" s="195">
        <f t="shared" si="10"/>
        <v>30</v>
      </c>
      <c r="I47" s="195">
        <f t="shared" si="11"/>
        <v>1070</v>
      </c>
      <c r="J47" s="192">
        <f>'Planting Outline'!J48</f>
        <v>4</v>
      </c>
      <c r="K47" s="193">
        <f t="shared" si="17"/>
        <v>0</v>
      </c>
      <c r="L47" s="194">
        <f t="shared" si="18"/>
        <v>68.299731214953269</v>
      </c>
      <c r="M47" s="195">
        <f t="shared" si="19"/>
        <v>4</v>
      </c>
      <c r="N47" s="190"/>
      <c r="O47" s="196">
        <f t="shared" si="20"/>
        <v>751.29704336448594</v>
      </c>
      <c r="P47" s="195">
        <f t="shared" si="21"/>
        <v>4</v>
      </c>
      <c r="Q47" s="299"/>
      <c r="R47" s="300"/>
      <c r="S47" s="21" t="b">
        <f t="shared" si="4"/>
        <v>0</v>
      </c>
      <c r="T47" s="30">
        <f t="shared" si="5"/>
        <v>-2</v>
      </c>
      <c r="U47" s="29">
        <f t="shared" si="6"/>
        <v>751.29704336448594</v>
      </c>
      <c r="V47" s="31"/>
      <c r="W47" s="21" t="b">
        <f t="shared" si="7"/>
        <v>0</v>
      </c>
      <c r="X47" s="32">
        <f t="shared" si="8"/>
        <v>73.216175327102789</v>
      </c>
      <c r="AV47" s="25"/>
      <c r="AW47" s="25"/>
    </row>
    <row r="48" spans="1:49" ht="31.5" customHeight="1">
      <c r="A48" s="187">
        <f t="shared" ref="A48:A84" si="22">IF(C48=0,"",A47+1)</f>
        <v>24</v>
      </c>
      <c r="B48" s="238" t="str">
        <f>'Planting Outline'!B49</f>
        <v xml:space="preserve">Stine </v>
      </c>
      <c r="C48" s="189" t="str">
        <f>'Planting Outline'!C49</f>
        <v>20RD20</v>
      </c>
      <c r="D48" s="188" t="str">
        <f>'Planting Outline'!D49</f>
        <v>CHECK</v>
      </c>
      <c r="E48" s="188"/>
      <c r="F48" s="187">
        <v>936</v>
      </c>
      <c r="G48" s="190">
        <v>11.5</v>
      </c>
      <c r="H48" s="195">
        <f t="shared" si="10"/>
        <v>30</v>
      </c>
      <c r="I48" s="195">
        <f t="shared" si="11"/>
        <v>1070</v>
      </c>
      <c r="J48" s="192">
        <f>'Planting Outline'!J49</f>
        <v>4</v>
      </c>
      <c r="K48" s="193">
        <f t="shared" si="17"/>
        <v>0</v>
      </c>
      <c r="L48" s="194">
        <f t="shared" si="18"/>
        <v>64.603048037383189</v>
      </c>
      <c r="M48" s="195">
        <f t="shared" si="19"/>
        <v>9</v>
      </c>
      <c r="N48" s="190"/>
      <c r="O48" s="196">
        <f t="shared" si="20"/>
        <v>710.63352841121514</v>
      </c>
      <c r="P48" s="195">
        <f t="shared" si="21"/>
        <v>9</v>
      </c>
      <c r="Q48" s="299"/>
      <c r="R48" s="300"/>
      <c r="S48" s="21" t="b">
        <f t="shared" si="4"/>
        <v>0</v>
      </c>
      <c r="T48" s="30">
        <f t="shared" si="5"/>
        <v>-1.5</v>
      </c>
      <c r="U48" s="29">
        <f t="shared" si="6"/>
        <v>710.63352841121514</v>
      </c>
      <c r="V48" s="31"/>
      <c r="W48" s="21" t="b">
        <f t="shared" si="7"/>
        <v>0</v>
      </c>
      <c r="X48" s="32">
        <f t="shared" si="8"/>
        <v>69.644654579439248</v>
      </c>
      <c r="AV48" s="25"/>
      <c r="AW48" s="25"/>
    </row>
    <row r="49" spans="1:49" ht="31.5" customHeight="1">
      <c r="A49" s="187">
        <f t="shared" si="22"/>
        <v>25</v>
      </c>
      <c r="B49" s="238" t="str">
        <f>'Planting Outline'!B50</f>
        <v xml:space="preserve">Stine </v>
      </c>
      <c r="C49" s="189" t="str">
        <f>'Planting Outline'!C50</f>
        <v>20RD20</v>
      </c>
      <c r="D49" s="188" t="str">
        <f>'Planting Outline'!D50</f>
        <v>TRIPIDITY</v>
      </c>
      <c r="E49" s="188"/>
      <c r="F49" s="187">
        <v>896</v>
      </c>
      <c r="G49" s="190">
        <v>11.4</v>
      </c>
      <c r="H49" s="195">
        <v>30</v>
      </c>
      <c r="I49" s="195">
        <f t="shared" si="11"/>
        <v>1070</v>
      </c>
      <c r="J49" s="192">
        <f>'Planting Outline'!J50</f>
        <v>4</v>
      </c>
      <c r="K49" s="193">
        <f t="shared" si="17"/>
        <v>0</v>
      </c>
      <c r="L49" s="194">
        <f t="shared" si="18"/>
        <v>61.912112249221181</v>
      </c>
      <c r="M49" s="195">
        <f t="shared" si="19"/>
        <v>14</v>
      </c>
      <c r="N49" s="190"/>
      <c r="O49" s="196">
        <f t="shared" si="20"/>
        <v>681.03323474143303</v>
      </c>
      <c r="P49" s="195">
        <f t="shared" si="21"/>
        <v>14</v>
      </c>
      <c r="Q49" s="299"/>
      <c r="R49" s="300"/>
      <c r="S49" s="21" t="b">
        <f t="shared" si="4"/>
        <v>0</v>
      </c>
      <c r="T49" s="30">
        <f t="shared" si="5"/>
        <v>-1.5999999999999996</v>
      </c>
      <c r="U49" s="29">
        <f t="shared" si="6"/>
        <v>681.03323474143303</v>
      </c>
      <c r="V49" s="31"/>
      <c r="W49" s="21" t="b">
        <f t="shared" si="7"/>
        <v>0</v>
      </c>
      <c r="X49" s="32">
        <f t="shared" si="8"/>
        <v>66.668387289719618</v>
      </c>
      <c r="AV49" s="25"/>
      <c r="AW49" s="25"/>
    </row>
    <row r="50" spans="1:49" ht="31.5" customHeight="1">
      <c r="A50" s="187">
        <f t="shared" si="22"/>
        <v>26</v>
      </c>
      <c r="B50" s="238" t="str">
        <f>'Planting Outline'!B51</f>
        <v xml:space="preserve">Stine </v>
      </c>
      <c r="C50" s="189" t="str">
        <f>'Planting Outline'!C51</f>
        <v>20RD20</v>
      </c>
      <c r="D50" s="188" t="str">
        <f>'Planting Outline'!D51</f>
        <v>ASCEND</v>
      </c>
      <c r="E50" s="188"/>
      <c r="F50" s="187">
        <v>946</v>
      </c>
      <c r="G50" s="190">
        <v>11.4</v>
      </c>
      <c r="H50" s="195">
        <v>30</v>
      </c>
      <c r="I50" s="195">
        <f t="shared" si="11"/>
        <v>1070</v>
      </c>
      <c r="J50" s="192">
        <f>'Planting Outline'!J51</f>
        <v>4</v>
      </c>
      <c r="K50" s="193">
        <f t="shared" si="17"/>
        <v>0</v>
      </c>
      <c r="L50" s="194">
        <f t="shared" si="18"/>
        <v>65.367029227414335</v>
      </c>
      <c r="M50" s="195">
        <f t="shared" si="19"/>
        <v>7</v>
      </c>
      <c r="N50" s="190"/>
      <c r="O50" s="196">
        <f t="shared" si="20"/>
        <v>719.0373215015577</v>
      </c>
      <c r="P50" s="195">
        <f t="shared" si="21"/>
        <v>7</v>
      </c>
      <c r="Q50" s="299"/>
      <c r="R50" s="300"/>
      <c r="S50" s="21" t="b">
        <f t="shared" ref="S50:S84" si="23">(+G50&gt;$P$7+0.01)</f>
        <v>0</v>
      </c>
      <c r="T50" s="30">
        <f t="shared" ref="T50:T84" si="24">+G50-$S$17</f>
        <v>-1.5999999999999996</v>
      </c>
      <c r="U50" s="29">
        <f t="shared" ref="U50:U84" si="25">IF(S50,+((L50*$Q$5)-((T50*$Q$9)*L50)),+L50*$Q$5)</f>
        <v>719.0373215015577</v>
      </c>
      <c r="V50" s="31"/>
      <c r="W50" s="21" t="b">
        <f t="shared" ref="W50:W84" si="26">+S50</f>
        <v>0</v>
      </c>
      <c r="X50" s="32">
        <f t="shared" ref="X50:X84" si="27">+IF(W50,+(100-G50)*F50*109.814/(H50*I50*J50),+(100-$P$7)*F50*109.814/(H50*I50*J50))</f>
        <v>70.388721401869162</v>
      </c>
      <c r="AV50" s="25"/>
      <c r="AW50" s="25"/>
    </row>
    <row r="51" spans="1:49" ht="31.5" customHeight="1">
      <c r="A51" s="187">
        <f t="shared" si="22"/>
        <v>27</v>
      </c>
      <c r="B51" s="238" t="str">
        <f>'Planting Outline'!B52</f>
        <v>LG</v>
      </c>
      <c r="C51" s="189" t="str">
        <f>'Planting Outline'!C52</f>
        <v>2441R2</v>
      </c>
      <c r="D51" s="188">
        <f>'Planting Outline'!D52</f>
        <v>0</v>
      </c>
      <c r="E51" s="188"/>
      <c r="F51" s="187">
        <v>1064</v>
      </c>
      <c r="G51" s="190">
        <v>11.3</v>
      </c>
      <c r="H51" s="195">
        <v>30</v>
      </c>
      <c r="I51" s="195">
        <f t="shared" si="11"/>
        <v>1070</v>
      </c>
      <c r="J51" s="192">
        <f>'Planting Outline'!J52</f>
        <v>4</v>
      </c>
      <c r="K51" s="193">
        <f t="shared" si="17"/>
        <v>0</v>
      </c>
      <c r="L51" s="194">
        <f t="shared" si="18"/>
        <v>73.603613694704052</v>
      </c>
      <c r="M51" s="195">
        <f t="shared" si="19"/>
        <v>1</v>
      </c>
      <c r="N51" s="190"/>
      <c r="O51" s="196">
        <f t="shared" si="20"/>
        <v>809.63975064174451</v>
      </c>
      <c r="P51" s="195">
        <f t="shared" si="21"/>
        <v>1</v>
      </c>
      <c r="Q51" s="299"/>
      <c r="R51" s="300"/>
      <c r="S51" s="21" t="b">
        <f t="shared" si="23"/>
        <v>0</v>
      </c>
      <c r="T51" s="30">
        <f t="shared" si="24"/>
        <v>-1.6999999999999993</v>
      </c>
      <c r="U51" s="29">
        <f t="shared" si="25"/>
        <v>809.63975064174451</v>
      </c>
      <c r="V51" s="31"/>
      <c r="W51" s="21" t="b">
        <f t="shared" si="26"/>
        <v>0</v>
      </c>
      <c r="X51" s="32">
        <f t="shared" si="27"/>
        <v>79.168709906542063</v>
      </c>
      <c r="AV51" s="25"/>
      <c r="AW51" s="25"/>
    </row>
    <row r="52" spans="1:49" ht="31.5" customHeight="1">
      <c r="A52" s="187">
        <f t="shared" si="22"/>
        <v>28</v>
      </c>
      <c r="B52" s="238" t="str">
        <f>'Planting Outline'!B53</f>
        <v>Croplan</v>
      </c>
      <c r="C52" s="189" t="str">
        <f>'Planting Outline'!C53</f>
        <v>LC2250</v>
      </c>
      <c r="D52" s="188">
        <f>'Planting Outline'!D53</f>
        <v>0</v>
      </c>
      <c r="E52" s="188"/>
      <c r="F52" s="187">
        <v>828</v>
      </c>
      <c r="G52" s="190">
        <v>11.4</v>
      </c>
      <c r="H52" s="195">
        <v>30</v>
      </c>
      <c r="I52" s="195">
        <f t="shared" si="11"/>
        <v>1070</v>
      </c>
      <c r="J52" s="192">
        <f>'Planting Outline'!J53</f>
        <v>4</v>
      </c>
      <c r="K52" s="193">
        <f t="shared" si="17"/>
        <v>0</v>
      </c>
      <c r="L52" s="194">
        <f t="shared" si="18"/>
        <v>57.213425158878501</v>
      </c>
      <c r="M52" s="195">
        <f t="shared" si="19"/>
        <v>19</v>
      </c>
      <c r="N52" s="190"/>
      <c r="O52" s="196">
        <f t="shared" si="20"/>
        <v>629.34767674766351</v>
      </c>
      <c r="P52" s="195">
        <f t="shared" si="21"/>
        <v>19</v>
      </c>
      <c r="Q52" s="299"/>
      <c r="R52" s="300"/>
      <c r="S52" s="21" t="b">
        <f t="shared" si="23"/>
        <v>0</v>
      </c>
      <c r="T52" s="30">
        <f t="shared" si="24"/>
        <v>-1.5999999999999996</v>
      </c>
      <c r="U52" s="29">
        <f t="shared" si="25"/>
        <v>629.34767674766351</v>
      </c>
      <c r="V52" s="31"/>
      <c r="W52" s="21" t="b">
        <f t="shared" si="26"/>
        <v>0</v>
      </c>
      <c r="X52" s="32">
        <f t="shared" si="27"/>
        <v>61.608732897196255</v>
      </c>
      <c r="AV52" s="25"/>
      <c r="AW52" s="25"/>
    </row>
    <row r="53" spans="1:49" ht="31.5" customHeight="1">
      <c r="A53" s="187" t="str">
        <f t="shared" si="22"/>
        <v/>
      </c>
      <c r="B53" s="188">
        <f>'Planting Outline'!B54</f>
        <v>0</v>
      </c>
      <c r="C53" s="189">
        <f>'Planting Outline'!C54</f>
        <v>0</v>
      </c>
      <c r="D53" s="188">
        <f>'Planting Outline'!D54</f>
        <v>0</v>
      </c>
      <c r="E53" s="188"/>
      <c r="F53" s="187"/>
      <c r="G53" s="190"/>
      <c r="H53" s="195" t="str">
        <f t="shared" si="10"/>
        <v/>
      </c>
      <c r="I53" s="195" t="str">
        <f t="shared" si="11"/>
        <v/>
      </c>
      <c r="J53" s="192">
        <f>'Planting Outline'!J54</f>
        <v>4</v>
      </c>
      <c r="K53" s="193" t="str">
        <f t="shared" si="17"/>
        <v/>
      </c>
      <c r="L53" s="194" t="str">
        <f t="shared" si="18"/>
        <v/>
      </c>
      <c r="M53" s="195" t="str">
        <f t="shared" si="19"/>
        <v/>
      </c>
      <c r="N53" s="190"/>
      <c r="O53" s="196" t="str">
        <f t="shared" si="20"/>
        <v/>
      </c>
      <c r="P53" s="195" t="str">
        <f t="shared" si="21"/>
        <v/>
      </c>
      <c r="Q53" s="296"/>
      <c r="R53" s="297"/>
      <c r="S53" s="21" t="b">
        <f t="shared" si="23"/>
        <v>0</v>
      </c>
      <c r="T53" s="30">
        <f t="shared" si="24"/>
        <v>-13</v>
      </c>
      <c r="U53" s="29" t="e">
        <f t="shared" si="25"/>
        <v>#VALUE!</v>
      </c>
      <c r="V53" s="31"/>
      <c r="W53" s="21" t="b">
        <f t="shared" si="26"/>
        <v>0</v>
      </c>
      <c r="X53" s="32" t="e">
        <f t="shared" si="27"/>
        <v>#VALUE!</v>
      </c>
      <c r="AV53" s="25"/>
      <c r="AW53" s="25"/>
    </row>
    <row r="54" spans="1:49" ht="31.5" customHeight="1">
      <c r="A54" s="187" t="str">
        <f t="shared" si="22"/>
        <v/>
      </c>
      <c r="B54" s="188">
        <f>'Planting Outline'!B55</f>
        <v>0</v>
      </c>
      <c r="C54" s="189">
        <f>'Planting Outline'!C55</f>
        <v>0</v>
      </c>
      <c r="D54" s="188">
        <f>'Planting Outline'!D55</f>
        <v>0</v>
      </c>
      <c r="E54" s="188">
        <f>'Planting Outline'!F55</f>
        <v>0</v>
      </c>
      <c r="F54" s="187"/>
      <c r="G54" s="190"/>
      <c r="H54" s="195" t="str">
        <f t="shared" si="10"/>
        <v/>
      </c>
      <c r="I54" s="195" t="str">
        <f t="shared" si="11"/>
        <v/>
      </c>
      <c r="J54" s="192">
        <f>'Planting Outline'!J55</f>
        <v>4</v>
      </c>
      <c r="K54" s="193" t="str">
        <f t="shared" si="17"/>
        <v/>
      </c>
      <c r="L54" s="194" t="str">
        <f t="shared" si="18"/>
        <v/>
      </c>
      <c r="M54" s="195" t="str">
        <f t="shared" si="19"/>
        <v/>
      </c>
      <c r="N54" s="190"/>
      <c r="O54" s="196" t="str">
        <f t="shared" si="20"/>
        <v/>
      </c>
      <c r="P54" s="195" t="str">
        <f t="shared" si="21"/>
        <v/>
      </c>
      <c r="Q54" s="298">
        <f>'Planting Outline'!K55</f>
        <v>0</v>
      </c>
      <c r="R54" s="298"/>
      <c r="S54" s="21" t="b">
        <f t="shared" si="23"/>
        <v>0</v>
      </c>
      <c r="T54" s="30">
        <f t="shared" si="24"/>
        <v>-13</v>
      </c>
      <c r="U54" s="29" t="e">
        <f t="shared" si="25"/>
        <v>#VALUE!</v>
      </c>
      <c r="V54" s="31"/>
      <c r="W54" s="21" t="b">
        <f t="shared" si="26"/>
        <v>0</v>
      </c>
      <c r="X54" s="32" t="e">
        <f t="shared" si="27"/>
        <v>#VALUE!</v>
      </c>
      <c r="AV54" s="25"/>
      <c r="AW54" s="25"/>
    </row>
    <row r="55" spans="1:49" ht="31.5" customHeight="1">
      <c r="A55" s="187" t="str">
        <f t="shared" si="22"/>
        <v/>
      </c>
      <c r="B55" s="188">
        <f>'Planting Outline'!B56</f>
        <v>0</v>
      </c>
      <c r="C55" s="189">
        <f>'Planting Outline'!C56</f>
        <v>0</v>
      </c>
      <c r="D55" s="188">
        <f>'Planting Outline'!D56</f>
        <v>0</v>
      </c>
      <c r="E55" s="188">
        <f>'Planting Outline'!F56</f>
        <v>0</v>
      </c>
      <c r="F55" s="187"/>
      <c r="G55" s="190"/>
      <c r="H55" s="195" t="str">
        <f t="shared" si="10"/>
        <v/>
      </c>
      <c r="I55" s="195" t="str">
        <f t="shared" si="11"/>
        <v/>
      </c>
      <c r="J55" s="192">
        <f>'Planting Outline'!J56</f>
        <v>4</v>
      </c>
      <c r="K55" s="193" t="str">
        <f t="shared" si="17"/>
        <v/>
      </c>
      <c r="L55" s="194" t="str">
        <f t="shared" si="18"/>
        <v/>
      </c>
      <c r="M55" s="195" t="str">
        <f t="shared" si="19"/>
        <v/>
      </c>
      <c r="N55" s="190"/>
      <c r="O55" s="196" t="str">
        <f t="shared" si="20"/>
        <v/>
      </c>
      <c r="P55" s="195" t="str">
        <f t="shared" si="21"/>
        <v/>
      </c>
      <c r="Q55" s="298">
        <f>'Planting Outline'!K56</f>
        <v>0</v>
      </c>
      <c r="R55" s="298"/>
      <c r="S55" s="21" t="b">
        <f t="shared" si="23"/>
        <v>0</v>
      </c>
      <c r="T55" s="30">
        <f t="shared" si="24"/>
        <v>-13</v>
      </c>
      <c r="U55" s="29" t="e">
        <f t="shared" si="25"/>
        <v>#VALUE!</v>
      </c>
      <c r="V55" s="31"/>
      <c r="W55" s="21" t="b">
        <f t="shared" si="26"/>
        <v>0</v>
      </c>
      <c r="X55" s="32" t="e">
        <f t="shared" si="27"/>
        <v>#VALUE!</v>
      </c>
      <c r="AV55" s="25"/>
      <c r="AW55" s="25"/>
    </row>
    <row r="56" spans="1:49" ht="31.5" customHeight="1">
      <c r="A56" s="187" t="str">
        <f t="shared" si="22"/>
        <v/>
      </c>
      <c r="B56" s="188">
        <f>'Planting Outline'!B57</f>
        <v>0</v>
      </c>
      <c r="C56" s="189">
        <f>'Planting Outline'!C57</f>
        <v>0</v>
      </c>
      <c r="D56" s="188">
        <f>'Planting Outline'!D57</f>
        <v>0</v>
      </c>
      <c r="E56" s="188">
        <f>'Planting Outline'!F57</f>
        <v>0</v>
      </c>
      <c r="F56" s="187"/>
      <c r="G56" s="190"/>
      <c r="H56" s="195" t="str">
        <f t="shared" si="10"/>
        <v/>
      </c>
      <c r="I56" s="195" t="str">
        <f t="shared" si="11"/>
        <v/>
      </c>
      <c r="J56" s="192">
        <f>'Planting Outline'!J57</f>
        <v>4</v>
      </c>
      <c r="K56" s="193" t="str">
        <f t="shared" si="17"/>
        <v/>
      </c>
      <c r="L56" s="194" t="str">
        <f t="shared" si="18"/>
        <v/>
      </c>
      <c r="M56" s="195" t="str">
        <f t="shared" si="19"/>
        <v/>
      </c>
      <c r="N56" s="190"/>
      <c r="O56" s="196" t="str">
        <f t="shared" si="20"/>
        <v/>
      </c>
      <c r="P56" s="195" t="str">
        <f t="shared" si="21"/>
        <v/>
      </c>
      <c r="Q56" s="296">
        <f>'Planting Outline'!K57</f>
        <v>0</v>
      </c>
      <c r="R56" s="297"/>
      <c r="S56" s="21" t="b">
        <f t="shared" si="23"/>
        <v>0</v>
      </c>
      <c r="T56" s="30">
        <f t="shared" si="24"/>
        <v>-13</v>
      </c>
      <c r="U56" s="29" t="e">
        <f t="shared" si="25"/>
        <v>#VALUE!</v>
      </c>
      <c r="V56" s="31"/>
      <c r="W56" s="21" t="b">
        <f t="shared" si="26"/>
        <v>0</v>
      </c>
      <c r="X56" s="32" t="e">
        <f t="shared" si="27"/>
        <v>#VALUE!</v>
      </c>
      <c r="AV56" s="25"/>
      <c r="AW56" s="25"/>
    </row>
    <row r="57" spans="1:49" ht="31.5" customHeight="1">
      <c r="A57" s="187" t="str">
        <f t="shared" si="22"/>
        <v/>
      </c>
      <c r="B57" s="188">
        <f>'Planting Outline'!B58</f>
        <v>0</v>
      </c>
      <c r="C57" s="189">
        <f>'Planting Outline'!C58</f>
        <v>0</v>
      </c>
      <c r="D57" s="188">
        <f>'Planting Outline'!D58</f>
        <v>0</v>
      </c>
      <c r="E57" s="188">
        <f>'Planting Outline'!F58</f>
        <v>0</v>
      </c>
      <c r="F57" s="187"/>
      <c r="G57" s="190"/>
      <c r="H57" s="195" t="str">
        <f t="shared" si="10"/>
        <v/>
      </c>
      <c r="I57" s="195" t="str">
        <f t="shared" si="11"/>
        <v/>
      </c>
      <c r="J57" s="192">
        <f>'Planting Outline'!J58</f>
        <v>4</v>
      </c>
      <c r="K57" s="193" t="str">
        <f t="shared" si="17"/>
        <v/>
      </c>
      <c r="L57" s="194" t="str">
        <f t="shared" si="18"/>
        <v/>
      </c>
      <c r="M57" s="195" t="str">
        <f t="shared" si="19"/>
        <v/>
      </c>
      <c r="N57" s="190"/>
      <c r="O57" s="196" t="str">
        <f t="shared" si="20"/>
        <v/>
      </c>
      <c r="P57" s="195" t="str">
        <f t="shared" si="21"/>
        <v/>
      </c>
      <c r="Q57" s="296">
        <f>'Planting Outline'!K58</f>
        <v>0</v>
      </c>
      <c r="R57" s="297"/>
      <c r="S57" s="21" t="b">
        <f t="shared" si="23"/>
        <v>0</v>
      </c>
      <c r="T57" s="30">
        <f t="shared" si="24"/>
        <v>-13</v>
      </c>
      <c r="U57" s="29" t="e">
        <f t="shared" si="25"/>
        <v>#VALUE!</v>
      </c>
      <c r="V57" s="31"/>
      <c r="W57" s="21" t="b">
        <f t="shared" si="26"/>
        <v>0</v>
      </c>
      <c r="X57" s="32" t="e">
        <f t="shared" si="27"/>
        <v>#VALUE!</v>
      </c>
      <c r="AV57" s="25"/>
      <c r="AW57" s="25"/>
    </row>
    <row r="58" spans="1:49" ht="31.5" customHeight="1">
      <c r="A58" s="187" t="str">
        <f t="shared" si="22"/>
        <v/>
      </c>
      <c r="B58" s="188">
        <f>'Planting Outline'!B59</f>
        <v>0</v>
      </c>
      <c r="C58" s="189">
        <f>'Planting Outline'!C59</f>
        <v>0</v>
      </c>
      <c r="D58" s="188">
        <f>'Planting Outline'!D59</f>
        <v>0</v>
      </c>
      <c r="E58" s="188">
        <f>'Planting Outline'!F59</f>
        <v>0</v>
      </c>
      <c r="F58" s="187"/>
      <c r="G58" s="190"/>
      <c r="H58" s="195" t="str">
        <f t="shared" si="10"/>
        <v/>
      </c>
      <c r="I58" s="195" t="str">
        <f t="shared" si="11"/>
        <v/>
      </c>
      <c r="J58" s="192">
        <f>'Planting Outline'!J59</f>
        <v>4</v>
      </c>
      <c r="K58" s="193" t="str">
        <f t="shared" si="17"/>
        <v/>
      </c>
      <c r="L58" s="194" t="str">
        <f t="shared" si="18"/>
        <v/>
      </c>
      <c r="M58" s="195" t="str">
        <f t="shared" si="19"/>
        <v/>
      </c>
      <c r="N58" s="190"/>
      <c r="O58" s="196" t="str">
        <f t="shared" si="20"/>
        <v/>
      </c>
      <c r="P58" s="195" t="str">
        <f t="shared" si="21"/>
        <v/>
      </c>
      <c r="Q58" s="296">
        <f>'Planting Outline'!K59</f>
        <v>0</v>
      </c>
      <c r="R58" s="297"/>
      <c r="S58" s="21" t="b">
        <f t="shared" si="23"/>
        <v>0</v>
      </c>
      <c r="T58" s="30">
        <f t="shared" si="24"/>
        <v>-13</v>
      </c>
      <c r="U58" s="29" t="e">
        <f t="shared" si="25"/>
        <v>#VALUE!</v>
      </c>
      <c r="V58" s="31"/>
      <c r="W58" s="21" t="b">
        <f t="shared" si="26"/>
        <v>0</v>
      </c>
      <c r="X58" s="32" t="e">
        <f t="shared" si="27"/>
        <v>#VALUE!</v>
      </c>
      <c r="AV58" s="25"/>
      <c r="AW58" s="25"/>
    </row>
    <row r="59" spans="1:49" ht="31.5" customHeight="1">
      <c r="A59" s="187" t="str">
        <f t="shared" si="22"/>
        <v/>
      </c>
      <c r="B59" s="188">
        <f>'Planting Outline'!B60</f>
        <v>0</v>
      </c>
      <c r="C59" s="189">
        <f>'Planting Outline'!C60</f>
        <v>0</v>
      </c>
      <c r="D59" s="188">
        <f>'Planting Outline'!D60</f>
        <v>0</v>
      </c>
      <c r="E59" s="188">
        <f>'Planting Outline'!F60</f>
        <v>0</v>
      </c>
      <c r="F59" s="187"/>
      <c r="G59" s="190"/>
      <c r="H59" s="195" t="str">
        <f t="shared" si="10"/>
        <v/>
      </c>
      <c r="I59" s="195" t="str">
        <f t="shared" si="11"/>
        <v/>
      </c>
      <c r="J59" s="192">
        <f>'Planting Outline'!J60</f>
        <v>4</v>
      </c>
      <c r="K59" s="193" t="str">
        <f t="shared" si="17"/>
        <v/>
      </c>
      <c r="L59" s="194" t="str">
        <f t="shared" si="18"/>
        <v/>
      </c>
      <c r="M59" s="195" t="str">
        <f t="shared" si="19"/>
        <v/>
      </c>
      <c r="N59" s="190"/>
      <c r="O59" s="196" t="str">
        <f t="shared" si="20"/>
        <v/>
      </c>
      <c r="P59" s="195" t="str">
        <f t="shared" si="21"/>
        <v/>
      </c>
      <c r="Q59" s="296">
        <f>'Planting Outline'!K60</f>
        <v>0</v>
      </c>
      <c r="R59" s="297"/>
      <c r="S59" s="21" t="b">
        <f t="shared" si="23"/>
        <v>0</v>
      </c>
      <c r="T59" s="30">
        <f t="shared" si="24"/>
        <v>-13</v>
      </c>
      <c r="U59" s="29" t="e">
        <f t="shared" si="25"/>
        <v>#VALUE!</v>
      </c>
      <c r="V59" s="31"/>
      <c r="W59" s="21" t="b">
        <f t="shared" si="26"/>
        <v>0</v>
      </c>
      <c r="X59" s="32" t="e">
        <f t="shared" si="27"/>
        <v>#VALUE!</v>
      </c>
      <c r="AV59" s="25"/>
      <c r="AW59" s="25"/>
    </row>
    <row r="60" spans="1:49" ht="31.5" customHeight="1">
      <c r="A60" s="187" t="str">
        <f t="shared" si="22"/>
        <v/>
      </c>
      <c r="B60" s="188">
        <f>'Planting Outline'!B61</f>
        <v>0</v>
      </c>
      <c r="C60" s="189">
        <f>'Planting Outline'!C61</f>
        <v>0</v>
      </c>
      <c r="D60" s="188">
        <f>'Planting Outline'!D61</f>
        <v>0</v>
      </c>
      <c r="E60" s="188">
        <f>'Planting Outline'!F61</f>
        <v>0</v>
      </c>
      <c r="F60" s="187"/>
      <c r="G60" s="190"/>
      <c r="H60" s="195" t="str">
        <f t="shared" si="10"/>
        <v/>
      </c>
      <c r="I60" s="195" t="str">
        <f t="shared" si="11"/>
        <v/>
      </c>
      <c r="J60" s="192">
        <f>'Planting Outline'!J61</f>
        <v>4</v>
      </c>
      <c r="K60" s="193" t="str">
        <f t="shared" si="17"/>
        <v/>
      </c>
      <c r="L60" s="194" t="str">
        <f t="shared" si="18"/>
        <v/>
      </c>
      <c r="M60" s="195" t="str">
        <f t="shared" si="19"/>
        <v/>
      </c>
      <c r="N60" s="190"/>
      <c r="O60" s="196" t="str">
        <f t="shared" si="20"/>
        <v/>
      </c>
      <c r="P60" s="195" t="str">
        <f t="shared" si="21"/>
        <v/>
      </c>
      <c r="Q60" s="296">
        <f>'Planting Outline'!K61</f>
        <v>0</v>
      </c>
      <c r="R60" s="297"/>
      <c r="S60" s="21" t="b">
        <f t="shared" si="23"/>
        <v>0</v>
      </c>
      <c r="T60" s="30">
        <f t="shared" si="24"/>
        <v>-13</v>
      </c>
      <c r="U60" s="29" t="e">
        <f t="shared" si="25"/>
        <v>#VALUE!</v>
      </c>
      <c r="V60" s="31"/>
      <c r="W60" s="21" t="b">
        <f t="shared" si="26"/>
        <v>0</v>
      </c>
      <c r="X60" s="32" t="e">
        <f t="shared" si="27"/>
        <v>#VALUE!</v>
      </c>
      <c r="AV60" s="25"/>
      <c r="AW60" s="25"/>
    </row>
    <row r="61" spans="1:49" ht="31.5" customHeight="1">
      <c r="A61" s="187" t="str">
        <f t="shared" si="22"/>
        <v/>
      </c>
      <c r="B61" s="188">
        <f>'Planting Outline'!B62</f>
        <v>0</v>
      </c>
      <c r="C61" s="189">
        <f>'Planting Outline'!C62</f>
        <v>0</v>
      </c>
      <c r="D61" s="188">
        <f>'Planting Outline'!D62</f>
        <v>0</v>
      </c>
      <c r="E61" s="188">
        <f>'Planting Outline'!F62</f>
        <v>0</v>
      </c>
      <c r="F61" s="187"/>
      <c r="G61" s="190"/>
      <c r="H61" s="195" t="str">
        <f t="shared" si="10"/>
        <v/>
      </c>
      <c r="I61" s="195" t="str">
        <f t="shared" si="11"/>
        <v/>
      </c>
      <c r="J61" s="192">
        <f>'Planting Outline'!J62</f>
        <v>4</v>
      </c>
      <c r="K61" s="193" t="str">
        <f t="shared" si="17"/>
        <v/>
      </c>
      <c r="L61" s="194" t="str">
        <f t="shared" si="18"/>
        <v/>
      </c>
      <c r="M61" s="195" t="str">
        <f t="shared" si="19"/>
        <v/>
      </c>
      <c r="N61" s="190"/>
      <c r="O61" s="196" t="str">
        <f t="shared" si="20"/>
        <v/>
      </c>
      <c r="P61" s="195" t="str">
        <f t="shared" si="21"/>
        <v/>
      </c>
      <c r="Q61" s="296">
        <f>'Planting Outline'!K62</f>
        <v>0</v>
      </c>
      <c r="R61" s="297"/>
      <c r="S61" s="21" t="b">
        <f t="shared" si="23"/>
        <v>0</v>
      </c>
      <c r="T61" s="30">
        <f t="shared" si="24"/>
        <v>-13</v>
      </c>
      <c r="U61" s="29" t="e">
        <f t="shared" si="25"/>
        <v>#VALUE!</v>
      </c>
      <c r="V61" s="31"/>
      <c r="W61" s="21" t="b">
        <f t="shared" si="26"/>
        <v>0</v>
      </c>
      <c r="X61" s="32" t="e">
        <f t="shared" si="27"/>
        <v>#VALUE!</v>
      </c>
      <c r="AV61" s="25"/>
      <c r="AW61" s="25"/>
    </row>
    <row r="62" spans="1:49" ht="31.5" customHeight="1">
      <c r="A62" s="187" t="str">
        <f t="shared" si="22"/>
        <v/>
      </c>
      <c r="B62" s="188">
        <f>'Planting Outline'!B63</f>
        <v>0</v>
      </c>
      <c r="C62" s="189">
        <f>'Planting Outline'!C63</f>
        <v>0</v>
      </c>
      <c r="D62" s="188">
        <f>'Planting Outline'!D63</f>
        <v>0</v>
      </c>
      <c r="E62" s="188">
        <f>'Planting Outline'!F63</f>
        <v>0</v>
      </c>
      <c r="F62" s="187"/>
      <c r="G62" s="190"/>
      <c r="H62" s="195" t="str">
        <f t="shared" si="10"/>
        <v/>
      </c>
      <c r="I62" s="195" t="str">
        <f t="shared" si="11"/>
        <v/>
      </c>
      <c r="J62" s="192">
        <f>'Planting Outline'!J63</f>
        <v>4</v>
      </c>
      <c r="K62" s="193" t="str">
        <f t="shared" si="17"/>
        <v/>
      </c>
      <c r="L62" s="194" t="str">
        <f t="shared" si="18"/>
        <v/>
      </c>
      <c r="M62" s="195" t="str">
        <f t="shared" si="19"/>
        <v/>
      </c>
      <c r="N62" s="190"/>
      <c r="O62" s="196" t="str">
        <f t="shared" si="20"/>
        <v/>
      </c>
      <c r="P62" s="195" t="str">
        <f t="shared" si="21"/>
        <v/>
      </c>
      <c r="Q62" s="296">
        <f>'Planting Outline'!K63</f>
        <v>0</v>
      </c>
      <c r="R62" s="297"/>
      <c r="S62" s="21" t="b">
        <f t="shared" si="23"/>
        <v>0</v>
      </c>
      <c r="T62" s="30">
        <f t="shared" si="24"/>
        <v>-13</v>
      </c>
      <c r="U62" s="29" t="e">
        <f t="shared" si="25"/>
        <v>#VALUE!</v>
      </c>
      <c r="V62" s="31"/>
      <c r="W62" s="21" t="b">
        <f t="shared" si="26"/>
        <v>0</v>
      </c>
      <c r="X62" s="32" t="e">
        <f t="shared" si="27"/>
        <v>#VALUE!</v>
      </c>
      <c r="AV62" s="25"/>
      <c r="AW62" s="25"/>
    </row>
    <row r="63" spans="1:49" ht="31.5" customHeight="1">
      <c r="A63" s="187" t="str">
        <f t="shared" si="22"/>
        <v/>
      </c>
      <c r="B63" s="188">
        <f>'Planting Outline'!B64</f>
        <v>0</v>
      </c>
      <c r="C63" s="189">
        <f>'Planting Outline'!C64</f>
        <v>0</v>
      </c>
      <c r="D63" s="188">
        <f>'Planting Outline'!D64</f>
        <v>0</v>
      </c>
      <c r="E63" s="188">
        <f>'Planting Outline'!F64</f>
        <v>0</v>
      </c>
      <c r="F63" s="187"/>
      <c r="G63" s="190"/>
      <c r="H63" s="195" t="str">
        <f t="shared" si="10"/>
        <v/>
      </c>
      <c r="I63" s="195" t="str">
        <f t="shared" si="11"/>
        <v/>
      </c>
      <c r="J63" s="192">
        <f>'Planting Outline'!J64</f>
        <v>4</v>
      </c>
      <c r="K63" s="193" t="str">
        <f t="shared" si="17"/>
        <v/>
      </c>
      <c r="L63" s="194" t="str">
        <f t="shared" si="18"/>
        <v/>
      </c>
      <c r="M63" s="195" t="str">
        <f t="shared" si="19"/>
        <v/>
      </c>
      <c r="N63" s="190"/>
      <c r="O63" s="196" t="str">
        <f t="shared" si="20"/>
        <v/>
      </c>
      <c r="P63" s="195" t="str">
        <f t="shared" si="21"/>
        <v/>
      </c>
      <c r="Q63" s="296">
        <f>'Planting Outline'!K64</f>
        <v>0</v>
      </c>
      <c r="R63" s="297"/>
      <c r="S63" s="21" t="b">
        <f t="shared" si="23"/>
        <v>0</v>
      </c>
      <c r="T63" s="30">
        <f t="shared" si="24"/>
        <v>-13</v>
      </c>
      <c r="U63" s="29" t="e">
        <f t="shared" si="25"/>
        <v>#VALUE!</v>
      </c>
      <c r="V63" s="31"/>
      <c r="W63" s="21" t="b">
        <f t="shared" si="26"/>
        <v>0</v>
      </c>
      <c r="X63" s="32" t="e">
        <f t="shared" si="27"/>
        <v>#VALUE!</v>
      </c>
      <c r="AV63" s="25"/>
      <c r="AW63" s="25"/>
    </row>
    <row r="64" spans="1:49" ht="31.5" customHeight="1">
      <c r="A64" s="187" t="str">
        <f t="shared" si="22"/>
        <v/>
      </c>
      <c r="B64" s="188">
        <f>'Planting Outline'!B65</f>
        <v>0</v>
      </c>
      <c r="C64" s="189">
        <f>'Planting Outline'!C65</f>
        <v>0</v>
      </c>
      <c r="D64" s="188">
        <f>'Planting Outline'!D65</f>
        <v>0</v>
      </c>
      <c r="E64" s="188">
        <f>'Planting Outline'!F65</f>
        <v>0</v>
      </c>
      <c r="F64" s="187"/>
      <c r="G64" s="190"/>
      <c r="H64" s="195" t="str">
        <f t="shared" si="10"/>
        <v/>
      </c>
      <c r="I64" s="195" t="str">
        <f t="shared" si="11"/>
        <v/>
      </c>
      <c r="J64" s="192">
        <f>'Planting Outline'!J65</f>
        <v>4</v>
      </c>
      <c r="K64" s="193" t="str">
        <f t="shared" si="17"/>
        <v/>
      </c>
      <c r="L64" s="194" t="str">
        <f t="shared" si="18"/>
        <v/>
      </c>
      <c r="M64" s="195" t="str">
        <f t="shared" si="19"/>
        <v/>
      </c>
      <c r="N64" s="190"/>
      <c r="O64" s="196" t="str">
        <f t="shared" si="20"/>
        <v/>
      </c>
      <c r="P64" s="195" t="str">
        <f t="shared" si="21"/>
        <v/>
      </c>
      <c r="Q64" s="296">
        <f>'Planting Outline'!K65</f>
        <v>0</v>
      </c>
      <c r="R64" s="297"/>
      <c r="S64" s="21" t="b">
        <f t="shared" si="23"/>
        <v>0</v>
      </c>
      <c r="T64" s="30">
        <f t="shared" si="24"/>
        <v>-13</v>
      </c>
      <c r="U64" s="29" t="e">
        <f t="shared" si="25"/>
        <v>#VALUE!</v>
      </c>
      <c r="V64" s="31"/>
      <c r="W64" s="21" t="b">
        <f t="shared" si="26"/>
        <v>0</v>
      </c>
      <c r="X64" s="32" t="e">
        <f t="shared" si="27"/>
        <v>#VALUE!</v>
      </c>
      <c r="AV64" s="25"/>
      <c r="AW64" s="25"/>
    </row>
    <row r="65" spans="1:49" ht="31.5" customHeight="1">
      <c r="A65" s="187" t="str">
        <f t="shared" si="22"/>
        <v/>
      </c>
      <c r="B65" s="188">
        <f>'Planting Outline'!B66</f>
        <v>0</v>
      </c>
      <c r="C65" s="189">
        <f>'Planting Outline'!C66</f>
        <v>0</v>
      </c>
      <c r="D65" s="188">
        <f>'Planting Outline'!D66</f>
        <v>0</v>
      </c>
      <c r="E65" s="188">
        <f>'Planting Outline'!F66</f>
        <v>0</v>
      </c>
      <c r="F65" s="187"/>
      <c r="G65" s="190"/>
      <c r="H65" s="195" t="str">
        <f t="shared" si="10"/>
        <v/>
      </c>
      <c r="I65" s="195" t="str">
        <f t="shared" si="11"/>
        <v/>
      </c>
      <c r="J65" s="192">
        <f>'Planting Outline'!J66</f>
        <v>4</v>
      </c>
      <c r="K65" s="193" t="str">
        <f t="shared" si="17"/>
        <v/>
      </c>
      <c r="L65" s="194" t="str">
        <f t="shared" si="18"/>
        <v/>
      </c>
      <c r="M65" s="195" t="str">
        <f t="shared" si="19"/>
        <v/>
      </c>
      <c r="N65" s="190"/>
      <c r="O65" s="196" t="str">
        <f t="shared" si="20"/>
        <v/>
      </c>
      <c r="P65" s="195" t="str">
        <f t="shared" si="21"/>
        <v/>
      </c>
      <c r="Q65" s="296">
        <f>'Planting Outline'!K66</f>
        <v>0</v>
      </c>
      <c r="R65" s="297"/>
      <c r="S65" s="21" t="b">
        <f t="shared" si="23"/>
        <v>0</v>
      </c>
      <c r="T65" s="30">
        <f t="shared" si="24"/>
        <v>-13</v>
      </c>
      <c r="U65" s="29" t="e">
        <f t="shared" si="25"/>
        <v>#VALUE!</v>
      </c>
      <c r="V65" s="31"/>
      <c r="W65" s="21" t="b">
        <f t="shared" si="26"/>
        <v>0</v>
      </c>
      <c r="X65" s="32" t="e">
        <f t="shared" si="27"/>
        <v>#VALUE!</v>
      </c>
      <c r="AV65" s="25"/>
      <c r="AW65" s="25"/>
    </row>
    <row r="66" spans="1:49" ht="31.5" customHeight="1">
      <c r="A66" s="187" t="str">
        <f t="shared" si="22"/>
        <v/>
      </c>
      <c r="B66" s="188">
        <f>'Planting Outline'!B67</f>
        <v>0</v>
      </c>
      <c r="C66" s="189">
        <f>'Planting Outline'!C67</f>
        <v>0</v>
      </c>
      <c r="D66" s="188">
        <f>'Planting Outline'!D67</f>
        <v>0</v>
      </c>
      <c r="E66" s="188">
        <f>'Planting Outline'!F67</f>
        <v>0</v>
      </c>
      <c r="F66" s="187"/>
      <c r="G66" s="190"/>
      <c r="H66" s="195" t="str">
        <f t="shared" si="10"/>
        <v/>
      </c>
      <c r="I66" s="195" t="str">
        <f t="shared" si="11"/>
        <v/>
      </c>
      <c r="J66" s="192">
        <f>'Planting Outline'!J67</f>
        <v>4</v>
      </c>
      <c r="K66" s="193" t="str">
        <f t="shared" si="17"/>
        <v/>
      </c>
      <c r="L66" s="194" t="str">
        <f t="shared" si="18"/>
        <v/>
      </c>
      <c r="M66" s="195" t="str">
        <f t="shared" si="19"/>
        <v/>
      </c>
      <c r="N66" s="190"/>
      <c r="O66" s="196" t="str">
        <f t="shared" si="20"/>
        <v/>
      </c>
      <c r="P66" s="195" t="str">
        <f t="shared" si="21"/>
        <v/>
      </c>
      <c r="Q66" s="296">
        <f>'Planting Outline'!K67</f>
        <v>0</v>
      </c>
      <c r="R66" s="297"/>
      <c r="S66" s="21" t="b">
        <f t="shared" si="23"/>
        <v>0</v>
      </c>
      <c r="T66" s="30">
        <f t="shared" si="24"/>
        <v>-13</v>
      </c>
      <c r="U66" s="29" t="e">
        <f t="shared" si="25"/>
        <v>#VALUE!</v>
      </c>
      <c r="V66" s="31"/>
      <c r="W66" s="21" t="b">
        <f t="shared" si="26"/>
        <v>0</v>
      </c>
      <c r="X66" s="32" t="e">
        <f t="shared" si="27"/>
        <v>#VALUE!</v>
      </c>
      <c r="AV66" s="25"/>
      <c r="AW66" s="25"/>
    </row>
    <row r="67" spans="1:49" ht="31.5" customHeight="1">
      <c r="A67" s="187" t="str">
        <f t="shared" si="22"/>
        <v/>
      </c>
      <c r="B67" s="188">
        <f>'Planting Outline'!B68</f>
        <v>0</v>
      </c>
      <c r="C67" s="189">
        <f>'Planting Outline'!C68</f>
        <v>0</v>
      </c>
      <c r="D67" s="188">
        <f>'Planting Outline'!D68</f>
        <v>0</v>
      </c>
      <c r="E67" s="188">
        <f>'Planting Outline'!F68</f>
        <v>0</v>
      </c>
      <c r="F67" s="187"/>
      <c r="G67" s="190"/>
      <c r="H67" s="195" t="str">
        <f t="shared" si="10"/>
        <v/>
      </c>
      <c r="I67" s="195" t="str">
        <f t="shared" si="11"/>
        <v/>
      </c>
      <c r="J67" s="192">
        <f>'Planting Outline'!J68</f>
        <v>4</v>
      </c>
      <c r="K67" s="193" t="str">
        <f t="shared" si="17"/>
        <v/>
      </c>
      <c r="L67" s="194" t="str">
        <f t="shared" si="18"/>
        <v/>
      </c>
      <c r="M67" s="195" t="str">
        <f t="shared" si="19"/>
        <v/>
      </c>
      <c r="N67" s="190"/>
      <c r="O67" s="196" t="str">
        <f t="shared" si="20"/>
        <v/>
      </c>
      <c r="P67" s="195" t="str">
        <f t="shared" si="21"/>
        <v/>
      </c>
      <c r="Q67" s="296">
        <f>'Planting Outline'!K68</f>
        <v>0</v>
      </c>
      <c r="R67" s="297"/>
      <c r="S67" s="21" t="b">
        <f t="shared" si="23"/>
        <v>0</v>
      </c>
      <c r="T67" s="30">
        <f t="shared" si="24"/>
        <v>-13</v>
      </c>
      <c r="U67" s="29" t="e">
        <f t="shared" si="25"/>
        <v>#VALUE!</v>
      </c>
      <c r="V67" s="31"/>
      <c r="W67" s="21" t="b">
        <f t="shared" si="26"/>
        <v>0</v>
      </c>
      <c r="X67" s="32" t="e">
        <f t="shared" si="27"/>
        <v>#VALUE!</v>
      </c>
      <c r="AV67" s="25"/>
      <c r="AW67" s="25"/>
    </row>
    <row r="68" spans="1:49" ht="31.5" customHeight="1">
      <c r="A68" s="187" t="str">
        <f t="shared" si="22"/>
        <v/>
      </c>
      <c r="B68" s="188">
        <f>'Planting Outline'!B69</f>
        <v>0</v>
      </c>
      <c r="C68" s="189">
        <f>'Planting Outline'!C69</f>
        <v>0</v>
      </c>
      <c r="D68" s="188">
        <f>'Planting Outline'!D69</f>
        <v>0</v>
      </c>
      <c r="E68" s="188">
        <f>'Planting Outline'!F69</f>
        <v>0</v>
      </c>
      <c r="F68" s="187"/>
      <c r="G68" s="190"/>
      <c r="H68" s="195" t="str">
        <f t="shared" si="10"/>
        <v/>
      </c>
      <c r="I68" s="195" t="str">
        <f t="shared" si="11"/>
        <v/>
      </c>
      <c r="J68" s="192">
        <f>'Planting Outline'!J69</f>
        <v>4</v>
      </c>
      <c r="K68" s="193" t="str">
        <f t="shared" si="17"/>
        <v/>
      </c>
      <c r="L68" s="194" t="str">
        <f t="shared" si="18"/>
        <v/>
      </c>
      <c r="M68" s="195" t="str">
        <f t="shared" si="19"/>
        <v/>
      </c>
      <c r="N68" s="190"/>
      <c r="O68" s="196" t="str">
        <f t="shared" si="20"/>
        <v/>
      </c>
      <c r="P68" s="195" t="str">
        <f t="shared" si="21"/>
        <v/>
      </c>
      <c r="Q68" s="296">
        <f>'Planting Outline'!K69</f>
        <v>0</v>
      </c>
      <c r="R68" s="297"/>
      <c r="S68" s="21" t="b">
        <f t="shared" si="23"/>
        <v>0</v>
      </c>
      <c r="T68" s="30">
        <f t="shared" si="24"/>
        <v>-13</v>
      </c>
      <c r="U68" s="29" t="e">
        <f t="shared" si="25"/>
        <v>#VALUE!</v>
      </c>
      <c r="V68" s="31"/>
      <c r="W68" s="21" t="b">
        <f t="shared" si="26"/>
        <v>0</v>
      </c>
      <c r="X68" s="32" t="e">
        <f t="shared" si="27"/>
        <v>#VALUE!</v>
      </c>
      <c r="AV68" s="25"/>
      <c r="AW68" s="25"/>
    </row>
    <row r="69" spans="1:49" ht="31.5" customHeight="1">
      <c r="A69" s="187" t="str">
        <f t="shared" si="22"/>
        <v/>
      </c>
      <c r="B69" s="188">
        <f>'Planting Outline'!B70</f>
        <v>0</v>
      </c>
      <c r="C69" s="189">
        <f>'Planting Outline'!C70</f>
        <v>0</v>
      </c>
      <c r="D69" s="188">
        <f>'Planting Outline'!D70</f>
        <v>0</v>
      </c>
      <c r="E69" s="188">
        <f>'Planting Outline'!F70</f>
        <v>0</v>
      </c>
      <c r="F69" s="187"/>
      <c r="G69" s="190"/>
      <c r="H69" s="195" t="str">
        <f t="shared" si="10"/>
        <v/>
      </c>
      <c r="I69" s="195" t="str">
        <f t="shared" si="11"/>
        <v/>
      </c>
      <c r="J69" s="192">
        <f>'Planting Outline'!J70</f>
        <v>4</v>
      </c>
      <c r="K69" s="193" t="str">
        <f t="shared" si="17"/>
        <v/>
      </c>
      <c r="L69" s="194" t="str">
        <f t="shared" si="18"/>
        <v/>
      </c>
      <c r="M69" s="195" t="str">
        <f t="shared" si="19"/>
        <v/>
      </c>
      <c r="N69" s="190"/>
      <c r="O69" s="196" t="str">
        <f t="shared" si="20"/>
        <v/>
      </c>
      <c r="P69" s="195" t="str">
        <f t="shared" si="21"/>
        <v/>
      </c>
      <c r="Q69" s="296">
        <f>'Planting Outline'!K70</f>
        <v>0</v>
      </c>
      <c r="R69" s="297"/>
      <c r="S69" s="21" t="b">
        <f t="shared" si="23"/>
        <v>0</v>
      </c>
      <c r="T69" s="30">
        <f t="shared" si="24"/>
        <v>-13</v>
      </c>
      <c r="U69" s="29" t="e">
        <f t="shared" si="25"/>
        <v>#VALUE!</v>
      </c>
      <c r="V69" s="31"/>
      <c r="W69" s="21" t="b">
        <f t="shared" si="26"/>
        <v>0</v>
      </c>
      <c r="X69" s="32" t="e">
        <f t="shared" si="27"/>
        <v>#VALUE!</v>
      </c>
      <c r="AV69" s="25"/>
      <c r="AW69" s="25"/>
    </row>
    <row r="70" spans="1:49" ht="31.5" customHeight="1">
      <c r="A70" s="187" t="str">
        <f t="shared" si="22"/>
        <v/>
      </c>
      <c r="B70" s="188">
        <f>'Planting Outline'!B71</f>
        <v>0</v>
      </c>
      <c r="C70" s="189">
        <f>'Planting Outline'!C71</f>
        <v>0</v>
      </c>
      <c r="D70" s="188">
        <f>'Planting Outline'!D71</f>
        <v>0</v>
      </c>
      <c r="E70" s="188">
        <f>'Planting Outline'!F71</f>
        <v>0</v>
      </c>
      <c r="F70" s="187"/>
      <c r="G70" s="190"/>
      <c r="H70" s="195" t="str">
        <f t="shared" si="10"/>
        <v/>
      </c>
      <c r="I70" s="195" t="str">
        <f t="shared" si="11"/>
        <v/>
      </c>
      <c r="J70" s="192">
        <f>'Planting Outline'!J71</f>
        <v>4</v>
      </c>
      <c r="K70" s="193" t="str">
        <f t="shared" si="17"/>
        <v/>
      </c>
      <c r="L70" s="194" t="str">
        <f t="shared" si="18"/>
        <v/>
      </c>
      <c r="M70" s="195" t="str">
        <f t="shared" si="19"/>
        <v/>
      </c>
      <c r="N70" s="190"/>
      <c r="O70" s="196" t="str">
        <f t="shared" si="20"/>
        <v/>
      </c>
      <c r="P70" s="195" t="str">
        <f t="shared" si="21"/>
        <v/>
      </c>
      <c r="Q70" s="296">
        <f>'Planting Outline'!K71</f>
        <v>0</v>
      </c>
      <c r="R70" s="297"/>
      <c r="S70" s="21" t="b">
        <f t="shared" si="23"/>
        <v>0</v>
      </c>
      <c r="T70" s="30">
        <f t="shared" si="24"/>
        <v>-13</v>
      </c>
      <c r="U70" s="29" t="e">
        <f t="shared" si="25"/>
        <v>#VALUE!</v>
      </c>
      <c r="V70" s="31"/>
      <c r="W70" s="21" t="b">
        <f t="shared" si="26"/>
        <v>0</v>
      </c>
      <c r="X70" s="32" t="e">
        <f t="shared" si="27"/>
        <v>#VALUE!</v>
      </c>
      <c r="AV70" s="25"/>
      <c r="AW70" s="25"/>
    </row>
    <row r="71" spans="1:49" ht="31.5" customHeight="1">
      <c r="A71" s="187" t="str">
        <f t="shared" si="22"/>
        <v/>
      </c>
      <c r="B71" s="188">
        <f>'Planting Outline'!B72</f>
        <v>0</v>
      </c>
      <c r="C71" s="189">
        <f>'Planting Outline'!C72</f>
        <v>0</v>
      </c>
      <c r="D71" s="188">
        <f>'Planting Outline'!D72</f>
        <v>0</v>
      </c>
      <c r="E71" s="188">
        <f>'Planting Outline'!F72</f>
        <v>0</v>
      </c>
      <c r="F71" s="187"/>
      <c r="G71" s="190"/>
      <c r="H71" s="195" t="str">
        <f t="shared" si="10"/>
        <v/>
      </c>
      <c r="I71" s="195" t="str">
        <f t="shared" si="11"/>
        <v/>
      </c>
      <c r="J71" s="192">
        <f>'Planting Outline'!J72</f>
        <v>4</v>
      </c>
      <c r="K71" s="193" t="str">
        <f t="shared" si="17"/>
        <v/>
      </c>
      <c r="L71" s="194" t="str">
        <f t="shared" si="18"/>
        <v/>
      </c>
      <c r="M71" s="195" t="str">
        <f t="shared" si="19"/>
        <v/>
      </c>
      <c r="N71" s="190"/>
      <c r="O71" s="196" t="str">
        <f t="shared" si="20"/>
        <v/>
      </c>
      <c r="P71" s="195" t="str">
        <f t="shared" si="21"/>
        <v/>
      </c>
      <c r="Q71" s="296">
        <f>'Planting Outline'!K72</f>
        <v>0</v>
      </c>
      <c r="R71" s="297"/>
      <c r="S71" s="21" t="b">
        <f t="shared" si="23"/>
        <v>0</v>
      </c>
      <c r="T71" s="30">
        <f t="shared" si="24"/>
        <v>-13</v>
      </c>
      <c r="U71" s="29" t="e">
        <f t="shared" si="25"/>
        <v>#VALUE!</v>
      </c>
      <c r="V71" s="31"/>
      <c r="W71" s="21" t="b">
        <f t="shared" si="26"/>
        <v>0</v>
      </c>
      <c r="X71" s="32" t="e">
        <f t="shared" si="27"/>
        <v>#VALUE!</v>
      </c>
      <c r="AV71" s="25"/>
      <c r="AW71" s="25"/>
    </row>
    <row r="72" spans="1:49" ht="31.5" customHeight="1">
      <c r="A72" s="187" t="str">
        <f t="shared" si="22"/>
        <v/>
      </c>
      <c r="B72" s="188">
        <f>'Planting Outline'!B73</f>
        <v>0</v>
      </c>
      <c r="C72" s="189">
        <f>'Planting Outline'!C73</f>
        <v>0</v>
      </c>
      <c r="D72" s="188">
        <f>'Planting Outline'!D73</f>
        <v>0</v>
      </c>
      <c r="E72" s="188">
        <f>'Planting Outline'!F73</f>
        <v>0</v>
      </c>
      <c r="F72" s="187"/>
      <c r="G72" s="190"/>
      <c r="H72" s="195" t="str">
        <f t="shared" si="10"/>
        <v/>
      </c>
      <c r="I72" s="195" t="str">
        <f t="shared" si="11"/>
        <v/>
      </c>
      <c r="J72" s="192">
        <f>'Planting Outline'!J73</f>
        <v>4</v>
      </c>
      <c r="K72" s="193" t="str">
        <f t="shared" si="17"/>
        <v/>
      </c>
      <c r="L72" s="194" t="str">
        <f t="shared" si="18"/>
        <v/>
      </c>
      <c r="M72" s="195" t="str">
        <f t="shared" si="19"/>
        <v/>
      </c>
      <c r="N72" s="190"/>
      <c r="O72" s="196" t="str">
        <f t="shared" si="20"/>
        <v/>
      </c>
      <c r="P72" s="195" t="str">
        <f t="shared" si="21"/>
        <v/>
      </c>
      <c r="Q72" s="296">
        <f>'Planting Outline'!K73</f>
        <v>0</v>
      </c>
      <c r="R72" s="297"/>
      <c r="S72" s="21" t="b">
        <f t="shared" si="23"/>
        <v>0</v>
      </c>
      <c r="T72" s="30">
        <f t="shared" si="24"/>
        <v>-13</v>
      </c>
      <c r="U72" s="29" t="e">
        <f t="shared" si="25"/>
        <v>#VALUE!</v>
      </c>
      <c r="V72" s="31"/>
      <c r="W72" s="21" t="b">
        <f t="shared" si="26"/>
        <v>0</v>
      </c>
      <c r="X72" s="32" t="e">
        <f t="shared" si="27"/>
        <v>#VALUE!</v>
      </c>
      <c r="AV72" s="25"/>
      <c r="AW72" s="25"/>
    </row>
    <row r="73" spans="1:49" ht="31.5" customHeight="1">
      <c r="A73" s="187" t="str">
        <f t="shared" si="22"/>
        <v/>
      </c>
      <c r="B73" s="188">
        <f>'Planting Outline'!B74</f>
        <v>0</v>
      </c>
      <c r="C73" s="189">
        <f>'Planting Outline'!C74</f>
        <v>0</v>
      </c>
      <c r="D73" s="188">
        <f>'Planting Outline'!D74</f>
        <v>0</v>
      </c>
      <c r="E73" s="188">
        <f>'Planting Outline'!F74</f>
        <v>0</v>
      </c>
      <c r="F73" s="187"/>
      <c r="G73" s="190"/>
      <c r="H73" s="195" t="str">
        <f t="shared" si="10"/>
        <v/>
      </c>
      <c r="I73" s="195" t="str">
        <f t="shared" si="11"/>
        <v/>
      </c>
      <c r="J73" s="192">
        <f>'Planting Outline'!J74</f>
        <v>4</v>
      </c>
      <c r="K73" s="193" t="str">
        <f t="shared" si="17"/>
        <v/>
      </c>
      <c r="L73" s="194" t="str">
        <f t="shared" si="18"/>
        <v/>
      </c>
      <c r="M73" s="195" t="str">
        <f t="shared" si="19"/>
        <v/>
      </c>
      <c r="N73" s="190"/>
      <c r="O73" s="196" t="str">
        <f t="shared" si="20"/>
        <v/>
      </c>
      <c r="P73" s="195" t="str">
        <f t="shared" si="21"/>
        <v/>
      </c>
      <c r="Q73" s="296">
        <f>'Planting Outline'!K74</f>
        <v>0</v>
      </c>
      <c r="R73" s="297"/>
      <c r="S73" s="21" t="b">
        <f t="shared" si="23"/>
        <v>0</v>
      </c>
      <c r="T73" s="30">
        <f t="shared" si="24"/>
        <v>-13</v>
      </c>
      <c r="U73" s="29" t="e">
        <f t="shared" si="25"/>
        <v>#VALUE!</v>
      </c>
      <c r="V73" s="31"/>
      <c r="W73" s="21" t="b">
        <f t="shared" si="26"/>
        <v>0</v>
      </c>
      <c r="X73" s="32" t="e">
        <f t="shared" si="27"/>
        <v>#VALUE!</v>
      </c>
      <c r="AV73" s="25"/>
      <c r="AW73" s="25"/>
    </row>
    <row r="74" spans="1:49" ht="31.5" customHeight="1">
      <c r="A74" s="187" t="str">
        <f t="shared" si="22"/>
        <v/>
      </c>
      <c r="B74" s="188">
        <f>'Planting Outline'!B75</f>
        <v>0</v>
      </c>
      <c r="C74" s="189">
        <f>'Planting Outline'!C75</f>
        <v>0</v>
      </c>
      <c r="D74" s="188">
        <f>'Planting Outline'!D75</f>
        <v>0</v>
      </c>
      <c r="E74" s="188">
        <f>'Planting Outline'!F75</f>
        <v>0</v>
      </c>
      <c r="F74" s="187"/>
      <c r="G74" s="190"/>
      <c r="H74" s="195" t="str">
        <f t="shared" si="10"/>
        <v/>
      </c>
      <c r="I74" s="195" t="str">
        <f t="shared" si="11"/>
        <v/>
      </c>
      <c r="J74" s="192">
        <f>'Planting Outline'!J75</f>
        <v>4</v>
      </c>
      <c r="K74" s="193" t="str">
        <f t="shared" si="17"/>
        <v/>
      </c>
      <c r="L74" s="194" t="str">
        <f t="shared" si="18"/>
        <v/>
      </c>
      <c r="M74" s="195" t="str">
        <f t="shared" si="19"/>
        <v/>
      </c>
      <c r="N74" s="190"/>
      <c r="O74" s="196" t="str">
        <f t="shared" si="20"/>
        <v/>
      </c>
      <c r="P74" s="195" t="str">
        <f t="shared" si="21"/>
        <v/>
      </c>
      <c r="Q74" s="296">
        <f>'Planting Outline'!K75</f>
        <v>0</v>
      </c>
      <c r="R74" s="297"/>
      <c r="S74" s="21" t="b">
        <f t="shared" si="23"/>
        <v>0</v>
      </c>
      <c r="T74" s="30">
        <f t="shared" si="24"/>
        <v>-13</v>
      </c>
      <c r="U74" s="29" t="e">
        <f t="shared" si="25"/>
        <v>#VALUE!</v>
      </c>
      <c r="V74" s="31"/>
      <c r="W74" s="21" t="b">
        <f t="shared" si="26"/>
        <v>0</v>
      </c>
      <c r="X74" s="32" t="e">
        <f t="shared" si="27"/>
        <v>#VALUE!</v>
      </c>
      <c r="AV74" s="25"/>
      <c r="AW74" s="25"/>
    </row>
    <row r="75" spans="1:49" ht="31.5" customHeight="1">
      <c r="A75" s="187" t="str">
        <f t="shared" si="22"/>
        <v/>
      </c>
      <c r="B75" s="188">
        <f>'Planting Outline'!B76</f>
        <v>0</v>
      </c>
      <c r="C75" s="189">
        <f>'Planting Outline'!C76</f>
        <v>0</v>
      </c>
      <c r="D75" s="188">
        <f>'Planting Outline'!D76</f>
        <v>0</v>
      </c>
      <c r="E75" s="188">
        <f>'Planting Outline'!F76</f>
        <v>0</v>
      </c>
      <c r="F75" s="187"/>
      <c r="G75" s="190"/>
      <c r="H75" s="195" t="str">
        <f t="shared" si="10"/>
        <v/>
      </c>
      <c r="I75" s="195" t="str">
        <f t="shared" si="11"/>
        <v/>
      </c>
      <c r="J75" s="192">
        <f>'Planting Outline'!J76</f>
        <v>4</v>
      </c>
      <c r="K75" s="193" t="str">
        <f t="shared" si="17"/>
        <v/>
      </c>
      <c r="L75" s="194" t="str">
        <f t="shared" si="18"/>
        <v/>
      </c>
      <c r="M75" s="195" t="str">
        <f t="shared" si="19"/>
        <v/>
      </c>
      <c r="N75" s="190"/>
      <c r="O75" s="196" t="str">
        <f t="shared" si="20"/>
        <v/>
      </c>
      <c r="P75" s="195" t="str">
        <f t="shared" si="21"/>
        <v/>
      </c>
      <c r="Q75" s="296">
        <f>'Planting Outline'!K76</f>
        <v>0</v>
      </c>
      <c r="R75" s="297"/>
      <c r="S75" s="21" t="b">
        <f t="shared" si="23"/>
        <v>0</v>
      </c>
      <c r="T75" s="30">
        <f t="shared" si="24"/>
        <v>-13</v>
      </c>
      <c r="U75" s="29" t="e">
        <f t="shared" si="25"/>
        <v>#VALUE!</v>
      </c>
      <c r="V75" s="31"/>
      <c r="W75" s="21" t="b">
        <f t="shared" si="26"/>
        <v>0</v>
      </c>
      <c r="X75" s="32" t="e">
        <f t="shared" si="27"/>
        <v>#VALUE!</v>
      </c>
      <c r="AV75" s="25"/>
      <c r="AW75" s="25"/>
    </row>
    <row r="76" spans="1:49" ht="31.5" customHeight="1">
      <c r="A76" s="187" t="str">
        <f t="shared" si="22"/>
        <v/>
      </c>
      <c r="B76" s="188">
        <f>'Planting Outline'!B77</f>
        <v>0</v>
      </c>
      <c r="C76" s="189">
        <f>'Planting Outline'!C77</f>
        <v>0</v>
      </c>
      <c r="D76" s="188">
        <f>'Planting Outline'!D77</f>
        <v>0</v>
      </c>
      <c r="E76" s="188">
        <f>'Planting Outline'!F77</f>
        <v>0</v>
      </c>
      <c r="F76" s="187"/>
      <c r="G76" s="190"/>
      <c r="H76" s="195" t="str">
        <f t="shared" si="10"/>
        <v/>
      </c>
      <c r="I76" s="195" t="str">
        <f t="shared" si="11"/>
        <v/>
      </c>
      <c r="J76" s="192">
        <f>'Planting Outline'!J77</f>
        <v>4</v>
      </c>
      <c r="K76" s="193" t="str">
        <f t="shared" si="17"/>
        <v/>
      </c>
      <c r="L76" s="194" t="str">
        <f t="shared" si="18"/>
        <v/>
      </c>
      <c r="M76" s="195" t="str">
        <f t="shared" si="19"/>
        <v/>
      </c>
      <c r="N76" s="190"/>
      <c r="O76" s="196" t="str">
        <f t="shared" si="20"/>
        <v/>
      </c>
      <c r="P76" s="195" t="str">
        <f t="shared" si="21"/>
        <v/>
      </c>
      <c r="Q76" s="296">
        <f>'Planting Outline'!K77</f>
        <v>0</v>
      </c>
      <c r="R76" s="297"/>
      <c r="S76" s="21" t="b">
        <f t="shared" si="23"/>
        <v>0</v>
      </c>
      <c r="T76" s="30">
        <f t="shared" si="24"/>
        <v>-13</v>
      </c>
      <c r="U76" s="29" t="e">
        <f t="shared" si="25"/>
        <v>#VALUE!</v>
      </c>
      <c r="V76" s="31"/>
      <c r="W76" s="21" t="b">
        <f t="shared" si="26"/>
        <v>0</v>
      </c>
      <c r="X76" s="32" t="e">
        <f t="shared" si="27"/>
        <v>#VALUE!</v>
      </c>
      <c r="AV76" s="25"/>
      <c r="AW76" s="25"/>
    </row>
    <row r="77" spans="1:49" ht="31.5" customHeight="1">
      <c r="A77" s="187" t="str">
        <f t="shared" si="22"/>
        <v/>
      </c>
      <c r="B77" s="188">
        <f>'Planting Outline'!B78</f>
        <v>0</v>
      </c>
      <c r="C77" s="189">
        <f>'Planting Outline'!C78</f>
        <v>0</v>
      </c>
      <c r="D77" s="188">
        <f>'Planting Outline'!D78</f>
        <v>0</v>
      </c>
      <c r="E77" s="188">
        <f>'Planting Outline'!F78</f>
        <v>0</v>
      </c>
      <c r="F77" s="187"/>
      <c r="G77" s="190"/>
      <c r="H77" s="195" t="str">
        <f t="shared" si="10"/>
        <v/>
      </c>
      <c r="I77" s="195" t="str">
        <f t="shared" si="11"/>
        <v/>
      </c>
      <c r="J77" s="192">
        <f>'Planting Outline'!J78</f>
        <v>4</v>
      </c>
      <c r="K77" s="193" t="str">
        <f t="shared" si="17"/>
        <v/>
      </c>
      <c r="L77" s="194" t="str">
        <f t="shared" si="18"/>
        <v/>
      </c>
      <c r="M77" s="195" t="str">
        <f t="shared" si="19"/>
        <v/>
      </c>
      <c r="N77" s="190"/>
      <c r="O77" s="196" t="str">
        <f t="shared" si="20"/>
        <v/>
      </c>
      <c r="P77" s="195" t="str">
        <f t="shared" si="21"/>
        <v/>
      </c>
      <c r="Q77" s="296">
        <f>'Planting Outline'!K78</f>
        <v>0</v>
      </c>
      <c r="R77" s="297"/>
      <c r="S77" s="21" t="b">
        <f t="shared" si="23"/>
        <v>0</v>
      </c>
      <c r="T77" s="30">
        <f t="shared" si="24"/>
        <v>-13</v>
      </c>
      <c r="U77" s="29" t="e">
        <f t="shared" si="25"/>
        <v>#VALUE!</v>
      </c>
      <c r="V77" s="31"/>
      <c r="W77" s="21" t="b">
        <f t="shared" si="26"/>
        <v>0</v>
      </c>
      <c r="X77" s="32" t="e">
        <f t="shared" si="27"/>
        <v>#VALUE!</v>
      </c>
      <c r="AV77" s="25"/>
      <c r="AW77" s="25"/>
    </row>
    <row r="78" spans="1:49" ht="31.5" customHeight="1">
      <c r="A78" s="187" t="str">
        <f t="shared" si="22"/>
        <v/>
      </c>
      <c r="B78" s="188">
        <f>'Planting Outline'!B79</f>
        <v>0</v>
      </c>
      <c r="C78" s="189">
        <f>'Planting Outline'!C79</f>
        <v>0</v>
      </c>
      <c r="D78" s="188">
        <f>'Planting Outline'!D79</f>
        <v>0</v>
      </c>
      <c r="E78" s="188">
        <f>'Planting Outline'!F79</f>
        <v>0</v>
      </c>
      <c r="F78" s="187"/>
      <c r="G78" s="190"/>
      <c r="H78" s="195" t="str">
        <f t="shared" si="10"/>
        <v/>
      </c>
      <c r="I78" s="195" t="str">
        <f t="shared" si="11"/>
        <v/>
      </c>
      <c r="J78" s="192">
        <f>'Planting Outline'!J79</f>
        <v>4</v>
      </c>
      <c r="K78" s="193" t="str">
        <f t="shared" si="17"/>
        <v/>
      </c>
      <c r="L78" s="194" t="str">
        <f t="shared" si="18"/>
        <v/>
      </c>
      <c r="M78" s="195" t="str">
        <f t="shared" si="19"/>
        <v/>
      </c>
      <c r="N78" s="190"/>
      <c r="O78" s="196" t="str">
        <f t="shared" si="20"/>
        <v/>
      </c>
      <c r="P78" s="195" t="str">
        <f t="shared" si="21"/>
        <v/>
      </c>
      <c r="Q78" s="296">
        <f>'Planting Outline'!K79</f>
        <v>0</v>
      </c>
      <c r="R78" s="297"/>
      <c r="S78" s="21" t="b">
        <f t="shared" si="23"/>
        <v>0</v>
      </c>
      <c r="T78" s="30">
        <f t="shared" si="24"/>
        <v>-13</v>
      </c>
      <c r="U78" s="29" t="e">
        <f t="shared" si="25"/>
        <v>#VALUE!</v>
      </c>
      <c r="V78" s="31"/>
      <c r="W78" s="21" t="b">
        <f t="shared" si="26"/>
        <v>0</v>
      </c>
      <c r="X78" s="32" t="e">
        <f t="shared" si="27"/>
        <v>#VALUE!</v>
      </c>
      <c r="AV78" s="25"/>
      <c r="AW78" s="25"/>
    </row>
    <row r="79" spans="1:49" ht="31.5" customHeight="1">
      <c r="A79" s="187" t="str">
        <f t="shared" si="22"/>
        <v/>
      </c>
      <c r="B79" s="188">
        <f>'Planting Outline'!B80</f>
        <v>0</v>
      </c>
      <c r="C79" s="189">
        <f>'Planting Outline'!C80</f>
        <v>0</v>
      </c>
      <c r="D79" s="188">
        <f>'Planting Outline'!D80</f>
        <v>0</v>
      </c>
      <c r="E79" s="188">
        <f>'Planting Outline'!F80</f>
        <v>0</v>
      </c>
      <c r="F79" s="187"/>
      <c r="G79" s="190"/>
      <c r="H79" s="195" t="str">
        <f t="shared" si="10"/>
        <v/>
      </c>
      <c r="I79" s="195" t="str">
        <f t="shared" si="11"/>
        <v/>
      </c>
      <c r="J79" s="192">
        <f>'Planting Outline'!J80</f>
        <v>4</v>
      </c>
      <c r="K79" s="193" t="str">
        <f t="shared" si="17"/>
        <v/>
      </c>
      <c r="L79" s="194" t="str">
        <f t="shared" si="18"/>
        <v/>
      </c>
      <c r="M79" s="195" t="str">
        <f t="shared" si="19"/>
        <v/>
      </c>
      <c r="N79" s="190"/>
      <c r="O79" s="196" t="str">
        <f t="shared" si="20"/>
        <v/>
      </c>
      <c r="P79" s="195" t="str">
        <f t="shared" si="21"/>
        <v/>
      </c>
      <c r="Q79" s="296">
        <f>'Planting Outline'!K80</f>
        <v>0</v>
      </c>
      <c r="R79" s="297"/>
      <c r="S79" s="21" t="b">
        <f t="shared" si="23"/>
        <v>0</v>
      </c>
      <c r="T79" s="30">
        <f t="shared" si="24"/>
        <v>-13</v>
      </c>
      <c r="U79" s="29" t="e">
        <f t="shared" si="25"/>
        <v>#VALUE!</v>
      </c>
      <c r="V79" s="31"/>
      <c r="W79" s="21" t="b">
        <f t="shared" si="26"/>
        <v>0</v>
      </c>
      <c r="X79" s="32" t="e">
        <f t="shared" si="27"/>
        <v>#VALUE!</v>
      </c>
      <c r="AV79" s="25"/>
      <c r="AW79" s="25"/>
    </row>
    <row r="80" spans="1:49" ht="31.5" customHeight="1">
      <c r="A80" s="187" t="str">
        <f t="shared" si="22"/>
        <v/>
      </c>
      <c r="B80" s="188">
        <f>'Planting Outline'!B81</f>
        <v>0</v>
      </c>
      <c r="C80" s="189">
        <f>'Planting Outline'!C81</f>
        <v>0</v>
      </c>
      <c r="D80" s="188">
        <f>'Planting Outline'!D81</f>
        <v>0</v>
      </c>
      <c r="E80" s="188">
        <f>'Planting Outline'!F81</f>
        <v>0</v>
      </c>
      <c r="F80" s="187"/>
      <c r="G80" s="190"/>
      <c r="H80" s="195" t="str">
        <f t="shared" si="10"/>
        <v/>
      </c>
      <c r="I80" s="195" t="str">
        <f t="shared" si="11"/>
        <v/>
      </c>
      <c r="J80" s="192">
        <f>'Planting Outline'!J81</f>
        <v>4</v>
      </c>
      <c r="K80" s="193" t="str">
        <f t="shared" si="17"/>
        <v/>
      </c>
      <c r="L80" s="194" t="str">
        <f t="shared" si="18"/>
        <v/>
      </c>
      <c r="M80" s="195" t="str">
        <f t="shared" si="19"/>
        <v/>
      </c>
      <c r="N80" s="190"/>
      <c r="O80" s="196" t="str">
        <f t="shared" si="20"/>
        <v/>
      </c>
      <c r="P80" s="195" t="str">
        <f t="shared" si="21"/>
        <v/>
      </c>
      <c r="Q80" s="296">
        <f>'Planting Outline'!K81</f>
        <v>0</v>
      </c>
      <c r="R80" s="297"/>
      <c r="S80" s="21" t="b">
        <f t="shared" si="23"/>
        <v>0</v>
      </c>
      <c r="T80" s="30">
        <f t="shared" si="24"/>
        <v>-13</v>
      </c>
      <c r="U80" s="29" t="e">
        <f t="shared" si="25"/>
        <v>#VALUE!</v>
      </c>
      <c r="V80" s="31"/>
      <c r="W80" s="21" t="b">
        <f t="shared" si="26"/>
        <v>0</v>
      </c>
      <c r="X80" s="32" t="e">
        <f t="shared" si="27"/>
        <v>#VALUE!</v>
      </c>
      <c r="AV80" s="25"/>
      <c r="AW80" s="25"/>
    </row>
    <row r="81" spans="1:82" ht="31.5" customHeight="1">
      <c r="A81" s="187" t="str">
        <f t="shared" si="22"/>
        <v/>
      </c>
      <c r="B81" s="188">
        <f>'Planting Outline'!B82</f>
        <v>0</v>
      </c>
      <c r="C81" s="189">
        <f>'Planting Outline'!C82</f>
        <v>0</v>
      </c>
      <c r="D81" s="188">
        <f>'Planting Outline'!D82</f>
        <v>0</v>
      </c>
      <c r="E81" s="188">
        <f>'Planting Outline'!F82</f>
        <v>0</v>
      </c>
      <c r="F81" s="187"/>
      <c r="G81" s="190"/>
      <c r="H81" s="195" t="str">
        <f t="shared" si="10"/>
        <v/>
      </c>
      <c r="I81" s="195" t="str">
        <f t="shared" si="11"/>
        <v/>
      </c>
      <c r="J81" s="192">
        <f>'Planting Outline'!J82</f>
        <v>4</v>
      </c>
      <c r="K81" s="193" t="str">
        <f t="shared" si="17"/>
        <v/>
      </c>
      <c r="L81" s="194" t="str">
        <f t="shared" si="18"/>
        <v/>
      </c>
      <c r="M81" s="195" t="str">
        <f t="shared" si="19"/>
        <v/>
      </c>
      <c r="N81" s="190"/>
      <c r="O81" s="196" t="str">
        <f t="shared" si="20"/>
        <v/>
      </c>
      <c r="P81" s="195" t="str">
        <f t="shared" si="21"/>
        <v/>
      </c>
      <c r="Q81" s="296">
        <f>'Planting Outline'!K82</f>
        <v>0</v>
      </c>
      <c r="R81" s="297"/>
      <c r="S81" s="21" t="b">
        <f t="shared" si="23"/>
        <v>0</v>
      </c>
      <c r="T81" s="30">
        <f t="shared" si="24"/>
        <v>-13</v>
      </c>
      <c r="U81" s="29" t="e">
        <f t="shared" si="25"/>
        <v>#VALUE!</v>
      </c>
      <c r="V81" s="31"/>
      <c r="W81" s="21" t="b">
        <f t="shared" si="26"/>
        <v>0</v>
      </c>
      <c r="X81" s="32" t="e">
        <f t="shared" si="27"/>
        <v>#VALUE!</v>
      </c>
      <c r="AV81" s="25"/>
      <c r="AW81" s="25"/>
    </row>
    <row r="82" spans="1:82" ht="31.5" customHeight="1">
      <c r="A82" s="187" t="str">
        <f t="shared" si="22"/>
        <v/>
      </c>
      <c r="B82" s="188">
        <f>'Planting Outline'!B83</f>
        <v>0</v>
      </c>
      <c r="C82" s="189">
        <f>'Planting Outline'!C83</f>
        <v>0</v>
      </c>
      <c r="D82" s="188">
        <f>'Planting Outline'!D83</f>
        <v>0</v>
      </c>
      <c r="E82" s="188">
        <f>'Planting Outline'!F83</f>
        <v>0</v>
      </c>
      <c r="F82" s="187"/>
      <c r="G82" s="190"/>
      <c r="H82" s="195" t="str">
        <f t="shared" si="10"/>
        <v/>
      </c>
      <c r="I82" s="195" t="str">
        <f t="shared" si="11"/>
        <v/>
      </c>
      <c r="J82" s="192">
        <f>'Planting Outline'!J83</f>
        <v>4</v>
      </c>
      <c r="K82" s="193" t="str">
        <f t="shared" si="17"/>
        <v/>
      </c>
      <c r="L82" s="194" t="str">
        <f t="shared" si="18"/>
        <v/>
      </c>
      <c r="M82" s="195" t="str">
        <f t="shared" si="19"/>
        <v/>
      </c>
      <c r="N82" s="190"/>
      <c r="O82" s="196" t="str">
        <f t="shared" si="20"/>
        <v/>
      </c>
      <c r="P82" s="195" t="str">
        <f t="shared" si="21"/>
        <v/>
      </c>
      <c r="Q82" s="296">
        <f>'Planting Outline'!K83</f>
        <v>0</v>
      </c>
      <c r="R82" s="297"/>
      <c r="S82" s="21" t="b">
        <f t="shared" si="23"/>
        <v>0</v>
      </c>
      <c r="T82" s="30">
        <f t="shared" si="24"/>
        <v>-13</v>
      </c>
      <c r="U82" s="29" t="e">
        <f t="shared" si="25"/>
        <v>#VALUE!</v>
      </c>
      <c r="V82" s="31"/>
      <c r="W82" s="21" t="b">
        <f t="shared" si="26"/>
        <v>0</v>
      </c>
      <c r="X82" s="32" t="e">
        <f t="shared" si="27"/>
        <v>#VALUE!</v>
      </c>
      <c r="AV82" s="25"/>
      <c r="AW82" s="25"/>
    </row>
    <row r="83" spans="1:82" ht="31.5" customHeight="1">
      <c r="A83" s="187" t="str">
        <f t="shared" si="22"/>
        <v/>
      </c>
      <c r="B83" s="188">
        <f>'Planting Outline'!B84</f>
        <v>0</v>
      </c>
      <c r="C83" s="189">
        <f>'Planting Outline'!C84</f>
        <v>0</v>
      </c>
      <c r="D83" s="188">
        <f>'Planting Outline'!D84</f>
        <v>0</v>
      </c>
      <c r="E83" s="188">
        <f>'Planting Outline'!F84</f>
        <v>0</v>
      </c>
      <c r="F83" s="187"/>
      <c r="G83" s="190"/>
      <c r="H83" s="195" t="str">
        <f t="shared" si="10"/>
        <v/>
      </c>
      <c r="I83" s="195" t="str">
        <f t="shared" si="11"/>
        <v/>
      </c>
      <c r="J83" s="192">
        <f>'Planting Outline'!J84</f>
        <v>4</v>
      </c>
      <c r="K83" s="193" t="str">
        <f t="shared" si="17"/>
        <v/>
      </c>
      <c r="L83" s="194" t="str">
        <f t="shared" si="18"/>
        <v/>
      </c>
      <c r="M83" s="195" t="str">
        <f t="shared" si="19"/>
        <v/>
      </c>
      <c r="N83" s="190"/>
      <c r="O83" s="196" t="str">
        <f t="shared" si="20"/>
        <v/>
      </c>
      <c r="P83" s="195" t="str">
        <f t="shared" si="21"/>
        <v/>
      </c>
      <c r="Q83" s="296">
        <f>'Planting Outline'!K84</f>
        <v>0</v>
      </c>
      <c r="R83" s="297"/>
      <c r="S83" s="21" t="b">
        <f t="shared" si="23"/>
        <v>0</v>
      </c>
      <c r="T83" s="30">
        <f t="shared" si="24"/>
        <v>-13</v>
      </c>
      <c r="U83" s="29" t="e">
        <f t="shared" si="25"/>
        <v>#VALUE!</v>
      </c>
      <c r="V83" s="31"/>
      <c r="W83" s="21" t="b">
        <f t="shared" si="26"/>
        <v>0</v>
      </c>
      <c r="X83" s="32" t="e">
        <f t="shared" si="27"/>
        <v>#VALUE!</v>
      </c>
      <c r="AV83" s="25"/>
      <c r="AW83" s="25"/>
    </row>
    <row r="84" spans="1:82" ht="31.5" customHeight="1">
      <c r="A84" s="187" t="str">
        <f t="shared" si="22"/>
        <v/>
      </c>
      <c r="B84" s="188">
        <f>'Planting Outline'!B85</f>
        <v>0</v>
      </c>
      <c r="C84" s="189">
        <f>'Planting Outline'!C85</f>
        <v>0</v>
      </c>
      <c r="D84" s="188">
        <f>'Planting Outline'!D85</f>
        <v>0</v>
      </c>
      <c r="E84" s="188">
        <f>'Planting Outline'!F85</f>
        <v>0</v>
      </c>
      <c r="F84" s="187"/>
      <c r="G84" s="190"/>
      <c r="H84" s="195" t="str">
        <f t="shared" si="10"/>
        <v/>
      </c>
      <c r="I84" s="195" t="str">
        <f t="shared" si="11"/>
        <v/>
      </c>
      <c r="J84" s="192">
        <f>'Planting Outline'!J85</f>
        <v>4</v>
      </c>
      <c r="K84" s="193" t="str">
        <f t="shared" si="17"/>
        <v/>
      </c>
      <c r="L84" s="194" t="str">
        <f t="shared" si="18"/>
        <v/>
      </c>
      <c r="M84" s="195" t="str">
        <f t="shared" si="19"/>
        <v/>
      </c>
      <c r="N84" s="190"/>
      <c r="O84" s="196" t="str">
        <f t="shared" si="20"/>
        <v/>
      </c>
      <c r="P84" s="195" t="str">
        <f t="shared" si="21"/>
        <v/>
      </c>
      <c r="Q84" s="296">
        <f>'Planting Outline'!K85</f>
        <v>0</v>
      </c>
      <c r="R84" s="297"/>
      <c r="S84" s="21" t="b">
        <f t="shared" si="23"/>
        <v>0</v>
      </c>
      <c r="T84" s="30">
        <f t="shared" si="24"/>
        <v>-13</v>
      </c>
      <c r="U84" s="29" t="e">
        <f t="shared" si="25"/>
        <v>#VALUE!</v>
      </c>
      <c r="V84" s="31"/>
      <c r="W84" s="21" t="b">
        <f t="shared" si="26"/>
        <v>0</v>
      </c>
      <c r="X84" s="32" t="e">
        <f t="shared" si="27"/>
        <v>#VALUE!</v>
      </c>
      <c r="AV84" s="25"/>
      <c r="AW84" s="25"/>
    </row>
    <row r="85" spans="1:82" ht="15" customHeight="1">
      <c r="A85" s="39"/>
      <c r="B85" s="39"/>
      <c r="C85" s="39"/>
      <c r="D85" s="39"/>
      <c r="E85" s="39"/>
      <c r="F85" s="39"/>
      <c r="G85" s="39"/>
      <c r="H85" s="39"/>
      <c r="I85" s="37"/>
      <c r="J85" s="37"/>
      <c r="K85" s="37"/>
      <c r="L85" s="41"/>
      <c r="M85" s="42" t="s">
        <v>0</v>
      </c>
      <c r="N85" s="35"/>
      <c r="O85" s="35"/>
      <c r="P85" s="37"/>
      <c r="Q85" s="35"/>
      <c r="R85" s="39"/>
      <c r="U85" s="29"/>
      <c r="W85" s="21" t="s">
        <v>0</v>
      </c>
      <c r="X85" s="32" t="s">
        <v>0</v>
      </c>
      <c r="AV85" s="25"/>
      <c r="AW85" s="25"/>
    </row>
    <row r="86" spans="1:82" s="96" customFormat="1" ht="22.5" customHeight="1">
      <c r="A86" s="11" t="s">
        <v>273</v>
      </c>
      <c r="B86" s="11"/>
      <c r="C86" s="11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11"/>
      <c r="AW86" s="11"/>
      <c r="AX86" s="95"/>
      <c r="AY86" s="95"/>
      <c r="AZ86" s="95"/>
      <c r="BA86" s="95"/>
      <c r="BB86" s="95"/>
      <c r="BC86" s="95"/>
      <c r="BD86" s="95"/>
      <c r="BE86" s="95"/>
      <c r="BF86" s="95"/>
      <c r="BG86" s="95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5"/>
      <c r="BS86" s="95"/>
      <c r="BT86" s="95"/>
      <c r="BU86" s="95"/>
      <c r="BV86" s="95"/>
      <c r="BW86" s="95"/>
      <c r="BX86" s="95"/>
      <c r="BY86" s="95"/>
      <c r="BZ86" s="95"/>
      <c r="CA86" s="95"/>
      <c r="CB86" s="95"/>
      <c r="CC86" s="95"/>
      <c r="CD86" s="95"/>
    </row>
    <row r="87" spans="1:82" s="96" customFormat="1" ht="22.5" customHeight="1">
      <c r="A87" s="11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11"/>
      <c r="AW87" s="11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5"/>
      <c r="BU87" s="95"/>
      <c r="BV87" s="95"/>
      <c r="BW87" s="95"/>
      <c r="BX87" s="95"/>
      <c r="BY87" s="95"/>
      <c r="BZ87" s="95"/>
      <c r="CA87" s="95"/>
      <c r="CB87" s="95"/>
      <c r="CC87" s="95"/>
      <c r="CD87" s="95"/>
    </row>
    <row r="88" spans="1:82" s="96" customFormat="1" ht="22.5" customHeight="1">
      <c r="A88" s="11" t="s">
        <v>274</v>
      </c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11"/>
      <c r="AW88" s="11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  <c r="BV88" s="95"/>
      <c r="BW88" s="95"/>
      <c r="BX88" s="95"/>
      <c r="BY88" s="95"/>
      <c r="BZ88" s="95"/>
      <c r="CA88" s="95"/>
      <c r="CB88" s="95"/>
      <c r="CC88" s="95"/>
      <c r="CD88" s="95"/>
    </row>
    <row r="89" spans="1:82" s="96" customFormat="1" ht="22.5" customHeight="1">
      <c r="A89" s="11" t="s">
        <v>263</v>
      </c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11"/>
      <c r="AW89" s="11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  <c r="BV89" s="95"/>
      <c r="BW89" s="95"/>
      <c r="BX89" s="95"/>
      <c r="BY89" s="95"/>
      <c r="BZ89" s="95"/>
      <c r="CA89" s="95"/>
      <c r="CB89" s="95"/>
      <c r="CC89" s="95"/>
      <c r="CD89" s="95"/>
    </row>
    <row r="90" spans="1:82" s="96" customFormat="1" ht="22.5" customHeight="1">
      <c r="A90" s="11" t="s">
        <v>264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9"/>
      <c r="AT90" s="11"/>
      <c r="AU90" s="99"/>
      <c r="AV90" s="11"/>
      <c r="AW90" s="11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5"/>
      <c r="BS90" s="95"/>
      <c r="BT90" s="95"/>
      <c r="BU90" s="95"/>
      <c r="BV90" s="95"/>
      <c r="BW90" s="95"/>
      <c r="BX90" s="95"/>
      <c r="BY90" s="95"/>
      <c r="BZ90" s="95"/>
      <c r="CA90" s="95"/>
      <c r="CB90" s="95"/>
      <c r="CC90" s="95"/>
      <c r="CD90" s="95"/>
    </row>
    <row r="91" spans="1:82" s="96" customFormat="1" ht="22.5" customHeight="1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9"/>
      <c r="AT91" s="11"/>
      <c r="AU91" s="99"/>
      <c r="AV91" s="11"/>
      <c r="AW91" s="11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5"/>
      <c r="BJ91" s="95"/>
      <c r="BK91" s="95"/>
      <c r="BL91" s="95"/>
      <c r="BM91" s="95"/>
      <c r="BN91" s="95"/>
      <c r="BO91" s="95"/>
      <c r="BP91" s="95"/>
      <c r="BQ91" s="95"/>
      <c r="BR91" s="95"/>
      <c r="BS91" s="95"/>
      <c r="BT91" s="95"/>
      <c r="BU91" s="95"/>
      <c r="BV91" s="95"/>
      <c r="BW91" s="95"/>
      <c r="BX91" s="95"/>
      <c r="BY91" s="95"/>
      <c r="BZ91" s="95"/>
      <c r="CA91" s="95"/>
      <c r="CB91" s="95"/>
      <c r="CC91" s="95"/>
      <c r="CD91" s="95"/>
    </row>
    <row r="92" spans="1:82" s="96" customFormat="1" ht="22.5" customHeight="1">
      <c r="A92" s="95" t="s">
        <v>266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9"/>
      <c r="AT92" s="11"/>
      <c r="AU92" s="99"/>
      <c r="AV92" s="11"/>
      <c r="AW92" s="11"/>
      <c r="AX92" s="95"/>
      <c r="AY92" s="95"/>
      <c r="AZ92" s="95"/>
      <c r="BA92" s="95"/>
      <c r="BB92" s="95"/>
      <c r="BC92" s="95"/>
      <c r="BD92" s="95"/>
      <c r="BE92" s="95"/>
      <c r="BF92" s="95"/>
      <c r="BG92" s="95"/>
      <c r="BH92" s="95"/>
      <c r="BI92" s="95"/>
      <c r="BJ92" s="95"/>
      <c r="BK92" s="95"/>
      <c r="BL92" s="95"/>
      <c r="BM92" s="95"/>
      <c r="BN92" s="95"/>
      <c r="BO92" s="95"/>
      <c r="BP92" s="95"/>
      <c r="BQ92" s="95"/>
      <c r="BR92" s="95"/>
      <c r="BS92" s="95"/>
      <c r="BT92" s="95"/>
      <c r="BU92" s="95"/>
      <c r="BV92" s="95"/>
      <c r="BW92" s="95"/>
      <c r="BX92" s="95"/>
      <c r="BY92" s="95"/>
      <c r="BZ92" s="95"/>
      <c r="CA92" s="95"/>
      <c r="CB92" s="95"/>
      <c r="CC92" s="95"/>
      <c r="CD92" s="95"/>
    </row>
    <row r="93" spans="1:82" s="96" customFormat="1" ht="22.5" customHeight="1">
      <c r="A93" s="95"/>
      <c r="B93" s="95"/>
      <c r="C93" s="95"/>
      <c r="D93" s="95" t="s">
        <v>181</v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9"/>
      <c r="AT93" s="11"/>
      <c r="AU93" s="99"/>
      <c r="AV93" s="11"/>
      <c r="AW93" s="11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  <c r="BM93" s="95"/>
      <c r="BN93" s="95"/>
      <c r="BO93" s="95"/>
      <c r="BP93" s="95"/>
      <c r="BQ93" s="95"/>
      <c r="BR93" s="95"/>
      <c r="BS93" s="95"/>
      <c r="BT93" s="95"/>
      <c r="BU93" s="95"/>
      <c r="BV93" s="95"/>
      <c r="BW93" s="95"/>
      <c r="BX93" s="95"/>
      <c r="BY93" s="95"/>
      <c r="BZ93" s="95"/>
      <c r="CA93" s="95"/>
      <c r="CB93" s="95"/>
      <c r="CC93" s="95"/>
      <c r="CD93" s="95"/>
    </row>
    <row r="94" spans="1:82" s="96" customFormat="1" ht="22.5" customHeight="1">
      <c r="A94" s="95" t="s">
        <v>259</v>
      </c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9"/>
      <c r="AT94" s="11"/>
      <c r="AU94" s="99"/>
      <c r="AV94" s="11"/>
      <c r="AW94" s="11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  <c r="BM94" s="95"/>
      <c r="BN94" s="95"/>
      <c r="BO94" s="95"/>
      <c r="BP94" s="95"/>
      <c r="BQ94" s="95"/>
      <c r="BR94" s="95"/>
      <c r="BS94" s="95"/>
      <c r="BT94" s="95"/>
      <c r="BU94" s="95"/>
      <c r="BV94" s="95"/>
      <c r="BW94" s="95"/>
      <c r="BX94" s="95"/>
      <c r="BY94" s="95"/>
      <c r="BZ94" s="95"/>
      <c r="CA94" s="95"/>
      <c r="CB94" s="95"/>
      <c r="CC94" s="95"/>
      <c r="CD94" s="95"/>
    </row>
    <row r="95" spans="1:82" s="96" customFormat="1" ht="22.5" customHeight="1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9"/>
      <c r="AT95" s="11"/>
      <c r="AU95" s="99"/>
      <c r="AV95" s="11"/>
      <c r="AW95" s="11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  <c r="BL95" s="95"/>
      <c r="BM95" s="95"/>
      <c r="BN95" s="95"/>
      <c r="BO95" s="95"/>
      <c r="BP95" s="95"/>
      <c r="BQ95" s="95"/>
      <c r="BR95" s="95"/>
      <c r="BS95" s="95"/>
      <c r="BT95" s="95"/>
      <c r="BU95" s="95"/>
      <c r="BV95" s="95"/>
      <c r="BW95" s="95"/>
      <c r="BX95" s="95"/>
      <c r="BY95" s="95"/>
      <c r="BZ95" s="95"/>
      <c r="CA95" s="95"/>
      <c r="CB95" s="95"/>
      <c r="CC95" s="95"/>
      <c r="CD95" s="95"/>
    </row>
    <row r="96" spans="1:82" s="96" customFormat="1" ht="22.5" customHeight="1">
      <c r="A96" s="95" t="s">
        <v>189</v>
      </c>
      <c r="B96" s="95"/>
      <c r="C96" s="95"/>
      <c r="D96" s="95"/>
      <c r="E96" s="95"/>
      <c r="F96" s="95"/>
      <c r="G96" s="95"/>
      <c r="H96" s="95"/>
      <c r="I96" s="95"/>
      <c r="J96" s="95"/>
      <c r="K96" s="95" t="s">
        <v>188</v>
      </c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9"/>
      <c r="AT96" s="11"/>
      <c r="AU96" s="99"/>
      <c r="AV96" s="11"/>
      <c r="AW96" s="11"/>
      <c r="AX96" s="95"/>
      <c r="AY96" s="95"/>
      <c r="AZ96" s="95"/>
      <c r="BA96" s="95"/>
      <c r="BB96" s="95"/>
      <c r="BC96" s="95"/>
      <c r="BD96" s="95"/>
      <c r="BE96" s="95"/>
      <c r="BF96" s="95"/>
      <c r="BG96" s="95"/>
      <c r="BH96" s="95"/>
      <c r="BI96" s="95"/>
      <c r="BJ96" s="95"/>
      <c r="BK96" s="95"/>
      <c r="BL96" s="95"/>
      <c r="BM96" s="95"/>
      <c r="BN96" s="95"/>
      <c r="BO96" s="95"/>
      <c r="BP96" s="95"/>
      <c r="BQ96" s="95"/>
      <c r="BR96" s="95"/>
      <c r="BS96" s="95"/>
      <c r="BT96" s="95"/>
      <c r="BU96" s="95"/>
      <c r="BV96" s="95"/>
      <c r="BW96" s="95"/>
      <c r="BX96" s="95"/>
      <c r="BY96" s="95"/>
      <c r="BZ96" s="95"/>
      <c r="CA96" s="95"/>
      <c r="CB96" s="95"/>
      <c r="CC96" s="95"/>
      <c r="CD96" s="95"/>
    </row>
    <row r="97" spans="1:82" s="96" customFormat="1" ht="22.5" customHeight="1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11"/>
      <c r="AW97" s="11"/>
      <c r="AX97" s="95"/>
      <c r="AY97" s="95"/>
      <c r="AZ97" s="95"/>
      <c r="BA97" s="95"/>
      <c r="BB97" s="95"/>
      <c r="BC97" s="95"/>
      <c r="BD97" s="95"/>
      <c r="BE97" s="95"/>
      <c r="BF97" s="95"/>
      <c r="BG97" s="95"/>
      <c r="BH97" s="95"/>
      <c r="BI97" s="95"/>
      <c r="BJ97" s="95"/>
      <c r="BK97" s="95"/>
      <c r="BL97" s="95"/>
      <c r="BM97" s="95"/>
      <c r="BN97" s="95"/>
      <c r="BO97" s="95"/>
      <c r="BP97" s="95"/>
      <c r="BQ97" s="95"/>
      <c r="BR97" s="95"/>
      <c r="BS97" s="95"/>
      <c r="BT97" s="95"/>
      <c r="BU97" s="95"/>
      <c r="BV97" s="95"/>
      <c r="BW97" s="95"/>
      <c r="BX97" s="95"/>
      <c r="BY97" s="95"/>
      <c r="BZ97" s="95"/>
      <c r="CA97" s="95"/>
      <c r="CB97" s="95"/>
      <c r="CC97" s="95"/>
      <c r="CD97" s="95"/>
    </row>
    <row r="98" spans="1:82" s="96" customFormat="1" ht="22.5" customHeight="1">
      <c r="A98" s="95" t="s">
        <v>239</v>
      </c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9"/>
      <c r="AT98" s="11"/>
      <c r="AU98" s="99"/>
      <c r="AV98" s="11"/>
      <c r="AW98" s="11"/>
      <c r="AX98" s="95"/>
      <c r="AY98" s="95"/>
      <c r="AZ98" s="95"/>
      <c r="BA98" s="95"/>
      <c r="BB98" s="95"/>
      <c r="BC98" s="95"/>
      <c r="BD98" s="95"/>
      <c r="BE98" s="95"/>
      <c r="BF98" s="95"/>
      <c r="BG98" s="95"/>
      <c r="BH98" s="95"/>
      <c r="BI98" s="95"/>
      <c r="BJ98" s="95"/>
      <c r="BK98" s="95"/>
      <c r="BL98" s="95"/>
      <c r="BM98" s="95"/>
      <c r="BN98" s="95"/>
      <c r="BO98" s="95"/>
      <c r="BP98" s="95"/>
      <c r="BQ98" s="95"/>
      <c r="BR98" s="95"/>
      <c r="BS98" s="95"/>
      <c r="BT98" s="95"/>
      <c r="BU98" s="95"/>
      <c r="BV98" s="95"/>
      <c r="BW98" s="95"/>
      <c r="BX98" s="95"/>
      <c r="BY98" s="95"/>
      <c r="BZ98" s="95"/>
      <c r="CA98" s="95"/>
      <c r="CB98" s="95"/>
      <c r="CC98" s="95"/>
      <c r="CD98" s="95"/>
    </row>
    <row r="99" spans="1:82" s="96" customFormat="1" ht="22.5" customHeight="1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11"/>
      <c r="AW99" s="11"/>
      <c r="AX99" s="95"/>
      <c r="AY99" s="95"/>
      <c r="AZ99" s="95"/>
      <c r="BA99" s="95"/>
      <c r="BB99" s="95"/>
      <c r="BC99" s="95"/>
      <c r="BD99" s="95"/>
      <c r="BE99" s="95"/>
      <c r="BF99" s="95"/>
      <c r="BG99" s="95"/>
      <c r="BH99" s="95"/>
      <c r="BI99" s="95"/>
      <c r="BJ99" s="95"/>
      <c r="BK99" s="95"/>
      <c r="BL99" s="95"/>
      <c r="BM99" s="95"/>
      <c r="BN99" s="95"/>
      <c r="BO99" s="95"/>
      <c r="BP99" s="95"/>
      <c r="BQ99" s="95"/>
      <c r="BR99" s="95"/>
      <c r="BS99" s="95"/>
      <c r="BT99" s="95"/>
      <c r="BU99" s="95"/>
      <c r="BV99" s="95"/>
      <c r="BW99" s="95"/>
      <c r="BX99" s="95"/>
      <c r="BY99" s="95"/>
      <c r="BZ99" s="95"/>
      <c r="CA99" s="95"/>
      <c r="CB99" s="95"/>
      <c r="CC99" s="95"/>
      <c r="CD99" s="95"/>
    </row>
    <row r="100" spans="1:82" s="96" customFormat="1" ht="22.5" customHeight="1">
      <c r="A100" s="97" t="s">
        <v>113</v>
      </c>
      <c r="B100" s="95"/>
      <c r="C100" s="95"/>
      <c r="D100" s="95"/>
      <c r="E100" s="95"/>
      <c r="F100" s="98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11"/>
      <c r="AW100" s="11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  <c r="BH100" s="95"/>
      <c r="BI100" s="95"/>
      <c r="BJ100" s="95"/>
      <c r="BK100" s="95"/>
      <c r="BL100" s="95"/>
      <c r="BM100" s="95"/>
      <c r="BN100" s="95"/>
      <c r="BO100" s="95"/>
      <c r="BP100" s="95"/>
      <c r="BQ100" s="95"/>
      <c r="BR100" s="95"/>
      <c r="BS100" s="95"/>
      <c r="BT100" s="95"/>
      <c r="BU100" s="95"/>
      <c r="BV100" s="95"/>
      <c r="BW100" s="95"/>
      <c r="BX100" s="95"/>
      <c r="BY100" s="95"/>
      <c r="BZ100" s="95"/>
      <c r="CA100" s="95"/>
      <c r="CB100" s="95"/>
      <c r="CC100" s="95"/>
      <c r="CD100" s="95"/>
    </row>
    <row r="101" spans="1:82" s="96" customFormat="1" ht="22.5" customHeight="1">
      <c r="A101" s="95" t="s">
        <v>114</v>
      </c>
      <c r="B101" s="95"/>
      <c r="C101" s="95"/>
      <c r="D101" s="95"/>
      <c r="E101" s="95"/>
      <c r="F101" s="98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5"/>
      <c r="BH101" s="95"/>
      <c r="BI101" s="95"/>
      <c r="BJ101" s="95"/>
      <c r="BK101" s="95"/>
      <c r="BL101" s="95"/>
      <c r="BM101" s="95"/>
      <c r="BN101" s="95"/>
      <c r="BO101" s="95"/>
      <c r="BP101" s="95"/>
      <c r="BQ101" s="95"/>
      <c r="BR101" s="95"/>
      <c r="BS101" s="95"/>
      <c r="BT101" s="95"/>
      <c r="BU101" s="95"/>
      <c r="BV101" s="95"/>
      <c r="BW101" s="95"/>
      <c r="BX101" s="95"/>
      <c r="BY101" s="95"/>
      <c r="BZ101" s="95"/>
      <c r="CA101" s="95"/>
      <c r="CB101" s="95"/>
      <c r="CC101" s="95"/>
      <c r="CD101" s="95"/>
    </row>
    <row r="102" spans="1:82" s="96" customFormat="1" ht="22.5" customHeight="1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5"/>
      <c r="BS102" s="95"/>
      <c r="BT102" s="95"/>
      <c r="BU102" s="95"/>
      <c r="BV102" s="95"/>
      <c r="BW102" s="95"/>
      <c r="BX102" s="95"/>
      <c r="BY102" s="95"/>
      <c r="BZ102" s="95"/>
      <c r="CA102" s="95"/>
      <c r="CB102" s="95"/>
      <c r="CC102" s="95"/>
      <c r="CD102" s="95"/>
    </row>
  </sheetData>
  <mergeCells count="101">
    <mergeCell ref="H10:J10"/>
    <mergeCell ref="H4:J4"/>
    <mergeCell ref="H5:J5"/>
    <mergeCell ref="H7:J7"/>
    <mergeCell ref="H8:J8"/>
    <mergeCell ref="C18:M18"/>
    <mergeCell ref="C6:D6"/>
    <mergeCell ref="H14:J14"/>
    <mergeCell ref="C20:M20"/>
    <mergeCell ref="P11:Q11"/>
    <mergeCell ref="P12:Q12"/>
    <mergeCell ref="P19:R19"/>
    <mergeCell ref="P18:R18"/>
    <mergeCell ref="P14:Q14"/>
    <mergeCell ref="P15:Q15"/>
    <mergeCell ref="H15:J15"/>
    <mergeCell ref="P17:Q17"/>
    <mergeCell ref="C19:M19"/>
    <mergeCell ref="Q7:R7"/>
    <mergeCell ref="Q8:R8"/>
    <mergeCell ref="Q9:R9"/>
    <mergeCell ref="Q4:R4"/>
    <mergeCell ref="C1:D1"/>
    <mergeCell ref="C2:D2"/>
    <mergeCell ref="C3:D3"/>
    <mergeCell ref="H1:J1"/>
    <mergeCell ref="H2:J2"/>
    <mergeCell ref="H3:J3"/>
    <mergeCell ref="C4:D4"/>
    <mergeCell ref="C5:D5"/>
    <mergeCell ref="Q5:R5"/>
    <mergeCell ref="Q6:R6"/>
    <mergeCell ref="Q3:R3"/>
    <mergeCell ref="H9:J9"/>
    <mergeCell ref="Q31:R31"/>
    <mergeCell ref="Q32:R32"/>
    <mergeCell ref="Q49:R49"/>
    <mergeCell ref="Q45:R45"/>
    <mergeCell ref="Q46:R46"/>
    <mergeCell ref="Q47:R47"/>
    <mergeCell ref="Q48:R48"/>
    <mergeCell ref="Q41:R41"/>
    <mergeCell ref="Q42:R42"/>
    <mergeCell ref="Q43:R43"/>
    <mergeCell ref="Q44:R44"/>
    <mergeCell ref="Q50:R50"/>
    <mergeCell ref="Q51:R51"/>
    <mergeCell ref="Q52:R52"/>
    <mergeCell ref="H6:J6"/>
    <mergeCell ref="Q37:R37"/>
    <mergeCell ref="Q38:R38"/>
    <mergeCell ref="Q27:R27"/>
    <mergeCell ref="Q28:R28"/>
    <mergeCell ref="H16:J16"/>
    <mergeCell ref="H17:J17"/>
    <mergeCell ref="Q25:R25"/>
    <mergeCell ref="Q26:R26"/>
    <mergeCell ref="H11:J11"/>
    <mergeCell ref="H12:J12"/>
    <mergeCell ref="H13:J13"/>
    <mergeCell ref="P16:Q16"/>
    <mergeCell ref="Q39:R39"/>
    <mergeCell ref="Q40:R40"/>
    <mergeCell ref="Q33:R33"/>
    <mergeCell ref="Q34:R34"/>
    <mergeCell ref="Q35:R35"/>
    <mergeCell ref="Q36:R36"/>
    <mergeCell ref="Q29:R29"/>
    <mergeCell ref="Q30:R30"/>
    <mergeCell ref="Q68:R68"/>
    <mergeCell ref="Q69:R69"/>
    <mergeCell ref="Q70:R70"/>
    <mergeCell ref="Q53:R53"/>
    <mergeCell ref="Q54:R54"/>
    <mergeCell ref="Q55:R55"/>
    <mergeCell ref="Q56:R56"/>
    <mergeCell ref="Q57:R57"/>
    <mergeCell ref="Q58:R58"/>
    <mergeCell ref="Q59:R59"/>
    <mergeCell ref="Q62:R62"/>
    <mergeCell ref="Q63:R63"/>
    <mergeCell ref="Q64:R64"/>
    <mergeCell ref="Q65:R65"/>
    <mergeCell ref="Q66:R66"/>
    <mergeCell ref="Q67:R67"/>
    <mergeCell ref="Q60:R60"/>
    <mergeCell ref="Q61:R61"/>
    <mergeCell ref="Q83:R83"/>
    <mergeCell ref="Q84:R84"/>
    <mergeCell ref="Q77:R77"/>
    <mergeCell ref="Q78:R78"/>
    <mergeCell ref="Q79:R79"/>
    <mergeCell ref="Q80:R80"/>
    <mergeCell ref="Q81:R81"/>
    <mergeCell ref="Q82:R82"/>
    <mergeCell ref="Q71:R71"/>
    <mergeCell ref="Q72:R72"/>
    <mergeCell ref="Q73:R73"/>
    <mergeCell ref="Q74:R74"/>
    <mergeCell ref="Q75:R75"/>
    <mergeCell ref="Q76:R76"/>
  </mergeCells>
  <phoneticPr fontId="3" type="noConversion"/>
  <dataValidations count="12">
    <dataValidation type="list" allowBlank="1" showInputMessage="1" showErrorMessage="1" sqref="P18">
      <formula1>$AC$38:$AC$45</formula1>
    </dataValidation>
    <dataValidation type="list" allowBlank="1" showInputMessage="1" showErrorMessage="1" sqref="P14">
      <formula1>$AI$27:$AI$30</formula1>
    </dataValidation>
    <dataValidation type="list" allowBlank="1" showInputMessage="1" showErrorMessage="1" sqref="P15">
      <formula1>$AJ$27:$AJ$30</formula1>
    </dataValidation>
    <dataValidation type="list" allowBlank="1" showInputMessage="1" showErrorMessage="1" sqref="AC23:AC24 AA23:AA24">
      <formula1>$AA$10:$AA$24</formula1>
    </dataValidation>
    <dataValidation type="list" allowBlank="1" showInputMessage="1" showErrorMessage="1" sqref="C18">
      <formula1>$AA$27:$AA$36</formula1>
    </dataValidation>
    <dataValidation type="list" allowBlank="1" showInputMessage="1" showErrorMessage="1" sqref="D12:F12">
      <formula1>$AA$9:$AA$24</formula1>
    </dataValidation>
    <dataValidation type="list" allowBlank="1" showInputMessage="1" showErrorMessage="1" sqref="AA13:AA22 AA10:AA11 AC13:AC22 AC10:AC11">
      <formula1>$Y$10:$Y$22</formula1>
    </dataValidation>
    <dataValidation type="list" allowBlank="1" showInputMessage="1" showErrorMessage="1" sqref="C12">
      <formula1>$AA$9:$AA$22</formula1>
    </dataValidation>
    <dataValidation type="list" allowBlank="1" showInputMessage="1" showErrorMessage="1" sqref="P19:R19">
      <formula1>$AG$38:$AG$43</formula1>
    </dataValidation>
    <dataValidation type="list" allowBlank="1" showInputMessage="1" showErrorMessage="1" sqref="P10">
      <formula1>$AP$10:$AP$30</formula1>
    </dataValidation>
    <dataValidation type="list" allowBlank="1" showInputMessage="1" showErrorMessage="1" sqref="P20">
      <formula1>$W$8:$W$10</formula1>
    </dataValidation>
    <dataValidation type="list" allowBlank="1" showInputMessage="1" showErrorMessage="1" sqref="R20">
      <formula1>$W$13:$W$15</formula1>
    </dataValidation>
  </dataValidations>
  <printOptions horizontalCentered="1" verticalCentered="1"/>
  <pageMargins left="0" right="0" top="0" bottom="0" header="0" footer="0"/>
  <pageSetup scale="39" orientation="landscape" horizontalDpi="300" verticalDpi="300" r:id="rId1"/>
  <headerFooter alignWithMargins="0">
    <oddHeader>&amp;C&amp;16 2011 Soybean Plot Harvest Results</oddHeader>
  </headerFooter>
  <rowBreaks count="2" manualBreakCount="2">
    <brk id="44" max="17" man="1"/>
    <brk id="84" max="16383" man="1"/>
  </rowBreaks>
  <colBreaks count="1" manualBreakCount="1">
    <brk id="52" max="1048575" man="1"/>
  </colBreaks>
  <ignoredErrors>
    <ignoredError sqref="C1:C5 I21 H11:H17 C18 H1:H10 P8:P12 P14:P20 R20 H28:I48 A25:B25 A26:B47 J26:P35 K25:P25 H26 H27 H53:I84 I49:I52 F53:G84 A53:B84 A49 A50 A51 A52 A48 J37:P84 J36:M36 O36:P3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2"/>
  </sheetPr>
  <dimension ref="A1:X79"/>
  <sheetViews>
    <sheetView showZeros="0" topLeftCell="A22" zoomScale="60" zoomScaleNormal="60" zoomScalePageLayoutView="80" workbookViewId="0">
      <selection activeCell="E44" sqref="E44"/>
    </sheetView>
  </sheetViews>
  <sheetFormatPr defaultColWidth="9.140625" defaultRowHeight="15"/>
  <cols>
    <col min="1" max="1" width="7.140625" style="21" customWidth="1"/>
    <col min="2" max="2" width="23" style="21" customWidth="1"/>
    <col min="3" max="3" width="22.42578125" style="21" customWidth="1"/>
    <col min="4" max="4" width="21.7109375" style="21" customWidth="1"/>
    <col min="5" max="5" width="18.85546875" style="21" customWidth="1"/>
    <col min="6" max="6" width="15.28515625" style="21" customWidth="1"/>
    <col min="7" max="7" width="12.85546875" style="24" customWidth="1"/>
    <col min="8" max="8" width="9.5703125" style="21" customWidth="1"/>
    <col min="9" max="9" width="11" style="21" customWidth="1"/>
    <col min="10" max="10" width="14.7109375" style="21" customWidth="1"/>
    <col min="11" max="11" width="9.5703125" style="21" customWidth="1"/>
    <col min="12" max="12" width="13.85546875" style="21" customWidth="1"/>
    <col min="13" max="13" width="7.140625" style="21" customWidth="1"/>
    <col min="14" max="14" width="21.7109375" style="21" customWidth="1"/>
    <col min="15" max="24" width="9.140625" style="21"/>
    <col min="25" max="16384" width="9.140625" style="22"/>
  </cols>
  <sheetData>
    <row r="1" spans="1:14" ht="32.25" customHeight="1">
      <c r="A1" s="20"/>
      <c r="B1" s="1" t="s">
        <v>190</v>
      </c>
      <c r="C1" s="348" t="str">
        <f>'Soybean Harvest'!C1</f>
        <v>NEW Cooperative  / Nelson</v>
      </c>
      <c r="D1" s="349" t="e">
        <f>#REF!</f>
        <v>#REF!</v>
      </c>
      <c r="E1" s="1" t="s">
        <v>198</v>
      </c>
      <c r="F1" s="360">
        <f>'Soybean Harvest'!H1</f>
        <v>0</v>
      </c>
      <c r="G1" s="356"/>
      <c r="H1" s="357"/>
      <c r="I1" s="33"/>
      <c r="J1" s="33"/>
      <c r="K1" s="347"/>
      <c r="L1" s="347"/>
      <c r="M1" s="347"/>
      <c r="N1" s="347"/>
    </row>
    <row r="2" spans="1:14" ht="32.25" customHeight="1">
      <c r="A2" s="20"/>
      <c r="B2" s="1" t="s">
        <v>191</v>
      </c>
      <c r="C2" s="348">
        <f>'Soybean Harvest'!C2</f>
        <v>0</v>
      </c>
      <c r="D2" s="349" t="e">
        <f>#REF!</f>
        <v>#REF!</v>
      </c>
      <c r="E2" s="1" t="s">
        <v>215</v>
      </c>
      <c r="F2" s="360">
        <f>'Soybean Harvest'!H2</f>
        <v>0</v>
      </c>
      <c r="G2" s="356"/>
      <c r="H2" s="357"/>
      <c r="I2" s="33"/>
      <c r="J2" s="33"/>
      <c r="K2" s="34"/>
      <c r="L2" s="34"/>
      <c r="M2" s="34"/>
      <c r="N2" s="34"/>
    </row>
    <row r="3" spans="1:14" ht="32.25" customHeight="1">
      <c r="A3" s="20"/>
      <c r="B3" s="1" t="s">
        <v>192</v>
      </c>
      <c r="C3" s="348" t="str">
        <f>'Soybean Harvest'!C3</f>
        <v>Otho</v>
      </c>
      <c r="D3" s="349" t="e">
        <f>#REF!</f>
        <v>#REF!</v>
      </c>
      <c r="E3" s="1"/>
      <c r="F3" s="361"/>
      <c r="G3" s="361"/>
      <c r="H3" s="361"/>
      <c r="I3" s="33"/>
      <c r="J3" s="33"/>
      <c r="K3" s="34"/>
      <c r="L3" s="34"/>
      <c r="M3" s="34"/>
      <c r="N3" s="43" t="s">
        <v>1</v>
      </c>
    </row>
    <row r="4" spans="1:14" ht="32.25" customHeight="1">
      <c r="A4" s="20"/>
      <c r="B4" s="1" t="s">
        <v>193</v>
      </c>
      <c r="C4" s="348" t="str">
        <f>'Soybean Harvest'!C4</f>
        <v>Webster</v>
      </c>
      <c r="D4" s="349" t="e">
        <f>#REF!</f>
        <v>#REF!</v>
      </c>
      <c r="E4" s="36" t="s">
        <v>2</v>
      </c>
      <c r="F4" s="355">
        <f>'Soybean Harvest'!H5</f>
        <v>0</v>
      </c>
      <c r="G4" s="356"/>
      <c r="H4" s="357"/>
      <c r="I4" s="33"/>
      <c r="J4" s="33"/>
      <c r="K4" s="34"/>
      <c r="L4" s="34"/>
      <c r="M4" s="34"/>
      <c r="N4" s="44" t="s">
        <v>3</v>
      </c>
    </row>
    <row r="5" spans="1:14" ht="32.25" customHeight="1">
      <c r="A5" s="20"/>
      <c r="B5" s="1" t="s">
        <v>5</v>
      </c>
      <c r="C5" s="147">
        <f>'Soybean Harvest'!C7</f>
        <v>43239</v>
      </c>
      <c r="D5" s="4"/>
      <c r="E5" s="36" t="s">
        <v>4</v>
      </c>
      <c r="F5" s="355">
        <f>'Soybean Harvest'!H6</f>
        <v>0</v>
      </c>
      <c r="G5" s="356"/>
      <c r="H5" s="357"/>
      <c r="I5" s="33"/>
      <c r="J5" s="33"/>
      <c r="K5" s="34"/>
      <c r="L5" s="34"/>
      <c r="M5" s="34"/>
      <c r="N5" s="148">
        <f>'Soybean Harvest'!Q5</f>
        <v>11</v>
      </c>
    </row>
    <row r="6" spans="1:14" ht="32.25" customHeight="1">
      <c r="A6" s="23"/>
      <c r="B6" s="5" t="s">
        <v>200</v>
      </c>
      <c r="C6" s="149">
        <f>'Soybean Harvest'!C8</f>
        <v>150000</v>
      </c>
      <c r="D6" s="4"/>
      <c r="E6" s="36" t="s">
        <v>206</v>
      </c>
      <c r="F6" s="362">
        <f>'Soybean Harvest'!H7</f>
        <v>0</v>
      </c>
      <c r="G6" s="363"/>
      <c r="H6" s="364"/>
      <c r="I6" s="33"/>
      <c r="J6" s="33"/>
      <c r="K6" s="34"/>
      <c r="L6" s="34"/>
      <c r="M6" s="34"/>
      <c r="N6" s="45" t="s">
        <v>109</v>
      </c>
    </row>
    <row r="7" spans="1:14" ht="32.25" customHeight="1">
      <c r="A7" s="20"/>
      <c r="B7" s="5" t="s">
        <v>9</v>
      </c>
      <c r="C7" s="147">
        <f>'Soybean Harvest'!C9</f>
        <v>43395</v>
      </c>
      <c r="D7" s="4"/>
      <c r="E7" s="36" t="s">
        <v>207</v>
      </c>
      <c r="F7" s="355">
        <f>'Soybean Harvest'!H8</f>
        <v>0</v>
      </c>
      <c r="G7" s="356"/>
      <c r="H7" s="357"/>
      <c r="I7" s="33"/>
      <c r="J7" s="33"/>
      <c r="K7" s="34"/>
      <c r="L7" s="36" t="s">
        <v>18</v>
      </c>
      <c r="M7" s="150">
        <f>'Soybean Harvest'!P7</f>
        <v>13</v>
      </c>
      <c r="N7" s="46" t="s">
        <v>8</v>
      </c>
    </row>
    <row r="8" spans="1:14" ht="32.25" customHeight="1">
      <c r="A8" s="26"/>
      <c r="B8" s="5" t="s">
        <v>201</v>
      </c>
      <c r="C8" s="149">
        <f>'Soybean Harvest'!C10</f>
        <v>0</v>
      </c>
      <c r="D8" s="4"/>
      <c r="E8" s="36" t="s">
        <v>10</v>
      </c>
      <c r="F8" s="355">
        <f>'Soybean Harvest'!H9</f>
        <v>0</v>
      </c>
      <c r="G8" s="356"/>
      <c r="H8" s="357"/>
      <c r="I8" s="33"/>
      <c r="J8" s="33"/>
      <c r="K8" s="33"/>
      <c r="L8" s="36" t="s">
        <v>6</v>
      </c>
      <c r="M8" s="150">
        <f>'Soybean Harvest'!P8</f>
        <v>0</v>
      </c>
      <c r="N8" s="44" t="s">
        <v>12</v>
      </c>
    </row>
    <row r="9" spans="1:14" ht="32.25" customHeight="1">
      <c r="A9" s="27"/>
      <c r="B9" s="5" t="s">
        <v>202</v>
      </c>
      <c r="C9" s="149">
        <f>'Soybean Harvest'!C11</f>
        <v>0</v>
      </c>
      <c r="D9" s="4"/>
      <c r="E9" s="36" t="s">
        <v>206</v>
      </c>
      <c r="F9" s="362">
        <f>'Soybean Harvest'!H10</f>
        <v>0</v>
      </c>
      <c r="G9" s="363"/>
      <c r="H9" s="364"/>
      <c r="I9" s="33"/>
      <c r="J9" s="33"/>
      <c r="K9" s="33"/>
      <c r="L9" s="36" t="s">
        <v>7</v>
      </c>
      <c r="M9" s="150">
        <f>'Soybean Harvest'!P9</f>
        <v>0</v>
      </c>
      <c r="N9" s="151">
        <f>'Soybean Harvest'!Q9</f>
        <v>0.02</v>
      </c>
    </row>
    <row r="10" spans="1:14" ht="32.25" customHeight="1">
      <c r="A10" s="27"/>
      <c r="B10" s="5" t="s">
        <v>15</v>
      </c>
      <c r="C10" s="149" t="str">
        <f>'Soybean Harvest'!C12</f>
        <v>Convet</v>
      </c>
      <c r="D10" s="4"/>
      <c r="E10" s="36" t="s">
        <v>207</v>
      </c>
      <c r="F10" s="355">
        <f>'Soybean Harvest'!H11</f>
        <v>0</v>
      </c>
      <c r="G10" s="356"/>
      <c r="H10" s="357"/>
      <c r="I10" s="33"/>
      <c r="J10" s="33"/>
      <c r="K10" s="33"/>
      <c r="L10" s="36" t="s">
        <v>11</v>
      </c>
      <c r="M10" s="350">
        <f>'Soybean Harvest'!P10</f>
        <v>0</v>
      </c>
      <c r="N10" s="365"/>
    </row>
    <row r="11" spans="1:14" ht="32.25" customHeight="1">
      <c r="A11" s="27"/>
      <c r="B11" s="5" t="s">
        <v>203</v>
      </c>
      <c r="C11" s="149">
        <f>'Soybean Harvest'!C13</f>
        <v>0</v>
      </c>
      <c r="D11" s="4"/>
      <c r="E11" s="36" t="s">
        <v>178</v>
      </c>
      <c r="F11" s="355">
        <f>'Soybean Harvest'!H12</f>
        <v>0</v>
      </c>
      <c r="G11" s="356"/>
      <c r="H11" s="357"/>
      <c r="I11" s="33"/>
      <c r="J11" s="33"/>
      <c r="K11" s="33"/>
      <c r="L11" s="36" t="s">
        <v>13</v>
      </c>
      <c r="M11" s="350">
        <f>'Soybean Harvest'!P11</f>
        <v>0</v>
      </c>
      <c r="N11" s="365"/>
    </row>
    <row r="12" spans="1:14" ht="32.25" customHeight="1">
      <c r="A12" s="27"/>
      <c r="B12" s="5" t="s">
        <v>204</v>
      </c>
      <c r="C12" s="149">
        <f>'Soybean Harvest'!C14</f>
        <v>0</v>
      </c>
      <c r="D12" s="4"/>
      <c r="E12" s="36" t="s">
        <v>207</v>
      </c>
      <c r="F12" s="355">
        <f>'Soybean Harvest'!H14</f>
        <v>0</v>
      </c>
      <c r="G12" s="356"/>
      <c r="H12" s="357"/>
      <c r="I12" s="33"/>
      <c r="J12" s="33"/>
      <c r="K12" s="33"/>
      <c r="L12" s="36" t="s">
        <v>16</v>
      </c>
      <c r="M12" s="38"/>
      <c r="N12" s="38"/>
    </row>
    <row r="13" spans="1:14" ht="32.25" customHeight="1">
      <c r="A13" s="27"/>
      <c r="B13" s="36" t="s">
        <v>227</v>
      </c>
      <c r="C13" s="149">
        <f>'Soybean Harvest'!C15</f>
        <v>0</v>
      </c>
      <c r="D13" s="33"/>
      <c r="E13" s="36" t="s">
        <v>228</v>
      </c>
      <c r="F13" s="355">
        <f>'Soybean Harvest'!H15</f>
        <v>0</v>
      </c>
      <c r="G13" s="356"/>
      <c r="H13" s="357"/>
      <c r="I13" s="33"/>
      <c r="J13" s="33"/>
      <c r="K13" s="33"/>
      <c r="L13" s="36" t="s">
        <v>195</v>
      </c>
      <c r="M13" s="350">
        <f>'Soybean Harvest'!P14</f>
        <v>0</v>
      </c>
      <c r="N13" s="351"/>
    </row>
    <row r="14" spans="1:14" ht="32.25" customHeight="1">
      <c r="A14" s="27"/>
      <c r="B14" s="36" t="s">
        <v>206</v>
      </c>
      <c r="C14" s="147">
        <f>'Soybean Harvest'!C16</f>
        <v>0</v>
      </c>
      <c r="D14" s="33"/>
      <c r="E14" s="36" t="s">
        <v>206</v>
      </c>
      <c r="F14" s="362">
        <f>'Soybean Harvest'!H16</f>
        <v>0</v>
      </c>
      <c r="G14" s="363"/>
      <c r="H14" s="364"/>
      <c r="I14" s="33"/>
      <c r="J14" s="33"/>
      <c r="K14" s="33"/>
      <c r="L14" s="36" t="s">
        <v>196</v>
      </c>
      <c r="M14" s="350">
        <f>'Soybean Harvest'!P15</f>
        <v>0</v>
      </c>
      <c r="N14" s="351"/>
    </row>
    <row r="15" spans="1:14" ht="32.25" customHeight="1">
      <c r="A15" s="27"/>
      <c r="B15" s="36" t="s">
        <v>207</v>
      </c>
      <c r="C15" s="149">
        <f>'Soybean Harvest'!C17</f>
        <v>0</v>
      </c>
      <c r="E15" s="36" t="s">
        <v>207</v>
      </c>
      <c r="F15" s="355">
        <f>'Soybean Harvest'!H17</f>
        <v>0</v>
      </c>
      <c r="G15" s="356"/>
      <c r="H15" s="357"/>
      <c r="I15" s="33"/>
      <c r="J15" s="33"/>
      <c r="K15" s="33"/>
      <c r="L15" s="9" t="s">
        <v>222</v>
      </c>
      <c r="M15" s="350">
        <f>'Soybean Harvest'!P16</f>
        <v>0</v>
      </c>
      <c r="N15" s="351"/>
    </row>
    <row r="16" spans="1:14" ht="18" customHeight="1" thickBot="1">
      <c r="A16" s="27"/>
      <c r="B16" s="36"/>
      <c r="C16" s="152"/>
      <c r="E16" s="36"/>
      <c r="F16" s="2"/>
      <c r="G16" s="2"/>
      <c r="H16" s="2"/>
      <c r="I16" s="33"/>
      <c r="J16" s="33"/>
      <c r="K16" s="33"/>
      <c r="L16" s="9"/>
      <c r="M16" s="153"/>
      <c r="N16" s="153"/>
    </row>
    <row r="17" spans="1:14" ht="18.75" customHeight="1">
      <c r="A17" s="48"/>
      <c r="B17" s="49"/>
      <c r="C17" s="49"/>
      <c r="D17" s="49"/>
      <c r="E17" s="50"/>
      <c r="F17" s="50" t="s">
        <v>0</v>
      </c>
      <c r="G17" s="50" t="s">
        <v>28</v>
      </c>
      <c r="H17" s="49"/>
      <c r="I17" s="50" t="s">
        <v>184</v>
      </c>
      <c r="J17" s="50"/>
      <c r="K17" s="51" t="s">
        <v>0</v>
      </c>
      <c r="L17" s="52"/>
      <c r="M17" s="53"/>
      <c r="N17" s="54"/>
    </row>
    <row r="18" spans="1:14" ht="18.75" customHeight="1">
      <c r="A18" s="55" t="s">
        <v>21</v>
      </c>
      <c r="B18" s="56"/>
      <c r="C18" s="57" t="s">
        <v>0</v>
      </c>
      <c r="D18" s="47"/>
      <c r="E18" s="47" t="s">
        <v>118</v>
      </c>
      <c r="F18" s="47" t="s">
        <v>20</v>
      </c>
      <c r="G18" s="58" t="str">
        <f>'Soybean Harvest'!L23</f>
        <v>@ 13%</v>
      </c>
      <c r="H18" s="56"/>
      <c r="I18" s="47" t="s">
        <v>115</v>
      </c>
      <c r="J18" s="47" t="s">
        <v>24</v>
      </c>
      <c r="K18" s="47" t="s">
        <v>0</v>
      </c>
      <c r="L18" s="47" t="s">
        <v>0</v>
      </c>
      <c r="M18" s="59"/>
      <c r="N18" s="60"/>
    </row>
    <row r="19" spans="1:14" ht="18.75" customHeight="1" thickBot="1">
      <c r="A19" s="61" t="s">
        <v>25</v>
      </c>
      <c r="B19" s="62" t="s">
        <v>271</v>
      </c>
      <c r="C19" s="47" t="s">
        <v>268</v>
      </c>
      <c r="D19" s="47" t="s">
        <v>269</v>
      </c>
      <c r="E19" s="47" t="s">
        <v>119</v>
      </c>
      <c r="F19" s="62" t="s">
        <v>106</v>
      </c>
      <c r="G19" s="63" t="str">
        <f>'Soybean Harvest'!L24</f>
        <v>Bu/A</v>
      </c>
      <c r="H19" s="62" t="s">
        <v>110</v>
      </c>
      <c r="I19" s="62" t="s">
        <v>185</v>
      </c>
      <c r="J19" s="62" t="s">
        <v>102</v>
      </c>
      <c r="K19" s="62" t="s">
        <v>110</v>
      </c>
      <c r="L19" s="358" t="str">
        <f>'Soybean Harvest'!Q24</f>
        <v>Comment</v>
      </c>
      <c r="M19" s="358"/>
      <c r="N19" s="359"/>
    </row>
    <row r="20" spans="1:14" ht="32.25" customHeight="1">
      <c r="A20" s="154">
        <v>1</v>
      </c>
      <c r="B20" s="155" t="str">
        <f>'Soybean Harvest'!B25</f>
        <v xml:space="preserve">Stine </v>
      </c>
      <c r="C20" s="156" t="str">
        <f>'Soybean Harvest'!C25</f>
        <v>20RD20</v>
      </c>
      <c r="D20" s="157">
        <f>'Soybean Harvest'!D25</f>
        <v>0</v>
      </c>
      <c r="E20" s="158">
        <f>'Soybean Harvest'!E25</f>
        <v>0</v>
      </c>
      <c r="F20" s="156">
        <f>'Soybean Harvest'!G25</f>
        <v>10.8</v>
      </c>
      <c r="G20" s="157">
        <f>'Soybean Harvest'!L25</f>
        <v>57.04434479750779</v>
      </c>
      <c r="H20" s="158">
        <f>'Soybean Harvest'!M25</f>
        <v>21</v>
      </c>
      <c r="I20" s="157">
        <f>'Soybean Harvest'!N25</f>
        <v>0</v>
      </c>
      <c r="J20" s="159">
        <f>'Soybean Harvest'!O25</f>
        <v>627.48779277258564</v>
      </c>
      <c r="K20" s="158">
        <f>'Soybean Harvest'!P25</f>
        <v>21</v>
      </c>
      <c r="L20" s="352">
        <f>'Soybean Harvest'!Q25</f>
        <v>0</v>
      </c>
      <c r="M20" s="353"/>
      <c r="N20" s="354"/>
    </row>
    <row r="21" spans="1:14" ht="32.25" customHeight="1">
      <c r="A21" s="160">
        <f t="shared" ref="A21:A43" si="0">IF(C21=0,"",A20+1)</f>
        <v>2</v>
      </c>
      <c r="B21" s="161" t="str">
        <f>'Soybean Harvest'!B26</f>
        <v>Croplan</v>
      </c>
      <c r="C21" s="162" t="str">
        <f>'Soybean Harvest'!C26</f>
        <v>RX2150</v>
      </c>
      <c r="D21" s="163">
        <f>'Soybean Harvest'!D26</f>
        <v>0</v>
      </c>
      <c r="E21" s="164">
        <f>'Soybean Harvest'!E26</f>
        <v>0</v>
      </c>
      <c r="F21" s="165">
        <f>'Soybean Harvest'!G26</f>
        <v>10.9</v>
      </c>
      <c r="G21" s="166">
        <f>'Soybean Harvest'!L26</f>
        <v>64.207175383177571</v>
      </c>
      <c r="H21" s="167">
        <f>'Soybean Harvest'!M26</f>
        <v>11</v>
      </c>
      <c r="I21" s="166">
        <f>'Soybean Harvest'!N26</f>
        <v>0</v>
      </c>
      <c r="J21" s="168">
        <f>'Soybean Harvest'!O26</f>
        <v>706.27892921495322</v>
      </c>
      <c r="K21" s="167">
        <f>'Soybean Harvest'!P26</f>
        <v>11</v>
      </c>
      <c r="L21" s="341">
        <f>'Soybean Harvest'!Q26</f>
        <v>0</v>
      </c>
      <c r="M21" s="342"/>
      <c r="N21" s="343"/>
    </row>
    <row r="22" spans="1:14" ht="32.25" customHeight="1">
      <c r="A22" s="160">
        <f t="shared" si="0"/>
        <v>3</v>
      </c>
      <c r="B22" s="161" t="str">
        <f>'Soybean Harvest'!B27</f>
        <v>Croplan</v>
      </c>
      <c r="C22" s="162" t="str">
        <f>'Soybean Harvest'!C27</f>
        <v>RX2560</v>
      </c>
      <c r="D22" s="163">
        <f>'Soybean Harvest'!D27</f>
        <v>0</v>
      </c>
      <c r="E22" s="164">
        <f>'Soybean Harvest'!E27</f>
        <v>0</v>
      </c>
      <c r="F22" s="165">
        <f>'Soybean Harvest'!G27</f>
        <v>11.1</v>
      </c>
      <c r="G22" s="166">
        <f>'Soybean Harvest'!L27</f>
        <v>52.137894753894088</v>
      </c>
      <c r="H22" s="167">
        <f>'Soybean Harvest'!M27</f>
        <v>23</v>
      </c>
      <c r="I22" s="166">
        <f>'Soybean Harvest'!N27</f>
        <v>0</v>
      </c>
      <c r="J22" s="168">
        <f>'Soybean Harvest'!O27</f>
        <v>573.51684229283501</v>
      </c>
      <c r="K22" s="167">
        <f>'Soybean Harvest'!P27</f>
        <v>23</v>
      </c>
      <c r="L22" s="341">
        <f>'Soybean Harvest'!Q27</f>
        <v>0</v>
      </c>
      <c r="M22" s="342"/>
      <c r="N22" s="343"/>
    </row>
    <row r="23" spans="1:14" ht="32.25" customHeight="1">
      <c r="A23" s="160">
        <f t="shared" si="0"/>
        <v>4</v>
      </c>
      <c r="B23" s="161" t="str">
        <f>'Soybean Harvest'!B28</f>
        <v>Croplan</v>
      </c>
      <c r="C23" s="162" t="str">
        <f>'Soybean Harvest'!C28</f>
        <v>RX2700</v>
      </c>
      <c r="D23" s="163">
        <f>'Soybean Harvest'!D28</f>
        <v>0</v>
      </c>
      <c r="E23" s="164">
        <f>'Soybean Harvest'!E28</f>
        <v>0</v>
      </c>
      <c r="F23" s="165">
        <f>'Soybean Harvest'!G28</f>
        <v>10.8</v>
      </c>
      <c r="G23" s="166">
        <f>'Soybean Harvest'!L28</f>
        <v>58.435670280373834</v>
      </c>
      <c r="H23" s="167">
        <f>'Soybean Harvest'!M28</f>
        <v>17</v>
      </c>
      <c r="I23" s="166">
        <f>'Soybean Harvest'!N28</f>
        <v>0</v>
      </c>
      <c r="J23" s="168">
        <f>'Soybean Harvest'!O28</f>
        <v>642.79237308411223</v>
      </c>
      <c r="K23" s="167">
        <f>'Soybean Harvest'!P28</f>
        <v>17</v>
      </c>
      <c r="L23" s="341">
        <f>'Soybean Harvest'!Q28</f>
        <v>0</v>
      </c>
      <c r="M23" s="342"/>
      <c r="N23" s="343"/>
    </row>
    <row r="24" spans="1:14" ht="32.25" customHeight="1">
      <c r="A24" s="160">
        <f t="shared" si="0"/>
        <v>5</v>
      </c>
      <c r="B24" s="161" t="str">
        <f>'Soybean Harvest'!B29</f>
        <v>Croplan</v>
      </c>
      <c r="C24" s="162" t="str">
        <f>'Soybean Harvest'!C29</f>
        <v>RX2910</v>
      </c>
      <c r="D24" s="163">
        <f>'Soybean Harvest'!D29</f>
        <v>0</v>
      </c>
      <c r="E24" s="164">
        <f>'Soybean Harvest'!E29</f>
        <v>0</v>
      </c>
      <c r="F24" s="165">
        <f>'Soybean Harvest'!G29</f>
        <v>10.9</v>
      </c>
      <c r="G24" s="166">
        <f>'Soybean Harvest'!L29</f>
        <v>61.705597121495323</v>
      </c>
      <c r="H24" s="167">
        <f>'Soybean Harvest'!M29</f>
        <v>15</v>
      </c>
      <c r="I24" s="166">
        <f>'Soybean Harvest'!N29</f>
        <v>0</v>
      </c>
      <c r="J24" s="168">
        <f>'Soybean Harvest'!O29</f>
        <v>678.76156833644859</v>
      </c>
      <c r="K24" s="167">
        <f>'Soybean Harvest'!P29</f>
        <v>15</v>
      </c>
      <c r="L24" s="341">
        <f>'Soybean Harvest'!Q29</f>
        <v>0</v>
      </c>
      <c r="M24" s="342"/>
      <c r="N24" s="343"/>
    </row>
    <row r="25" spans="1:14" ht="32.25" customHeight="1">
      <c r="A25" s="160">
        <f t="shared" si="0"/>
        <v>6</v>
      </c>
      <c r="B25" s="161" t="str">
        <f>'Soybean Harvest'!B30</f>
        <v>NK</v>
      </c>
      <c r="C25" s="162" t="str">
        <f>'Soybean Harvest'!C30</f>
        <v>S21W8X</v>
      </c>
      <c r="D25" s="163">
        <f>'Soybean Harvest'!D30</f>
        <v>0</v>
      </c>
      <c r="E25" s="164">
        <f>'Soybean Harvest'!E30</f>
        <v>0</v>
      </c>
      <c r="F25" s="165">
        <f>'Soybean Harvest'!G30</f>
        <v>10.8</v>
      </c>
      <c r="G25" s="166">
        <f>'Soybean Harvest'!L30</f>
        <v>42.991957420560745</v>
      </c>
      <c r="H25" s="167">
        <f>'Soybean Harvest'!M30</f>
        <v>26</v>
      </c>
      <c r="I25" s="166">
        <f>'Soybean Harvest'!N30</f>
        <v>0</v>
      </c>
      <c r="J25" s="168">
        <f>'Soybean Harvest'!O30</f>
        <v>472.9115316261682</v>
      </c>
      <c r="K25" s="167">
        <f>'Soybean Harvest'!P30</f>
        <v>26</v>
      </c>
      <c r="L25" s="341">
        <f>'Soybean Harvest'!Q30</f>
        <v>0</v>
      </c>
      <c r="M25" s="342"/>
      <c r="N25" s="343"/>
    </row>
    <row r="26" spans="1:14" ht="32.25" customHeight="1">
      <c r="A26" s="160">
        <f t="shared" si="0"/>
        <v>7</v>
      </c>
      <c r="B26" s="161" t="str">
        <f>'Soybean Harvest'!B31</f>
        <v>NK</v>
      </c>
      <c r="C26" s="162" t="str">
        <f>'Soybean Harvest'!C31</f>
        <v>S27M8X</v>
      </c>
      <c r="D26" s="163">
        <f>'Soybean Harvest'!D31</f>
        <v>0</v>
      </c>
      <c r="E26" s="164">
        <f>'Soybean Harvest'!E31</f>
        <v>0</v>
      </c>
      <c r="F26" s="165">
        <f>'Soybean Harvest'!G31</f>
        <v>10.9</v>
      </c>
      <c r="G26" s="166">
        <f>'Soybean Harvest'!L31</f>
        <v>39.191392766355136</v>
      </c>
      <c r="H26" s="167">
        <f>'Soybean Harvest'!M31</f>
        <v>27</v>
      </c>
      <c r="I26" s="166">
        <f>'Soybean Harvest'!N31</f>
        <v>0</v>
      </c>
      <c r="J26" s="168">
        <f>'Soybean Harvest'!O31</f>
        <v>431.1053204299065</v>
      </c>
      <c r="K26" s="167">
        <f>'Soybean Harvest'!P31</f>
        <v>27</v>
      </c>
      <c r="L26" s="341">
        <f>'Soybean Harvest'!Q31</f>
        <v>0</v>
      </c>
      <c r="M26" s="342"/>
      <c r="N26" s="343"/>
    </row>
    <row r="27" spans="1:14" ht="32.25" customHeight="1">
      <c r="A27" s="160">
        <f t="shared" si="0"/>
        <v>8</v>
      </c>
      <c r="B27" s="161" t="str">
        <f>'Soybean Harvest'!B32</f>
        <v>NK</v>
      </c>
      <c r="C27" s="162" t="str">
        <f>'Soybean Harvest'!C32</f>
        <v>29K3X</v>
      </c>
      <c r="D27" s="163">
        <f>'Soybean Harvest'!D32</f>
        <v>0</v>
      </c>
      <c r="E27" s="164">
        <f>'Soybean Harvest'!E32</f>
        <v>0</v>
      </c>
      <c r="F27" s="165">
        <f>'Soybean Harvest'!G32</f>
        <v>11.1</v>
      </c>
      <c r="G27" s="166">
        <f>'Soybean Harvest'!L32</f>
        <v>58.239137757009352</v>
      </c>
      <c r="H27" s="167">
        <f>'Soybean Harvest'!M32</f>
        <v>18</v>
      </c>
      <c r="I27" s="166">
        <f>'Soybean Harvest'!N32</f>
        <v>0</v>
      </c>
      <c r="J27" s="168">
        <f>'Soybean Harvest'!O32</f>
        <v>640.6305153271029</v>
      </c>
      <c r="K27" s="167">
        <f>'Soybean Harvest'!P32</f>
        <v>18</v>
      </c>
      <c r="L27" s="341">
        <f>'Soybean Harvest'!Q32</f>
        <v>0</v>
      </c>
      <c r="M27" s="342"/>
      <c r="N27" s="343"/>
    </row>
    <row r="28" spans="1:14" ht="32.25" customHeight="1">
      <c r="A28" s="160">
        <f t="shared" si="0"/>
        <v>9</v>
      </c>
      <c r="B28" s="161" t="str">
        <f>'Soybean Harvest'!B33</f>
        <v>Pioneer</v>
      </c>
      <c r="C28" s="162" t="str">
        <f>'Soybean Harvest'!C33</f>
        <v>20T79</v>
      </c>
      <c r="D28" s="163">
        <f>'Soybean Harvest'!D33</f>
        <v>0</v>
      </c>
      <c r="E28" s="164">
        <f>'Soybean Harvest'!E33</f>
        <v>0</v>
      </c>
      <c r="F28" s="165">
        <f>'Soybean Harvest'!G33</f>
        <v>10.9</v>
      </c>
      <c r="G28" s="166">
        <f>'Soybean Harvest'!L33</f>
        <v>37.245720785046728</v>
      </c>
      <c r="H28" s="167">
        <f>'Soybean Harvest'!M33</f>
        <v>28</v>
      </c>
      <c r="I28" s="166">
        <f>'Soybean Harvest'!N33</f>
        <v>0</v>
      </c>
      <c r="J28" s="168">
        <f>'Soybean Harvest'!O33</f>
        <v>409.70292863551401</v>
      </c>
      <c r="K28" s="167">
        <f>'Soybean Harvest'!P33</f>
        <v>28</v>
      </c>
      <c r="L28" s="341">
        <f>'Soybean Harvest'!Q33</f>
        <v>0</v>
      </c>
      <c r="M28" s="342"/>
      <c r="N28" s="343"/>
    </row>
    <row r="29" spans="1:14" ht="32.25" customHeight="1">
      <c r="A29" s="160">
        <f t="shared" si="0"/>
        <v>10</v>
      </c>
      <c r="B29" s="161" t="str">
        <f>'Soybean Harvest'!B34</f>
        <v>Pioneer</v>
      </c>
      <c r="C29" s="162" t="str">
        <f>'Soybean Harvest'!C34</f>
        <v>25A70</v>
      </c>
      <c r="D29" s="163">
        <f>'Soybean Harvest'!D34</f>
        <v>0</v>
      </c>
      <c r="E29" s="164">
        <f>'Soybean Harvest'!E34</f>
        <v>0</v>
      </c>
      <c r="F29" s="165">
        <f>'Soybean Harvest'!G34</f>
        <v>11</v>
      </c>
      <c r="G29" s="166">
        <f>'Soybean Harvest'!L34</f>
        <v>57.055263271028039</v>
      </c>
      <c r="H29" s="167">
        <f>'Soybean Harvest'!M34</f>
        <v>20</v>
      </c>
      <c r="I29" s="166">
        <f>'Soybean Harvest'!N34</f>
        <v>0</v>
      </c>
      <c r="J29" s="168">
        <f>'Soybean Harvest'!O34</f>
        <v>627.60789598130839</v>
      </c>
      <c r="K29" s="167">
        <f>'Soybean Harvest'!P34</f>
        <v>20</v>
      </c>
      <c r="L29" s="341">
        <f>'Soybean Harvest'!Q34</f>
        <v>0</v>
      </c>
      <c r="M29" s="342"/>
      <c r="N29" s="343"/>
    </row>
    <row r="30" spans="1:14" ht="32.25" customHeight="1">
      <c r="A30" s="160">
        <f t="shared" si="0"/>
        <v>11</v>
      </c>
      <c r="B30" s="161" t="str">
        <f>'Soybean Harvest'!B35</f>
        <v xml:space="preserve">Stine </v>
      </c>
      <c r="C30" s="162" t="str">
        <f>'Soybean Harvest'!C35</f>
        <v>20RD20</v>
      </c>
      <c r="D30" s="163">
        <f>'Soybean Harvest'!D35</f>
        <v>0</v>
      </c>
      <c r="E30" s="164">
        <f>'Soybean Harvest'!E35</f>
        <v>0</v>
      </c>
      <c r="F30" s="165">
        <f>'Soybean Harvest'!G35</f>
        <v>11.1</v>
      </c>
      <c r="G30" s="166">
        <f>'Soybean Harvest'!L35</f>
        <v>48.532614797507797</v>
      </c>
      <c r="H30" s="167">
        <f>'Soybean Harvest'!M35</f>
        <v>25</v>
      </c>
      <c r="I30" s="166">
        <f>'Soybean Harvest'!N35</f>
        <v>0</v>
      </c>
      <c r="J30" s="168">
        <f>'Soybean Harvest'!O35</f>
        <v>533.85876277258581</v>
      </c>
      <c r="K30" s="167">
        <f>'Soybean Harvest'!P35</f>
        <v>25</v>
      </c>
      <c r="L30" s="341">
        <f>'Soybean Harvest'!Q35</f>
        <v>0</v>
      </c>
      <c r="M30" s="342"/>
      <c r="N30" s="343"/>
    </row>
    <row r="31" spans="1:14" ht="32.25" customHeight="1">
      <c r="A31" s="160">
        <f t="shared" si="0"/>
        <v>12</v>
      </c>
      <c r="B31" s="161" t="str">
        <f>'Soybean Harvest'!B36</f>
        <v>Asgrow</v>
      </c>
      <c r="C31" s="162" t="str">
        <f>'Soybean Harvest'!C36</f>
        <v>20X7</v>
      </c>
      <c r="D31" s="163">
        <f>'Soybean Harvest'!D36</f>
        <v>0</v>
      </c>
      <c r="E31" s="164">
        <f>'Soybean Harvest'!E36</f>
        <v>0</v>
      </c>
      <c r="F31" s="165">
        <f>'Soybean Harvest'!G36</f>
        <v>10.8</v>
      </c>
      <c r="G31" s="166">
        <f>'Soybean Harvest'!L36</f>
        <v>49.948584834890966</v>
      </c>
      <c r="H31" s="167">
        <f>'Soybean Harvest'!M36</f>
        <v>24</v>
      </c>
      <c r="I31" s="166">
        <f>'Soybean Harvest'!N36</f>
        <v>0</v>
      </c>
      <c r="J31" s="168">
        <f>'Soybean Harvest'!O36</f>
        <v>549.43443318380059</v>
      </c>
      <c r="K31" s="167">
        <f>'Soybean Harvest'!P36</f>
        <v>24</v>
      </c>
      <c r="L31" s="341">
        <f>'Soybean Harvest'!Q36</f>
        <v>0</v>
      </c>
      <c r="M31" s="342"/>
      <c r="N31" s="343"/>
    </row>
    <row r="32" spans="1:14" ht="32.25" customHeight="1">
      <c r="A32" s="160">
        <f t="shared" si="0"/>
        <v>13</v>
      </c>
      <c r="B32" s="161" t="str">
        <f>'Soybean Harvest'!B37</f>
        <v>Asgrow</v>
      </c>
      <c r="C32" s="162" t="str">
        <f>'Soybean Harvest'!C37</f>
        <v>23X8</v>
      </c>
      <c r="D32" s="163">
        <f>'Soybean Harvest'!D37</f>
        <v>0</v>
      </c>
      <c r="E32" s="164">
        <f>'Soybean Harvest'!E37</f>
        <v>0</v>
      </c>
      <c r="F32" s="165">
        <f>'Soybean Harvest'!G37</f>
        <v>10.8</v>
      </c>
      <c r="G32" s="166">
        <f>'Soybean Harvest'!L37</f>
        <v>63.166176922118389</v>
      </c>
      <c r="H32" s="167">
        <f>'Soybean Harvest'!M37</f>
        <v>13</v>
      </c>
      <c r="I32" s="166">
        <f>'Soybean Harvest'!N37</f>
        <v>0</v>
      </c>
      <c r="J32" s="168">
        <f>'Soybean Harvest'!O37</f>
        <v>694.82794614330226</v>
      </c>
      <c r="K32" s="167">
        <f>'Soybean Harvest'!P37</f>
        <v>13</v>
      </c>
      <c r="L32" s="341">
        <f>'Soybean Harvest'!Q37</f>
        <v>0</v>
      </c>
      <c r="M32" s="342"/>
      <c r="N32" s="343"/>
    </row>
    <row r="33" spans="1:14" ht="32.25" customHeight="1">
      <c r="A33" s="160">
        <f t="shared" si="0"/>
        <v>14</v>
      </c>
      <c r="B33" s="161" t="str">
        <f>'Soybean Harvest'!B38</f>
        <v>Asgrow</v>
      </c>
      <c r="C33" s="162" t="str">
        <f>'Soybean Harvest'!C38</f>
        <v>23X9</v>
      </c>
      <c r="D33" s="163">
        <f>'Soybean Harvest'!D38</f>
        <v>0</v>
      </c>
      <c r="E33" s="164">
        <f>'Soybean Harvest'!E38</f>
        <v>0</v>
      </c>
      <c r="F33" s="165">
        <f>'Soybean Harvest'!G38</f>
        <v>10.8</v>
      </c>
      <c r="G33" s="166">
        <f>'Soybean Harvest'!L38</f>
        <v>68.453213757009351</v>
      </c>
      <c r="H33" s="167">
        <f>'Soybean Harvest'!M38</f>
        <v>3</v>
      </c>
      <c r="I33" s="166">
        <f>'Soybean Harvest'!N38</f>
        <v>0</v>
      </c>
      <c r="J33" s="168">
        <f>'Soybean Harvest'!O38</f>
        <v>752.98535132710288</v>
      </c>
      <c r="K33" s="167">
        <f>'Soybean Harvest'!P38</f>
        <v>3</v>
      </c>
      <c r="L33" s="341">
        <f>'Soybean Harvest'!Q38</f>
        <v>0</v>
      </c>
      <c r="M33" s="342"/>
      <c r="N33" s="343"/>
    </row>
    <row r="34" spans="1:14" ht="32.25" customHeight="1">
      <c r="A34" s="160">
        <f t="shared" si="0"/>
        <v>15</v>
      </c>
      <c r="B34" s="161" t="str">
        <f>'Soybean Harvest'!B39</f>
        <v>Asgrow</v>
      </c>
      <c r="C34" s="162" t="str">
        <f>'Soybean Harvest'!C39</f>
        <v>24X7</v>
      </c>
      <c r="D34" s="163">
        <f>'Soybean Harvest'!D39</f>
        <v>0</v>
      </c>
      <c r="E34" s="164">
        <f>'Soybean Harvest'!E39</f>
        <v>0</v>
      </c>
      <c r="F34" s="165">
        <f>'Soybean Harvest'!G39</f>
        <v>10.9</v>
      </c>
      <c r="G34" s="166">
        <f>'Soybean Harvest'!L39</f>
        <v>69.210331906542052</v>
      </c>
      <c r="H34" s="167">
        <f>'Soybean Harvest'!M39</f>
        <v>2</v>
      </c>
      <c r="I34" s="166">
        <f>'Soybean Harvest'!N39</f>
        <v>0</v>
      </c>
      <c r="J34" s="168">
        <f>'Soybean Harvest'!O39</f>
        <v>761.3136509719626</v>
      </c>
      <c r="K34" s="167">
        <f>'Soybean Harvest'!P39</f>
        <v>2</v>
      </c>
      <c r="L34" s="341">
        <f>'Soybean Harvest'!Q39</f>
        <v>0</v>
      </c>
      <c r="M34" s="342"/>
      <c r="N34" s="343"/>
    </row>
    <row r="35" spans="1:14" ht="32.25" customHeight="1">
      <c r="A35" s="160">
        <f t="shared" si="0"/>
        <v>16</v>
      </c>
      <c r="B35" s="161" t="str">
        <f>'Soybean Harvest'!B40</f>
        <v>Asgrow</v>
      </c>
      <c r="C35" s="162" t="str">
        <f>'Soybean Harvest'!C40</f>
        <v>26X8</v>
      </c>
      <c r="D35" s="163">
        <f>'Soybean Harvest'!D40</f>
        <v>0</v>
      </c>
      <c r="E35" s="164">
        <f>'Soybean Harvest'!E40</f>
        <v>0</v>
      </c>
      <c r="F35" s="165">
        <f>'Soybean Harvest'!G40</f>
        <v>11</v>
      </c>
      <c r="G35" s="166">
        <f>'Soybean Harvest'!L40</f>
        <v>56.638801495327108</v>
      </c>
      <c r="H35" s="167">
        <f>'Soybean Harvest'!M40</f>
        <v>22</v>
      </c>
      <c r="I35" s="166">
        <f>'Soybean Harvest'!N40</f>
        <v>0</v>
      </c>
      <c r="J35" s="168">
        <f>'Soybean Harvest'!O40</f>
        <v>623.0268164485982</v>
      </c>
      <c r="K35" s="167">
        <f>'Soybean Harvest'!P40</f>
        <v>22</v>
      </c>
      <c r="L35" s="341">
        <f>'Soybean Harvest'!Q40</f>
        <v>0</v>
      </c>
      <c r="M35" s="342"/>
      <c r="N35" s="343"/>
    </row>
    <row r="36" spans="1:14" ht="32.25" customHeight="1">
      <c r="A36" s="160">
        <f t="shared" si="0"/>
        <v>17</v>
      </c>
      <c r="B36" s="161" t="str">
        <f>'Soybean Harvest'!B41</f>
        <v xml:space="preserve">Stine </v>
      </c>
      <c r="C36" s="162" t="str">
        <f>'Soybean Harvest'!C41</f>
        <v>19BA32</v>
      </c>
      <c r="D36" s="163">
        <f>'Soybean Harvest'!D41</f>
        <v>0</v>
      </c>
      <c r="E36" s="164">
        <f>'Soybean Harvest'!E41</f>
        <v>0</v>
      </c>
      <c r="F36" s="165">
        <f>'Soybean Harvest'!G41</f>
        <v>11</v>
      </c>
      <c r="G36" s="166">
        <f>'Soybean Harvest'!L41</f>
        <v>59.970495700934578</v>
      </c>
      <c r="H36" s="167">
        <f>'Soybean Harvest'!M41</f>
        <v>16</v>
      </c>
      <c r="I36" s="166">
        <f>'Soybean Harvest'!N41</f>
        <v>0</v>
      </c>
      <c r="J36" s="168">
        <f>'Soybean Harvest'!O41</f>
        <v>659.6754527102803</v>
      </c>
      <c r="K36" s="167">
        <f>'Soybean Harvest'!P41</f>
        <v>16</v>
      </c>
      <c r="L36" s="341">
        <f>'Soybean Harvest'!Q41</f>
        <v>0</v>
      </c>
      <c r="M36" s="342"/>
      <c r="N36" s="343"/>
    </row>
    <row r="37" spans="1:14" ht="32.25" customHeight="1">
      <c r="A37" s="160">
        <f t="shared" si="0"/>
        <v>18</v>
      </c>
      <c r="B37" s="161" t="str">
        <f>'Soybean Harvest'!B42</f>
        <v xml:space="preserve">Stine </v>
      </c>
      <c r="C37" s="162" t="str">
        <f>'Soybean Harvest'!C42</f>
        <v>21RI32</v>
      </c>
      <c r="D37" s="163">
        <f>'Soybean Harvest'!D42</f>
        <v>0</v>
      </c>
      <c r="E37" s="164">
        <f>'Soybean Harvest'!E42</f>
        <v>0</v>
      </c>
      <c r="F37" s="165">
        <f>'Soybean Harvest'!G42</f>
        <v>11.1</v>
      </c>
      <c r="G37" s="166">
        <f>'Soybean Harvest'!L42</f>
        <v>65.311033056074777</v>
      </c>
      <c r="H37" s="167">
        <f>'Soybean Harvest'!M42</f>
        <v>8</v>
      </c>
      <c r="I37" s="166">
        <f>'Soybean Harvest'!N42</f>
        <v>0</v>
      </c>
      <c r="J37" s="168">
        <f>'Soybean Harvest'!O42</f>
        <v>718.42136361682253</v>
      </c>
      <c r="K37" s="167">
        <f>'Soybean Harvest'!P42</f>
        <v>8</v>
      </c>
      <c r="L37" s="341">
        <f>'Soybean Harvest'!Q42</f>
        <v>0</v>
      </c>
      <c r="M37" s="342"/>
      <c r="N37" s="343"/>
    </row>
    <row r="38" spans="1:14" ht="32.25" customHeight="1">
      <c r="A38" s="160">
        <f t="shared" si="0"/>
        <v>19</v>
      </c>
      <c r="B38" s="161" t="str">
        <f>'Soybean Harvest'!B43</f>
        <v xml:space="preserve">Stine </v>
      </c>
      <c r="C38" s="162" t="str">
        <f>'Soybean Harvest'!C43</f>
        <v>23BB02</v>
      </c>
      <c r="D38" s="163">
        <f>'Soybean Harvest'!D43</f>
        <v>0</v>
      </c>
      <c r="E38" s="164">
        <f>'Soybean Harvest'!E43</f>
        <v>0</v>
      </c>
      <c r="F38" s="165">
        <f>'Soybean Harvest'!G43</f>
        <v>11.1</v>
      </c>
      <c r="G38" s="166">
        <f>'Soybean Harvest'!L43</f>
        <v>63.785722305295955</v>
      </c>
      <c r="H38" s="167">
        <f>'Soybean Harvest'!M43</f>
        <v>12</v>
      </c>
      <c r="I38" s="166">
        <f>'Soybean Harvest'!N43</f>
        <v>0</v>
      </c>
      <c r="J38" s="168">
        <f>'Soybean Harvest'!O43</f>
        <v>701.64294535825547</v>
      </c>
      <c r="K38" s="167">
        <f>'Soybean Harvest'!P43</f>
        <v>12</v>
      </c>
      <c r="L38" s="341">
        <f>'Soybean Harvest'!Q43</f>
        <v>0</v>
      </c>
      <c r="M38" s="342"/>
      <c r="N38" s="343"/>
    </row>
    <row r="39" spans="1:14" ht="32.25" customHeight="1">
      <c r="A39" s="160">
        <f t="shared" si="0"/>
        <v>20</v>
      </c>
      <c r="B39" s="161" t="str">
        <f>'Soybean Harvest'!B44</f>
        <v xml:space="preserve">Stine </v>
      </c>
      <c r="C39" s="162" t="str">
        <f>'Soybean Harvest'!C44</f>
        <v>24LJ20</v>
      </c>
      <c r="D39" s="163">
        <f>'Soybean Harvest'!D44</f>
        <v>0</v>
      </c>
      <c r="E39" s="164">
        <f>'Soybean Harvest'!E44</f>
        <v>0</v>
      </c>
      <c r="F39" s="165">
        <f>'Soybean Harvest'!G44</f>
        <v>11.1</v>
      </c>
      <c r="G39" s="166">
        <f>'Soybean Harvest'!L44</f>
        <v>65.865691510903432</v>
      </c>
      <c r="H39" s="167">
        <f>'Soybean Harvest'!M44</f>
        <v>6</v>
      </c>
      <c r="I39" s="166">
        <f>'Soybean Harvest'!N44</f>
        <v>0</v>
      </c>
      <c r="J39" s="168">
        <f>'Soybean Harvest'!O44</f>
        <v>724.52260661993773</v>
      </c>
      <c r="K39" s="167">
        <f>'Soybean Harvest'!P44</f>
        <v>6</v>
      </c>
      <c r="L39" s="341">
        <f>'Soybean Harvest'!Q44</f>
        <v>0</v>
      </c>
      <c r="M39" s="342"/>
      <c r="N39" s="343"/>
    </row>
    <row r="40" spans="1:14" ht="32.25" customHeight="1">
      <c r="A40" s="160">
        <f t="shared" si="0"/>
        <v>21</v>
      </c>
      <c r="B40" s="161" t="str">
        <f>'Soybean Harvest'!B45</f>
        <v xml:space="preserve">Stine </v>
      </c>
      <c r="C40" s="162" t="str">
        <f>'Soybean Harvest'!C45</f>
        <v>26BA32</v>
      </c>
      <c r="D40" s="163">
        <f>'Soybean Harvest'!D45</f>
        <v>0</v>
      </c>
      <c r="E40" s="164">
        <f>'Soybean Harvest'!E45</f>
        <v>0</v>
      </c>
      <c r="F40" s="165">
        <f>'Soybean Harvest'!G45</f>
        <v>11.1</v>
      </c>
      <c r="G40" s="166">
        <f>'Soybean Harvest'!L45</f>
        <v>66.836343806853591</v>
      </c>
      <c r="H40" s="167">
        <f>'Soybean Harvest'!M45</f>
        <v>5</v>
      </c>
      <c r="I40" s="166">
        <f>'Soybean Harvest'!N45</f>
        <v>0</v>
      </c>
      <c r="J40" s="168">
        <f>'Soybean Harvest'!O45</f>
        <v>735.19978187538948</v>
      </c>
      <c r="K40" s="167">
        <f>'Soybean Harvest'!P45</f>
        <v>5</v>
      </c>
      <c r="L40" s="341">
        <f>'Soybean Harvest'!Q45</f>
        <v>0</v>
      </c>
      <c r="M40" s="342"/>
      <c r="N40" s="343"/>
    </row>
    <row r="41" spans="1:14" ht="32.25" customHeight="1">
      <c r="A41" s="160">
        <f t="shared" si="0"/>
        <v>22</v>
      </c>
      <c r="B41" s="161" t="str">
        <f>'Soybean Harvest'!B46</f>
        <v xml:space="preserve">Stine </v>
      </c>
      <c r="C41" s="162" t="str">
        <f>'Soybean Harvest'!C46</f>
        <v>25LH62</v>
      </c>
      <c r="D41" s="163">
        <f>'Soybean Harvest'!D46</f>
        <v>0</v>
      </c>
      <c r="E41" s="164">
        <f>'Soybean Harvest'!E46</f>
        <v>0</v>
      </c>
      <c r="F41" s="165">
        <f>'Soybean Harvest'!G46</f>
        <v>11.2</v>
      </c>
      <c r="G41" s="166">
        <f>'Soybean Harvest'!L46</f>
        <v>64.337261196261679</v>
      </c>
      <c r="H41" s="167">
        <f>'Soybean Harvest'!M46</f>
        <v>10</v>
      </c>
      <c r="I41" s="166">
        <f>'Soybean Harvest'!N46</f>
        <v>0</v>
      </c>
      <c r="J41" s="168">
        <f>'Soybean Harvest'!O46</f>
        <v>707.70987315887851</v>
      </c>
      <c r="K41" s="167">
        <f>'Soybean Harvest'!P46</f>
        <v>10</v>
      </c>
      <c r="L41" s="341">
        <f>'Soybean Harvest'!Q46</f>
        <v>0</v>
      </c>
      <c r="M41" s="342"/>
      <c r="N41" s="343"/>
    </row>
    <row r="42" spans="1:14" ht="32.25" customHeight="1">
      <c r="A42" s="160">
        <f t="shared" si="0"/>
        <v>23</v>
      </c>
      <c r="B42" s="161" t="str">
        <f>'Soybean Harvest'!B47</f>
        <v>LG</v>
      </c>
      <c r="C42" s="162" t="str">
        <f>'Soybean Harvest'!C47</f>
        <v>2255R2</v>
      </c>
      <c r="D42" s="163">
        <f>'Soybean Harvest'!D47</f>
        <v>0</v>
      </c>
      <c r="E42" s="164">
        <f>'Soybean Harvest'!E47</f>
        <v>0</v>
      </c>
      <c r="F42" s="165">
        <f>'Soybean Harvest'!G47</f>
        <v>11</v>
      </c>
      <c r="G42" s="166">
        <f>'Soybean Harvest'!L47</f>
        <v>68.299731214953269</v>
      </c>
      <c r="H42" s="167">
        <f>'Soybean Harvest'!M47</f>
        <v>4</v>
      </c>
      <c r="I42" s="166">
        <f>'Soybean Harvest'!N47</f>
        <v>0</v>
      </c>
      <c r="J42" s="168">
        <f>'Soybean Harvest'!O47</f>
        <v>751.29704336448594</v>
      </c>
      <c r="K42" s="167">
        <f>'Soybean Harvest'!P47</f>
        <v>4</v>
      </c>
      <c r="L42" s="341">
        <f>'Soybean Harvest'!Q47</f>
        <v>0</v>
      </c>
      <c r="M42" s="342"/>
      <c r="N42" s="343"/>
    </row>
    <row r="43" spans="1:14" ht="32.25" customHeight="1">
      <c r="A43" s="160">
        <f t="shared" si="0"/>
        <v>24</v>
      </c>
      <c r="B43" s="161" t="str">
        <f>'Soybean Harvest'!B48</f>
        <v xml:space="preserve">Stine </v>
      </c>
      <c r="C43" s="162" t="str">
        <f>'Soybean Harvest'!C48</f>
        <v>20RD20</v>
      </c>
      <c r="D43" s="163" t="str">
        <f>'Soybean Harvest'!D48</f>
        <v>CHECK</v>
      </c>
      <c r="E43" s="164">
        <f>'Soybean Harvest'!E48</f>
        <v>0</v>
      </c>
      <c r="F43" s="165">
        <f>'Soybean Harvest'!G48</f>
        <v>11.5</v>
      </c>
      <c r="G43" s="166">
        <f>'Soybean Harvest'!L48</f>
        <v>64.603048037383189</v>
      </c>
      <c r="H43" s="167">
        <f>'Soybean Harvest'!M48</f>
        <v>9</v>
      </c>
      <c r="I43" s="166">
        <f>'Soybean Harvest'!N48</f>
        <v>0</v>
      </c>
      <c r="J43" s="168">
        <f>'Soybean Harvest'!O48</f>
        <v>710.63352841121514</v>
      </c>
      <c r="K43" s="167">
        <f>'Soybean Harvest'!P48</f>
        <v>9</v>
      </c>
      <c r="L43" s="341">
        <f>'Soybean Harvest'!Q48</f>
        <v>0</v>
      </c>
      <c r="M43" s="342"/>
      <c r="N43" s="343"/>
    </row>
    <row r="44" spans="1:14" ht="32.25" customHeight="1">
      <c r="A44" s="160">
        <f t="shared" ref="A44:A79" si="1">IF(C44=0,"",A43+1)</f>
        <v>25</v>
      </c>
      <c r="B44" s="161" t="str">
        <f>'Soybean Harvest'!B49</f>
        <v xml:space="preserve">Stine </v>
      </c>
      <c r="C44" s="162" t="str">
        <f>'Soybean Harvest'!C49</f>
        <v>20RD20</v>
      </c>
      <c r="D44" s="163" t="str">
        <f>'Soybean Harvest'!D49</f>
        <v>TRIPIDITY</v>
      </c>
      <c r="E44" s="164">
        <f>'Soybean Harvest'!E49</f>
        <v>0</v>
      </c>
      <c r="F44" s="165">
        <f>'Soybean Harvest'!G49</f>
        <v>11.4</v>
      </c>
      <c r="G44" s="166">
        <f>'Soybean Harvest'!L49</f>
        <v>61.912112249221181</v>
      </c>
      <c r="H44" s="167">
        <f>'Soybean Harvest'!M49</f>
        <v>14</v>
      </c>
      <c r="I44" s="166">
        <f>'Soybean Harvest'!N49</f>
        <v>0</v>
      </c>
      <c r="J44" s="168">
        <f>'Soybean Harvest'!O49</f>
        <v>681.03323474143303</v>
      </c>
      <c r="K44" s="167">
        <f>'Soybean Harvest'!P49</f>
        <v>14</v>
      </c>
      <c r="L44" s="341">
        <f>'Soybean Harvest'!Q49</f>
        <v>0</v>
      </c>
      <c r="M44" s="342"/>
      <c r="N44" s="343"/>
    </row>
    <row r="45" spans="1:14" ht="32.25" customHeight="1">
      <c r="A45" s="160">
        <f t="shared" si="1"/>
        <v>26</v>
      </c>
      <c r="B45" s="161" t="str">
        <f>'Soybean Harvest'!B50</f>
        <v xml:space="preserve">Stine </v>
      </c>
      <c r="C45" s="162" t="str">
        <f>'Soybean Harvest'!C50</f>
        <v>20RD20</v>
      </c>
      <c r="D45" s="163" t="str">
        <f>'Soybean Harvest'!D50</f>
        <v>ASCEND</v>
      </c>
      <c r="E45" s="164">
        <f>'Soybean Harvest'!E50</f>
        <v>0</v>
      </c>
      <c r="F45" s="165">
        <f>'Soybean Harvest'!G50</f>
        <v>11.4</v>
      </c>
      <c r="G45" s="166">
        <f>'Soybean Harvest'!L50</f>
        <v>65.367029227414335</v>
      </c>
      <c r="H45" s="167">
        <f>'Soybean Harvest'!M50</f>
        <v>7</v>
      </c>
      <c r="I45" s="166">
        <f>'Soybean Harvest'!N50</f>
        <v>0</v>
      </c>
      <c r="J45" s="168">
        <f>'Soybean Harvest'!O50</f>
        <v>719.0373215015577</v>
      </c>
      <c r="K45" s="167">
        <f>'Soybean Harvest'!P50</f>
        <v>7</v>
      </c>
      <c r="L45" s="341">
        <f>'Soybean Harvest'!Q50</f>
        <v>0</v>
      </c>
      <c r="M45" s="342"/>
      <c r="N45" s="343"/>
    </row>
    <row r="46" spans="1:14" ht="32.25" customHeight="1">
      <c r="A46" s="160">
        <f t="shared" si="1"/>
        <v>27</v>
      </c>
      <c r="B46" s="161" t="str">
        <f>'Soybean Harvest'!B51</f>
        <v>LG</v>
      </c>
      <c r="C46" s="162" t="str">
        <f>'Soybean Harvest'!C51</f>
        <v>2441R2</v>
      </c>
      <c r="D46" s="163">
        <f>'Soybean Harvest'!D51</f>
        <v>0</v>
      </c>
      <c r="E46" s="164">
        <f>'Soybean Harvest'!E51</f>
        <v>0</v>
      </c>
      <c r="F46" s="165">
        <f>'Soybean Harvest'!G51</f>
        <v>11.3</v>
      </c>
      <c r="G46" s="166">
        <f>'Soybean Harvest'!L51</f>
        <v>73.603613694704052</v>
      </c>
      <c r="H46" s="167">
        <f>'Soybean Harvest'!M51</f>
        <v>1</v>
      </c>
      <c r="I46" s="166">
        <f>'Soybean Harvest'!N51</f>
        <v>0</v>
      </c>
      <c r="J46" s="168">
        <f>'Soybean Harvest'!O51</f>
        <v>809.63975064174451</v>
      </c>
      <c r="K46" s="167">
        <f>'Soybean Harvest'!P51</f>
        <v>1</v>
      </c>
      <c r="L46" s="341">
        <f>'Soybean Harvest'!Q51</f>
        <v>0</v>
      </c>
      <c r="M46" s="342"/>
      <c r="N46" s="343"/>
    </row>
    <row r="47" spans="1:14" ht="32.25" customHeight="1">
      <c r="A47" s="160">
        <f t="shared" si="1"/>
        <v>28</v>
      </c>
      <c r="B47" s="161" t="str">
        <f>'Soybean Harvest'!B52</f>
        <v>Croplan</v>
      </c>
      <c r="C47" s="162" t="str">
        <f>'Soybean Harvest'!C52</f>
        <v>LC2250</v>
      </c>
      <c r="D47" s="163">
        <f>'Soybean Harvest'!D52</f>
        <v>0</v>
      </c>
      <c r="E47" s="164">
        <f>'Soybean Harvest'!E52</f>
        <v>0</v>
      </c>
      <c r="F47" s="165">
        <f>'Soybean Harvest'!G52</f>
        <v>11.4</v>
      </c>
      <c r="G47" s="166">
        <f>'Soybean Harvest'!L52</f>
        <v>57.213425158878501</v>
      </c>
      <c r="H47" s="167">
        <f>'Soybean Harvest'!M52</f>
        <v>19</v>
      </c>
      <c r="I47" s="166">
        <f>'Soybean Harvest'!N52</f>
        <v>0</v>
      </c>
      <c r="J47" s="168">
        <f>'Soybean Harvest'!O52</f>
        <v>629.34767674766351</v>
      </c>
      <c r="K47" s="167">
        <f>'Soybean Harvest'!P52</f>
        <v>19</v>
      </c>
      <c r="L47" s="341">
        <f>'Soybean Harvest'!Q52</f>
        <v>0</v>
      </c>
      <c r="M47" s="342"/>
      <c r="N47" s="343"/>
    </row>
    <row r="48" spans="1:14" ht="32.25" customHeight="1">
      <c r="A48" s="160" t="str">
        <f t="shared" si="1"/>
        <v/>
      </c>
      <c r="B48" s="161">
        <f>'Soybean Harvest'!B53</f>
        <v>0</v>
      </c>
      <c r="C48" s="162">
        <f>'Soybean Harvest'!C53</f>
        <v>0</v>
      </c>
      <c r="D48" s="163">
        <f>'Soybean Harvest'!D53</f>
        <v>0</v>
      </c>
      <c r="E48" s="164">
        <f>'Soybean Harvest'!E53</f>
        <v>0</v>
      </c>
      <c r="F48" s="165">
        <f>'Soybean Harvest'!G53</f>
        <v>0</v>
      </c>
      <c r="G48" s="166" t="str">
        <f>'Soybean Harvest'!L53</f>
        <v/>
      </c>
      <c r="H48" s="167" t="str">
        <f>'Soybean Harvest'!M53</f>
        <v/>
      </c>
      <c r="I48" s="166">
        <f>'Soybean Harvest'!N53</f>
        <v>0</v>
      </c>
      <c r="J48" s="168" t="str">
        <f>'Soybean Harvest'!O53</f>
        <v/>
      </c>
      <c r="K48" s="167" t="str">
        <f>'Soybean Harvest'!P53</f>
        <v/>
      </c>
      <c r="L48" s="341">
        <f>'Soybean Harvest'!Q53</f>
        <v>0</v>
      </c>
      <c r="M48" s="342"/>
      <c r="N48" s="343"/>
    </row>
    <row r="49" spans="1:14" ht="32.25" customHeight="1">
      <c r="A49" s="160" t="str">
        <f t="shared" si="1"/>
        <v/>
      </c>
      <c r="B49" s="161">
        <f>'Soybean Harvest'!B54</f>
        <v>0</v>
      </c>
      <c r="C49" s="162">
        <f>'Soybean Harvest'!C54</f>
        <v>0</v>
      </c>
      <c r="D49" s="163">
        <f>'Soybean Harvest'!D54</f>
        <v>0</v>
      </c>
      <c r="E49" s="164">
        <f>'Soybean Harvest'!E54</f>
        <v>0</v>
      </c>
      <c r="F49" s="165">
        <f>'Soybean Harvest'!G54</f>
        <v>0</v>
      </c>
      <c r="G49" s="166" t="str">
        <f>'Soybean Harvest'!L54</f>
        <v/>
      </c>
      <c r="H49" s="167" t="str">
        <f>'Soybean Harvest'!M54</f>
        <v/>
      </c>
      <c r="I49" s="166">
        <f>'Soybean Harvest'!N54</f>
        <v>0</v>
      </c>
      <c r="J49" s="168" t="str">
        <f>'Soybean Harvest'!O54</f>
        <v/>
      </c>
      <c r="K49" s="167" t="str">
        <f>'Soybean Harvest'!P54</f>
        <v/>
      </c>
      <c r="L49" s="341">
        <f>'Soybean Harvest'!Q54</f>
        <v>0</v>
      </c>
      <c r="M49" s="342"/>
      <c r="N49" s="343"/>
    </row>
    <row r="50" spans="1:14" ht="32.25" customHeight="1">
      <c r="A50" s="160" t="str">
        <f t="shared" si="1"/>
        <v/>
      </c>
      <c r="B50" s="161">
        <f>'Soybean Harvest'!B55</f>
        <v>0</v>
      </c>
      <c r="C50" s="162">
        <f>'Soybean Harvest'!C55</f>
        <v>0</v>
      </c>
      <c r="D50" s="163">
        <f>'Soybean Harvest'!D55</f>
        <v>0</v>
      </c>
      <c r="E50" s="164">
        <f>'Soybean Harvest'!E55</f>
        <v>0</v>
      </c>
      <c r="F50" s="165">
        <f>'Soybean Harvest'!G55</f>
        <v>0</v>
      </c>
      <c r="G50" s="166" t="str">
        <f>'Soybean Harvest'!L55</f>
        <v/>
      </c>
      <c r="H50" s="167" t="str">
        <f>'Soybean Harvest'!M55</f>
        <v/>
      </c>
      <c r="I50" s="166">
        <f>'Soybean Harvest'!N55</f>
        <v>0</v>
      </c>
      <c r="J50" s="168" t="str">
        <f>'Soybean Harvest'!O55</f>
        <v/>
      </c>
      <c r="K50" s="167" t="str">
        <f>'Soybean Harvest'!P55</f>
        <v/>
      </c>
      <c r="L50" s="341">
        <f>'Soybean Harvest'!Q55</f>
        <v>0</v>
      </c>
      <c r="M50" s="342"/>
      <c r="N50" s="343"/>
    </row>
    <row r="51" spans="1:14" ht="32.25" customHeight="1">
      <c r="A51" s="160" t="str">
        <f t="shared" si="1"/>
        <v/>
      </c>
      <c r="B51" s="161">
        <f>'Soybean Harvest'!B56</f>
        <v>0</v>
      </c>
      <c r="C51" s="162">
        <f>'Soybean Harvest'!C56</f>
        <v>0</v>
      </c>
      <c r="D51" s="163">
        <f>'Soybean Harvest'!D56</f>
        <v>0</v>
      </c>
      <c r="E51" s="164">
        <f>'Soybean Harvest'!E56</f>
        <v>0</v>
      </c>
      <c r="F51" s="165">
        <f>'Soybean Harvest'!G56</f>
        <v>0</v>
      </c>
      <c r="G51" s="166" t="str">
        <f>'Soybean Harvest'!L56</f>
        <v/>
      </c>
      <c r="H51" s="167" t="str">
        <f>'Soybean Harvest'!M56</f>
        <v/>
      </c>
      <c r="I51" s="166">
        <f>'Soybean Harvest'!N56</f>
        <v>0</v>
      </c>
      <c r="J51" s="168" t="str">
        <f>'Soybean Harvest'!O56</f>
        <v/>
      </c>
      <c r="K51" s="167" t="str">
        <f>'Soybean Harvest'!P56</f>
        <v/>
      </c>
      <c r="L51" s="341">
        <f>'Soybean Harvest'!Q56</f>
        <v>0</v>
      </c>
      <c r="M51" s="342"/>
      <c r="N51" s="343"/>
    </row>
    <row r="52" spans="1:14" ht="32.25" customHeight="1">
      <c r="A52" s="160" t="str">
        <f t="shared" si="1"/>
        <v/>
      </c>
      <c r="B52" s="161">
        <f>'Soybean Harvest'!B57</f>
        <v>0</v>
      </c>
      <c r="C52" s="162">
        <f>'Soybean Harvest'!C57</f>
        <v>0</v>
      </c>
      <c r="D52" s="163">
        <f>'Soybean Harvest'!D57</f>
        <v>0</v>
      </c>
      <c r="E52" s="164">
        <f>'Soybean Harvest'!E57</f>
        <v>0</v>
      </c>
      <c r="F52" s="165">
        <f>'Soybean Harvest'!G57</f>
        <v>0</v>
      </c>
      <c r="G52" s="166" t="str">
        <f>'Soybean Harvest'!L57</f>
        <v/>
      </c>
      <c r="H52" s="167" t="str">
        <f>'Soybean Harvest'!M57</f>
        <v/>
      </c>
      <c r="I52" s="166">
        <f>'Soybean Harvest'!N57</f>
        <v>0</v>
      </c>
      <c r="J52" s="168" t="str">
        <f>'Soybean Harvest'!O57</f>
        <v/>
      </c>
      <c r="K52" s="167" t="str">
        <f>'Soybean Harvest'!P57</f>
        <v/>
      </c>
      <c r="L52" s="341">
        <f>'Soybean Harvest'!Q57</f>
        <v>0</v>
      </c>
      <c r="M52" s="342"/>
      <c r="N52" s="343"/>
    </row>
    <row r="53" spans="1:14" ht="32.25" customHeight="1">
      <c r="A53" s="160" t="str">
        <f t="shared" si="1"/>
        <v/>
      </c>
      <c r="B53" s="161">
        <f>'Soybean Harvest'!B58</f>
        <v>0</v>
      </c>
      <c r="C53" s="162">
        <f>'Soybean Harvest'!C58</f>
        <v>0</v>
      </c>
      <c r="D53" s="163">
        <f>'Soybean Harvest'!D58</f>
        <v>0</v>
      </c>
      <c r="E53" s="164">
        <f>'Soybean Harvest'!E58</f>
        <v>0</v>
      </c>
      <c r="F53" s="165">
        <f>'Soybean Harvest'!G58</f>
        <v>0</v>
      </c>
      <c r="G53" s="166" t="str">
        <f>'Soybean Harvest'!L58</f>
        <v/>
      </c>
      <c r="H53" s="167" t="str">
        <f>'Soybean Harvest'!M58</f>
        <v/>
      </c>
      <c r="I53" s="166">
        <f>'Soybean Harvest'!N58</f>
        <v>0</v>
      </c>
      <c r="J53" s="168" t="str">
        <f>'Soybean Harvest'!O58</f>
        <v/>
      </c>
      <c r="K53" s="167" t="str">
        <f>'Soybean Harvest'!P58</f>
        <v/>
      </c>
      <c r="L53" s="341">
        <f>'Soybean Harvest'!Q58</f>
        <v>0</v>
      </c>
      <c r="M53" s="342"/>
      <c r="N53" s="343"/>
    </row>
    <row r="54" spans="1:14" ht="32.25" customHeight="1">
      <c r="A54" s="160" t="str">
        <f t="shared" si="1"/>
        <v/>
      </c>
      <c r="B54" s="161">
        <f>'Soybean Harvest'!B59</f>
        <v>0</v>
      </c>
      <c r="C54" s="162">
        <f>'Soybean Harvest'!C59</f>
        <v>0</v>
      </c>
      <c r="D54" s="163">
        <f>'Soybean Harvest'!D59</f>
        <v>0</v>
      </c>
      <c r="E54" s="164">
        <f>'Soybean Harvest'!E59</f>
        <v>0</v>
      </c>
      <c r="F54" s="165">
        <f>'Soybean Harvest'!G59</f>
        <v>0</v>
      </c>
      <c r="G54" s="166" t="str">
        <f>'Soybean Harvest'!L59</f>
        <v/>
      </c>
      <c r="H54" s="167" t="str">
        <f>'Soybean Harvest'!M59</f>
        <v/>
      </c>
      <c r="I54" s="166">
        <f>'Soybean Harvest'!N59</f>
        <v>0</v>
      </c>
      <c r="J54" s="168" t="str">
        <f>'Soybean Harvest'!O59</f>
        <v/>
      </c>
      <c r="K54" s="167" t="str">
        <f>'Soybean Harvest'!P59</f>
        <v/>
      </c>
      <c r="L54" s="341">
        <f>'Soybean Harvest'!Q59</f>
        <v>0</v>
      </c>
      <c r="M54" s="342"/>
      <c r="N54" s="343"/>
    </row>
    <row r="55" spans="1:14" ht="32.25" customHeight="1">
      <c r="A55" s="160" t="str">
        <f t="shared" si="1"/>
        <v/>
      </c>
      <c r="B55" s="161">
        <f>'Soybean Harvest'!B60</f>
        <v>0</v>
      </c>
      <c r="C55" s="162">
        <f>'Soybean Harvest'!C60</f>
        <v>0</v>
      </c>
      <c r="D55" s="163">
        <f>'Soybean Harvest'!D60</f>
        <v>0</v>
      </c>
      <c r="E55" s="164">
        <f>'Soybean Harvest'!E60</f>
        <v>0</v>
      </c>
      <c r="F55" s="165">
        <f>'Soybean Harvest'!G60</f>
        <v>0</v>
      </c>
      <c r="G55" s="166" t="str">
        <f>'Soybean Harvest'!L60</f>
        <v/>
      </c>
      <c r="H55" s="167" t="str">
        <f>'Soybean Harvest'!M60</f>
        <v/>
      </c>
      <c r="I55" s="166">
        <f>'Soybean Harvest'!N60</f>
        <v>0</v>
      </c>
      <c r="J55" s="168" t="str">
        <f>'Soybean Harvest'!O60</f>
        <v/>
      </c>
      <c r="K55" s="167" t="str">
        <f>'Soybean Harvest'!P60</f>
        <v/>
      </c>
      <c r="L55" s="341">
        <f>'Soybean Harvest'!Q60</f>
        <v>0</v>
      </c>
      <c r="M55" s="342"/>
      <c r="N55" s="343"/>
    </row>
    <row r="56" spans="1:14" ht="32.25" customHeight="1">
      <c r="A56" s="160" t="str">
        <f t="shared" si="1"/>
        <v/>
      </c>
      <c r="B56" s="161">
        <f>'Soybean Harvest'!B61</f>
        <v>0</v>
      </c>
      <c r="C56" s="162">
        <f>'Soybean Harvest'!C61</f>
        <v>0</v>
      </c>
      <c r="D56" s="163">
        <f>'Soybean Harvest'!D61</f>
        <v>0</v>
      </c>
      <c r="E56" s="164">
        <f>'Soybean Harvest'!E61</f>
        <v>0</v>
      </c>
      <c r="F56" s="165">
        <f>'Soybean Harvest'!G61</f>
        <v>0</v>
      </c>
      <c r="G56" s="166" t="str">
        <f>'Soybean Harvest'!L61</f>
        <v/>
      </c>
      <c r="H56" s="167" t="str">
        <f>'Soybean Harvest'!M61</f>
        <v/>
      </c>
      <c r="I56" s="166">
        <f>'Soybean Harvest'!N61</f>
        <v>0</v>
      </c>
      <c r="J56" s="168" t="str">
        <f>'Soybean Harvest'!O61</f>
        <v/>
      </c>
      <c r="K56" s="167" t="str">
        <f>'Soybean Harvest'!P61</f>
        <v/>
      </c>
      <c r="L56" s="341">
        <f>'Soybean Harvest'!Q61</f>
        <v>0</v>
      </c>
      <c r="M56" s="342"/>
      <c r="N56" s="343"/>
    </row>
    <row r="57" spans="1:14" ht="32.25" customHeight="1">
      <c r="A57" s="160" t="str">
        <f t="shared" si="1"/>
        <v/>
      </c>
      <c r="B57" s="161">
        <f>'Soybean Harvest'!B62</f>
        <v>0</v>
      </c>
      <c r="C57" s="162">
        <f>'Soybean Harvest'!C62</f>
        <v>0</v>
      </c>
      <c r="D57" s="163">
        <f>'Soybean Harvest'!D62</f>
        <v>0</v>
      </c>
      <c r="E57" s="164">
        <f>'Soybean Harvest'!E62</f>
        <v>0</v>
      </c>
      <c r="F57" s="165">
        <f>'Soybean Harvest'!G62</f>
        <v>0</v>
      </c>
      <c r="G57" s="166" t="str">
        <f>'Soybean Harvest'!L62</f>
        <v/>
      </c>
      <c r="H57" s="167" t="str">
        <f>'Soybean Harvest'!M62</f>
        <v/>
      </c>
      <c r="I57" s="166">
        <f>'Soybean Harvest'!N62</f>
        <v>0</v>
      </c>
      <c r="J57" s="168" t="str">
        <f>'Soybean Harvest'!O62</f>
        <v/>
      </c>
      <c r="K57" s="167" t="str">
        <f>'Soybean Harvest'!P62</f>
        <v/>
      </c>
      <c r="L57" s="341">
        <f>'Soybean Harvest'!Q62</f>
        <v>0</v>
      </c>
      <c r="M57" s="342"/>
      <c r="N57" s="343"/>
    </row>
    <row r="58" spans="1:14" ht="32.25" customHeight="1">
      <c r="A58" s="160" t="str">
        <f t="shared" si="1"/>
        <v/>
      </c>
      <c r="B58" s="161">
        <f>'Soybean Harvest'!B63</f>
        <v>0</v>
      </c>
      <c r="C58" s="162">
        <f>'Soybean Harvest'!C63</f>
        <v>0</v>
      </c>
      <c r="D58" s="163">
        <f>'Soybean Harvest'!D63</f>
        <v>0</v>
      </c>
      <c r="E58" s="164">
        <f>'Soybean Harvest'!E63</f>
        <v>0</v>
      </c>
      <c r="F58" s="165">
        <f>'Soybean Harvest'!G63</f>
        <v>0</v>
      </c>
      <c r="G58" s="166" t="str">
        <f>'Soybean Harvest'!L63</f>
        <v/>
      </c>
      <c r="H58" s="167" t="str">
        <f>'Soybean Harvest'!M63</f>
        <v/>
      </c>
      <c r="I58" s="166">
        <f>'Soybean Harvest'!N63</f>
        <v>0</v>
      </c>
      <c r="J58" s="168" t="str">
        <f>'Soybean Harvest'!O63</f>
        <v/>
      </c>
      <c r="K58" s="167" t="str">
        <f>'Soybean Harvest'!P63</f>
        <v/>
      </c>
      <c r="L58" s="341">
        <f>'Soybean Harvest'!Q63</f>
        <v>0</v>
      </c>
      <c r="M58" s="342"/>
      <c r="N58" s="343"/>
    </row>
    <row r="59" spans="1:14" ht="32.25" customHeight="1">
      <c r="A59" s="160" t="str">
        <f t="shared" si="1"/>
        <v/>
      </c>
      <c r="B59" s="161">
        <f>'Soybean Harvest'!B64</f>
        <v>0</v>
      </c>
      <c r="C59" s="162">
        <f>'Soybean Harvest'!C64</f>
        <v>0</v>
      </c>
      <c r="D59" s="163">
        <f>'Soybean Harvest'!D64</f>
        <v>0</v>
      </c>
      <c r="E59" s="164">
        <f>'Soybean Harvest'!E64</f>
        <v>0</v>
      </c>
      <c r="F59" s="165">
        <f>'Soybean Harvest'!G64</f>
        <v>0</v>
      </c>
      <c r="G59" s="166" t="str">
        <f>'Soybean Harvest'!L64</f>
        <v/>
      </c>
      <c r="H59" s="167" t="str">
        <f>'Soybean Harvest'!M64</f>
        <v/>
      </c>
      <c r="I59" s="166">
        <f>'Soybean Harvest'!N64</f>
        <v>0</v>
      </c>
      <c r="J59" s="168" t="str">
        <f>'Soybean Harvest'!O64</f>
        <v/>
      </c>
      <c r="K59" s="167" t="str">
        <f>'Soybean Harvest'!P64</f>
        <v/>
      </c>
      <c r="L59" s="341">
        <f>'Soybean Harvest'!Q64</f>
        <v>0</v>
      </c>
      <c r="M59" s="342"/>
      <c r="N59" s="343"/>
    </row>
    <row r="60" spans="1:14" ht="32.25" customHeight="1">
      <c r="A60" s="160" t="str">
        <f t="shared" si="1"/>
        <v/>
      </c>
      <c r="B60" s="161">
        <f>'Soybean Harvest'!B65</f>
        <v>0</v>
      </c>
      <c r="C60" s="162">
        <f>'Soybean Harvest'!C65</f>
        <v>0</v>
      </c>
      <c r="D60" s="163">
        <f>'Soybean Harvest'!D65</f>
        <v>0</v>
      </c>
      <c r="E60" s="164">
        <f>'Soybean Harvest'!E65</f>
        <v>0</v>
      </c>
      <c r="F60" s="165">
        <f>'Soybean Harvest'!G65</f>
        <v>0</v>
      </c>
      <c r="G60" s="166" t="str">
        <f>'Soybean Harvest'!L65</f>
        <v/>
      </c>
      <c r="H60" s="167" t="str">
        <f>'Soybean Harvest'!M65</f>
        <v/>
      </c>
      <c r="I60" s="166">
        <f>'Soybean Harvest'!N65</f>
        <v>0</v>
      </c>
      <c r="J60" s="168" t="str">
        <f>'Soybean Harvest'!O65</f>
        <v/>
      </c>
      <c r="K60" s="167" t="str">
        <f>'Soybean Harvest'!P65</f>
        <v/>
      </c>
      <c r="L60" s="341">
        <f>'Soybean Harvest'!Q65</f>
        <v>0</v>
      </c>
      <c r="M60" s="342"/>
      <c r="N60" s="343"/>
    </row>
    <row r="61" spans="1:14" ht="32.25" customHeight="1">
      <c r="A61" s="160" t="str">
        <f t="shared" si="1"/>
        <v/>
      </c>
      <c r="B61" s="161">
        <f>'Soybean Harvest'!B66</f>
        <v>0</v>
      </c>
      <c r="C61" s="162">
        <f>'Soybean Harvest'!C66</f>
        <v>0</v>
      </c>
      <c r="D61" s="163">
        <f>'Soybean Harvest'!D66</f>
        <v>0</v>
      </c>
      <c r="E61" s="164">
        <f>'Soybean Harvest'!E66</f>
        <v>0</v>
      </c>
      <c r="F61" s="165">
        <f>'Soybean Harvest'!G66</f>
        <v>0</v>
      </c>
      <c r="G61" s="166" t="str">
        <f>'Soybean Harvest'!L66</f>
        <v/>
      </c>
      <c r="H61" s="167" t="str">
        <f>'Soybean Harvest'!M66</f>
        <v/>
      </c>
      <c r="I61" s="166">
        <f>'Soybean Harvest'!N66</f>
        <v>0</v>
      </c>
      <c r="J61" s="168" t="str">
        <f>'Soybean Harvest'!O66</f>
        <v/>
      </c>
      <c r="K61" s="167" t="str">
        <f>'Soybean Harvest'!P66</f>
        <v/>
      </c>
      <c r="L61" s="341">
        <f>'Soybean Harvest'!Q66</f>
        <v>0</v>
      </c>
      <c r="M61" s="342"/>
      <c r="N61" s="343"/>
    </row>
    <row r="62" spans="1:14" ht="32.25" customHeight="1">
      <c r="A62" s="160" t="str">
        <f t="shared" si="1"/>
        <v/>
      </c>
      <c r="B62" s="161">
        <f>'Soybean Harvest'!B67</f>
        <v>0</v>
      </c>
      <c r="C62" s="162">
        <f>'Soybean Harvest'!C67</f>
        <v>0</v>
      </c>
      <c r="D62" s="163">
        <f>'Soybean Harvest'!D67</f>
        <v>0</v>
      </c>
      <c r="E62" s="164">
        <f>'Soybean Harvest'!E67</f>
        <v>0</v>
      </c>
      <c r="F62" s="165">
        <f>'Soybean Harvest'!G67</f>
        <v>0</v>
      </c>
      <c r="G62" s="166" t="str">
        <f>'Soybean Harvest'!L67</f>
        <v/>
      </c>
      <c r="H62" s="167" t="str">
        <f>'Soybean Harvest'!M67</f>
        <v/>
      </c>
      <c r="I62" s="166">
        <f>'Soybean Harvest'!N67</f>
        <v>0</v>
      </c>
      <c r="J62" s="168" t="str">
        <f>'Soybean Harvest'!O67</f>
        <v/>
      </c>
      <c r="K62" s="167" t="str">
        <f>'Soybean Harvest'!P67</f>
        <v/>
      </c>
      <c r="L62" s="341">
        <f>'Soybean Harvest'!Q67</f>
        <v>0</v>
      </c>
      <c r="M62" s="342"/>
      <c r="N62" s="343"/>
    </row>
    <row r="63" spans="1:14" ht="32.25" customHeight="1">
      <c r="A63" s="160" t="str">
        <f t="shared" si="1"/>
        <v/>
      </c>
      <c r="B63" s="161">
        <f>'Soybean Harvest'!B68</f>
        <v>0</v>
      </c>
      <c r="C63" s="162">
        <f>'Soybean Harvest'!C68</f>
        <v>0</v>
      </c>
      <c r="D63" s="163">
        <f>'Soybean Harvest'!D68</f>
        <v>0</v>
      </c>
      <c r="E63" s="164">
        <f>'Soybean Harvest'!E68</f>
        <v>0</v>
      </c>
      <c r="F63" s="165">
        <f>'Soybean Harvest'!G68</f>
        <v>0</v>
      </c>
      <c r="G63" s="166" t="str">
        <f>'Soybean Harvest'!L68</f>
        <v/>
      </c>
      <c r="H63" s="167" t="str">
        <f>'Soybean Harvest'!M68</f>
        <v/>
      </c>
      <c r="I63" s="166">
        <f>'Soybean Harvest'!N68</f>
        <v>0</v>
      </c>
      <c r="J63" s="168" t="str">
        <f>'Soybean Harvest'!O68</f>
        <v/>
      </c>
      <c r="K63" s="167" t="str">
        <f>'Soybean Harvest'!P68</f>
        <v/>
      </c>
      <c r="L63" s="341">
        <f>'Soybean Harvest'!Q68</f>
        <v>0</v>
      </c>
      <c r="M63" s="342"/>
      <c r="N63" s="343"/>
    </row>
    <row r="64" spans="1:14" ht="32.25" customHeight="1">
      <c r="A64" s="160" t="str">
        <f t="shared" si="1"/>
        <v/>
      </c>
      <c r="B64" s="161">
        <f>'Soybean Harvest'!B69</f>
        <v>0</v>
      </c>
      <c r="C64" s="162">
        <f>'Soybean Harvest'!C69</f>
        <v>0</v>
      </c>
      <c r="D64" s="163">
        <f>'Soybean Harvest'!D69</f>
        <v>0</v>
      </c>
      <c r="E64" s="164">
        <f>'Soybean Harvest'!E69</f>
        <v>0</v>
      </c>
      <c r="F64" s="165">
        <f>'Soybean Harvest'!G69</f>
        <v>0</v>
      </c>
      <c r="G64" s="166" t="str">
        <f>'Soybean Harvest'!L69</f>
        <v/>
      </c>
      <c r="H64" s="167" t="str">
        <f>'Soybean Harvest'!M69</f>
        <v/>
      </c>
      <c r="I64" s="166">
        <f>'Soybean Harvest'!N69</f>
        <v>0</v>
      </c>
      <c r="J64" s="168" t="str">
        <f>'Soybean Harvest'!O69</f>
        <v/>
      </c>
      <c r="K64" s="167" t="str">
        <f>'Soybean Harvest'!P69</f>
        <v/>
      </c>
      <c r="L64" s="341">
        <f>'Soybean Harvest'!Q69</f>
        <v>0</v>
      </c>
      <c r="M64" s="342"/>
      <c r="N64" s="343"/>
    </row>
    <row r="65" spans="1:14" ht="32.25" customHeight="1">
      <c r="A65" s="160" t="str">
        <f t="shared" si="1"/>
        <v/>
      </c>
      <c r="B65" s="161">
        <f>'Soybean Harvest'!B70</f>
        <v>0</v>
      </c>
      <c r="C65" s="162">
        <f>'Soybean Harvest'!C70</f>
        <v>0</v>
      </c>
      <c r="D65" s="163">
        <f>'Soybean Harvest'!D70</f>
        <v>0</v>
      </c>
      <c r="E65" s="164">
        <f>'Soybean Harvest'!E70</f>
        <v>0</v>
      </c>
      <c r="F65" s="165">
        <f>'Soybean Harvest'!G70</f>
        <v>0</v>
      </c>
      <c r="G65" s="166" t="str">
        <f>'Soybean Harvest'!L70</f>
        <v/>
      </c>
      <c r="H65" s="167" t="str">
        <f>'Soybean Harvest'!M70</f>
        <v/>
      </c>
      <c r="I65" s="166">
        <f>'Soybean Harvest'!N70</f>
        <v>0</v>
      </c>
      <c r="J65" s="168" t="str">
        <f>'Soybean Harvest'!O70</f>
        <v/>
      </c>
      <c r="K65" s="167" t="str">
        <f>'Soybean Harvest'!P70</f>
        <v/>
      </c>
      <c r="L65" s="341">
        <f>'Soybean Harvest'!Q70</f>
        <v>0</v>
      </c>
      <c r="M65" s="342"/>
      <c r="N65" s="343"/>
    </row>
    <row r="66" spans="1:14" ht="32.25" customHeight="1">
      <c r="A66" s="160" t="str">
        <f t="shared" si="1"/>
        <v/>
      </c>
      <c r="B66" s="161">
        <f>'Soybean Harvest'!B71</f>
        <v>0</v>
      </c>
      <c r="C66" s="162">
        <f>'Soybean Harvest'!C71</f>
        <v>0</v>
      </c>
      <c r="D66" s="163">
        <f>'Soybean Harvest'!D71</f>
        <v>0</v>
      </c>
      <c r="E66" s="164">
        <f>'Soybean Harvest'!E71</f>
        <v>0</v>
      </c>
      <c r="F66" s="165">
        <f>'Soybean Harvest'!G71</f>
        <v>0</v>
      </c>
      <c r="G66" s="166" t="str">
        <f>'Soybean Harvest'!L71</f>
        <v/>
      </c>
      <c r="H66" s="167" t="str">
        <f>'Soybean Harvest'!M71</f>
        <v/>
      </c>
      <c r="I66" s="166">
        <f>'Soybean Harvest'!N71</f>
        <v>0</v>
      </c>
      <c r="J66" s="168" t="str">
        <f>'Soybean Harvest'!O71</f>
        <v/>
      </c>
      <c r="K66" s="167" t="str">
        <f>'Soybean Harvest'!P71</f>
        <v/>
      </c>
      <c r="L66" s="341">
        <f>'Soybean Harvest'!Q71</f>
        <v>0</v>
      </c>
      <c r="M66" s="342"/>
      <c r="N66" s="343"/>
    </row>
    <row r="67" spans="1:14" ht="32.25" customHeight="1">
      <c r="A67" s="160" t="str">
        <f t="shared" si="1"/>
        <v/>
      </c>
      <c r="B67" s="161">
        <f>'Soybean Harvest'!B72</f>
        <v>0</v>
      </c>
      <c r="C67" s="162">
        <f>'Soybean Harvest'!C72</f>
        <v>0</v>
      </c>
      <c r="D67" s="163">
        <f>'Soybean Harvest'!D72</f>
        <v>0</v>
      </c>
      <c r="E67" s="164">
        <f>'Soybean Harvest'!E72</f>
        <v>0</v>
      </c>
      <c r="F67" s="165">
        <f>'Soybean Harvest'!G72</f>
        <v>0</v>
      </c>
      <c r="G67" s="166" t="str">
        <f>'Soybean Harvest'!L72</f>
        <v/>
      </c>
      <c r="H67" s="167" t="str">
        <f>'Soybean Harvest'!M72</f>
        <v/>
      </c>
      <c r="I67" s="166">
        <f>'Soybean Harvest'!N72</f>
        <v>0</v>
      </c>
      <c r="J67" s="168" t="str">
        <f>'Soybean Harvest'!O72</f>
        <v/>
      </c>
      <c r="K67" s="167" t="str">
        <f>'Soybean Harvest'!P72</f>
        <v/>
      </c>
      <c r="L67" s="341">
        <f>'Soybean Harvest'!Q72</f>
        <v>0</v>
      </c>
      <c r="M67" s="342"/>
      <c r="N67" s="343"/>
    </row>
    <row r="68" spans="1:14" ht="32.25" customHeight="1">
      <c r="A68" s="160" t="str">
        <f t="shared" si="1"/>
        <v/>
      </c>
      <c r="B68" s="161">
        <f>'Soybean Harvest'!B73</f>
        <v>0</v>
      </c>
      <c r="C68" s="162">
        <f>'Soybean Harvest'!C73</f>
        <v>0</v>
      </c>
      <c r="D68" s="163">
        <f>'Soybean Harvest'!D73</f>
        <v>0</v>
      </c>
      <c r="E68" s="164">
        <f>'Soybean Harvest'!E73</f>
        <v>0</v>
      </c>
      <c r="F68" s="165">
        <f>'Soybean Harvest'!G73</f>
        <v>0</v>
      </c>
      <c r="G68" s="166" t="str">
        <f>'Soybean Harvest'!L73</f>
        <v/>
      </c>
      <c r="H68" s="167" t="str">
        <f>'Soybean Harvest'!M73</f>
        <v/>
      </c>
      <c r="I68" s="166">
        <f>'Soybean Harvest'!N73</f>
        <v>0</v>
      </c>
      <c r="J68" s="168" t="str">
        <f>'Soybean Harvest'!O73</f>
        <v/>
      </c>
      <c r="K68" s="167" t="str">
        <f>'Soybean Harvest'!P73</f>
        <v/>
      </c>
      <c r="L68" s="341">
        <f>'Soybean Harvest'!Q73</f>
        <v>0</v>
      </c>
      <c r="M68" s="342"/>
      <c r="N68" s="343"/>
    </row>
    <row r="69" spans="1:14" ht="32.25" customHeight="1">
      <c r="A69" s="160" t="str">
        <f t="shared" si="1"/>
        <v/>
      </c>
      <c r="B69" s="161">
        <f>'Soybean Harvest'!B74</f>
        <v>0</v>
      </c>
      <c r="C69" s="162">
        <f>'Soybean Harvest'!C74</f>
        <v>0</v>
      </c>
      <c r="D69" s="163">
        <f>'Soybean Harvest'!D74</f>
        <v>0</v>
      </c>
      <c r="E69" s="164">
        <f>'Soybean Harvest'!E74</f>
        <v>0</v>
      </c>
      <c r="F69" s="165">
        <f>'Soybean Harvest'!G74</f>
        <v>0</v>
      </c>
      <c r="G69" s="166" t="str">
        <f>'Soybean Harvest'!L74</f>
        <v/>
      </c>
      <c r="H69" s="167" t="str">
        <f>'Soybean Harvest'!M74</f>
        <v/>
      </c>
      <c r="I69" s="166">
        <f>'Soybean Harvest'!N74</f>
        <v>0</v>
      </c>
      <c r="J69" s="168" t="str">
        <f>'Soybean Harvest'!O74</f>
        <v/>
      </c>
      <c r="K69" s="167" t="str">
        <f>'Soybean Harvest'!P74</f>
        <v/>
      </c>
      <c r="L69" s="341">
        <f>'Soybean Harvest'!Q74</f>
        <v>0</v>
      </c>
      <c r="M69" s="342"/>
      <c r="N69" s="343"/>
    </row>
    <row r="70" spans="1:14" ht="32.25" customHeight="1">
      <c r="A70" s="160" t="str">
        <f t="shared" si="1"/>
        <v/>
      </c>
      <c r="B70" s="161">
        <f>'Soybean Harvest'!B75</f>
        <v>0</v>
      </c>
      <c r="C70" s="162">
        <f>'Soybean Harvest'!C75</f>
        <v>0</v>
      </c>
      <c r="D70" s="163">
        <f>'Soybean Harvest'!D75</f>
        <v>0</v>
      </c>
      <c r="E70" s="164">
        <f>'Soybean Harvest'!E75</f>
        <v>0</v>
      </c>
      <c r="F70" s="165">
        <f>'Soybean Harvest'!G75</f>
        <v>0</v>
      </c>
      <c r="G70" s="166" t="str">
        <f>'Soybean Harvest'!L75</f>
        <v/>
      </c>
      <c r="H70" s="167" t="str">
        <f>'Soybean Harvest'!M75</f>
        <v/>
      </c>
      <c r="I70" s="166">
        <f>'Soybean Harvest'!N75</f>
        <v>0</v>
      </c>
      <c r="J70" s="168" t="str">
        <f>'Soybean Harvest'!O75</f>
        <v/>
      </c>
      <c r="K70" s="167" t="str">
        <f>'Soybean Harvest'!P75</f>
        <v/>
      </c>
      <c r="L70" s="341">
        <f>'Soybean Harvest'!Q75</f>
        <v>0</v>
      </c>
      <c r="M70" s="342"/>
      <c r="N70" s="343"/>
    </row>
    <row r="71" spans="1:14" ht="32.25" customHeight="1">
      <c r="A71" s="160" t="str">
        <f t="shared" si="1"/>
        <v/>
      </c>
      <c r="B71" s="161">
        <f>'Soybean Harvest'!B76</f>
        <v>0</v>
      </c>
      <c r="C71" s="162">
        <f>'Soybean Harvest'!C76</f>
        <v>0</v>
      </c>
      <c r="D71" s="163">
        <f>'Soybean Harvest'!D76</f>
        <v>0</v>
      </c>
      <c r="E71" s="164">
        <f>'Soybean Harvest'!E76</f>
        <v>0</v>
      </c>
      <c r="F71" s="165">
        <f>'Soybean Harvest'!G76</f>
        <v>0</v>
      </c>
      <c r="G71" s="166" t="str">
        <f>'Soybean Harvest'!L76</f>
        <v/>
      </c>
      <c r="H71" s="167" t="str">
        <f>'Soybean Harvest'!M76</f>
        <v/>
      </c>
      <c r="I71" s="166">
        <f>'Soybean Harvest'!N76</f>
        <v>0</v>
      </c>
      <c r="J71" s="168" t="str">
        <f>'Soybean Harvest'!O76</f>
        <v/>
      </c>
      <c r="K71" s="167" t="str">
        <f>'Soybean Harvest'!P76</f>
        <v/>
      </c>
      <c r="L71" s="341">
        <f>'Soybean Harvest'!Q76</f>
        <v>0</v>
      </c>
      <c r="M71" s="342"/>
      <c r="N71" s="343"/>
    </row>
    <row r="72" spans="1:14" ht="32.25" customHeight="1">
      <c r="A72" s="160" t="str">
        <f t="shared" si="1"/>
        <v/>
      </c>
      <c r="B72" s="161">
        <f>'Soybean Harvest'!B77</f>
        <v>0</v>
      </c>
      <c r="C72" s="162">
        <f>'Soybean Harvest'!C77</f>
        <v>0</v>
      </c>
      <c r="D72" s="163">
        <f>'Soybean Harvest'!D77</f>
        <v>0</v>
      </c>
      <c r="E72" s="164">
        <f>'Soybean Harvest'!E77</f>
        <v>0</v>
      </c>
      <c r="F72" s="165">
        <f>'Soybean Harvest'!G77</f>
        <v>0</v>
      </c>
      <c r="G72" s="166" t="str">
        <f>'Soybean Harvest'!L77</f>
        <v/>
      </c>
      <c r="H72" s="167" t="str">
        <f>'Soybean Harvest'!M77</f>
        <v/>
      </c>
      <c r="I72" s="166">
        <f>'Soybean Harvest'!N77</f>
        <v>0</v>
      </c>
      <c r="J72" s="168" t="str">
        <f>'Soybean Harvest'!O77</f>
        <v/>
      </c>
      <c r="K72" s="167" t="str">
        <f>'Soybean Harvest'!P77</f>
        <v/>
      </c>
      <c r="L72" s="341">
        <f>'Soybean Harvest'!Q77</f>
        <v>0</v>
      </c>
      <c r="M72" s="342"/>
      <c r="N72" s="343"/>
    </row>
    <row r="73" spans="1:14" ht="32.25" customHeight="1">
      <c r="A73" s="160" t="str">
        <f t="shared" si="1"/>
        <v/>
      </c>
      <c r="B73" s="161">
        <f>'Soybean Harvest'!B78</f>
        <v>0</v>
      </c>
      <c r="C73" s="162">
        <f>'Soybean Harvest'!C78</f>
        <v>0</v>
      </c>
      <c r="D73" s="163">
        <f>'Soybean Harvest'!D78</f>
        <v>0</v>
      </c>
      <c r="E73" s="164">
        <f>'Soybean Harvest'!E78</f>
        <v>0</v>
      </c>
      <c r="F73" s="165">
        <f>'Soybean Harvest'!G78</f>
        <v>0</v>
      </c>
      <c r="G73" s="166" t="str">
        <f>'Soybean Harvest'!L78</f>
        <v/>
      </c>
      <c r="H73" s="167" t="str">
        <f>'Soybean Harvest'!M78</f>
        <v/>
      </c>
      <c r="I73" s="166">
        <f>'Soybean Harvest'!N78</f>
        <v>0</v>
      </c>
      <c r="J73" s="168" t="str">
        <f>'Soybean Harvest'!O78</f>
        <v/>
      </c>
      <c r="K73" s="167" t="str">
        <f>'Soybean Harvest'!P78</f>
        <v/>
      </c>
      <c r="L73" s="341">
        <f>'Soybean Harvest'!Q78</f>
        <v>0</v>
      </c>
      <c r="M73" s="342"/>
      <c r="N73" s="343"/>
    </row>
    <row r="74" spans="1:14" ht="32.25" customHeight="1">
      <c r="A74" s="160" t="str">
        <f t="shared" si="1"/>
        <v/>
      </c>
      <c r="B74" s="161">
        <f>'Soybean Harvest'!B79</f>
        <v>0</v>
      </c>
      <c r="C74" s="162">
        <f>'Soybean Harvest'!C79</f>
        <v>0</v>
      </c>
      <c r="D74" s="163">
        <f>'Soybean Harvest'!D79</f>
        <v>0</v>
      </c>
      <c r="E74" s="164">
        <f>'Soybean Harvest'!E79</f>
        <v>0</v>
      </c>
      <c r="F74" s="165">
        <f>'Soybean Harvest'!G79</f>
        <v>0</v>
      </c>
      <c r="G74" s="166" t="str">
        <f>'Soybean Harvest'!L79</f>
        <v/>
      </c>
      <c r="H74" s="167" t="str">
        <f>'Soybean Harvest'!M79</f>
        <v/>
      </c>
      <c r="I74" s="166">
        <f>'Soybean Harvest'!N79</f>
        <v>0</v>
      </c>
      <c r="J74" s="168" t="str">
        <f>'Soybean Harvest'!O79</f>
        <v/>
      </c>
      <c r="K74" s="167" t="str">
        <f>'Soybean Harvest'!P79</f>
        <v/>
      </c>
      <c r="L74" s="341">
        <f>'Soybean Harvest'!Q79</f>
        <v>0</v>
      </c>
      <c r="M74" s="342"/>
      <c r="N74" s="343"/>
    </row>
    <row r="75" spans="1:14" ht="32.25" customHeight="1">
      <c r="A75" s="160" t="str">
        <f t="shared" si="1"/>
        <v/>
      </c>
      <c r="B75" s="161">
        <f>'Soybean Harvest'!B80</f>
        <v>0</v>
      </c>
      <c r="C75" s="162">
        <f>'Soybean Harvest'!C80</f>
        <v>0</v>
      </c>
      <c r="D75" s="163">
        <f>'Soybean Harvest'!D80</f>
        <v>0</v>
      </c>
      <c r="E75" s="164">
        <f>'Soybean Harvest'!E80</f>
        <v>0</v>
      </c>
      <c r="F75" s="165">
        <f>'Soybean Harvest'!G80</f>
        <v>0</v>
      </c>
      <c r="G75" s="166" t="str">
        <f>'Soybean Harvest'!L80</f>
        <v/>
      </c>
      <c r="H75" s="167" t="str">
        <f>'Soybean Harvest'!M80</f>
        <v/>
      </c>
      <c r="I75" s="166">
        <f>'Soybean Harvest'!N80</f>
        <v>0</v>
      </c>
      <c r="J75" s="168" t="str">
        <f>'Soybean Harvest'!O80</f>
        <v/>
      </c>
      <c r="K75" s="167" t="str">
        <f>'Soybean Harvest'!P80</f>
        <v/>
      </c>
      <c r="L75" s="341">
        <f>'Soybean Harvest'!Q80</f>
        <v>0</v>
      </c>
      <c r="M75" s="342"/>
      <c r="N75" s="343"/>
    </row>
    <row r="76" spans="1:14" ht="32.25" customHeight="1">
      <c r="A76" s="160" t="str">
        <f t="shared" si="1"/>
        <v/>
      </c>
      <c r="B76" s="161">
        <f>'Soybean Harvest'!B81</f>
        <v>0</v>
      </c>
      <c r="C76" s="162">
        <f>'Soybean Harvest'!C81</f>
        <v>0</v>
      </c>
      <c r="D76" s="163">
        <f>'Soybean Harvest'!D81</f>
        <v>0</v>
      </c>
      <c r="E76" s="164">
        <f>'Soybean Harvest'!E81</f>
        <v>0</v>
      </c>
      <c r="F76" s="165">
        <f>'Soybean Harvest'!G81</f>
        <v>0</v>
      </c>
      <c r="G76" s="166" t="str">
        <f>'Soybean Harvest'!L81</f>
        <v/>
      </c>
      <c r="H76" s="167" t="str">
        <f>'Soybean Harvest'!M81</f>
        <v/>
      </c>
      <c r="I76" s="166">
        <f>'Soybean Harvest'!N81</f>
        <v>0</v>
      </c>
      <c r="J76" s="168" t="str">
        <f>'Soybean Harvest'!O81</f>
        <v/>
      </c>
      <c r="K76" s="167" t="str">
        <f>'Soybean Harvest'!P81</f>
        <v/>
      </c>
      <c r="L76" s="341">
        <f>'Soybean Harvest'!Q81</f>
        <v>0</v>
      </c>
      <c r="M76" s="342"/>
      <c r="N76" s="343"/>
    </row>
    <row r="77" spans="1:14" ht="32.25" customHeight="1">
      <c r="A77" s="160" t="str">
        <f t="shared" si="1"/>
        <v/>
      </c>
      <c r="B77" s="161">
        <f>'Soybean Harvest'!B82</f>
        <v>0</v>
      </c>
      <c r="C77" s="162">
        <f>'Soybean Harvest'!C82</f>
        <v>0</v>
      </c>
      <c r="D77" s="163">
        <f>'Soybean Harvest'!D82</f>
        <v>0</v>
      </c>
      <c r="E77" s="164">
        <f>'Soybean Harvest'!E82</f>
        <v>0</v>
      </c>
      <c r="F77" s="165">
        <f>'Soybean Harvest'!G82</f>
        <v>0</v>
      </c>
      <c r="G77" s="166" t="str">
        <f>'Soybean Harvest'!L82</f>
        <v/>
      </c>
      <c r="H77" s="167" t="str">
        <f>'Soybean Harvest'!M82</f>
        <v/>
      </c>
      <c r="I77" s="166">
        <f>'Soybean Harvest'!N82</f>
        <v>0</v>
      </c>
      <c r="J77" s="168" t="str">
        <f>'Soybean Harvest'!O82</f>
        <v/>
      </c>
      <c r="K77" s="167" t="str">
        <f>'Soybean Harvest'!P82</f>
        <v/>
      </c>
      <c r="L77" s="341">
        <f>'Soybean Harvest'!Q82</f>
        <v>0</v>
      </c>
      <c r="M77" s="342"/>
      <c r="N77" s="343"/>
    </row>
    <row r="78" spans="1:14" ht="32.25" customHeight="1">
      <c r="A78" s="160" t="str">
        <f t="shared" si="1"/>
        <v/>
      </c>
      <c r="B78" s="161">
        <f>'Soybean Harvest'!B83</f>
        <v>0</v>
      </c>
      <c r="C78" s="162">
        <f>'Soybean Harvest'!C83</f>
        <v>0</v>
      </c>
      <c r="D78" s="163">
        <f>'Soybean Harvest'!D83</f>
        <v>0</v>
      </c>
      <c r="E78" s="164">
        <f>'Soybean Harvest'!E83</f>
        <v>0</v>
      </c>
      <c r="F78" s="165">
        <f>'Soybean Harvest'!G83</f>
        <v>0</v>
      </c>
      <c r="G78" s="166" t="str">
        <f>'Soybean Harvest'!L83</f>
        <v/>
      </c>
      <c r="H78" s="167" t="str">
        <f>'Soybean Harvest'!M83</f>
        <v/>
      </c>
      <c r="I78" s="166">
        <f>'Soybean Harvest'!N83</f>
        <v>0</v>
      </c>
      <c r="J78" s="168" t="str">
        <f>'Soybean Harvest'!O83</f>
        <v/>
      </c>
      <c r="K78" s="167" t="str">
        <f>'Soybean Harvest'!P83</f>
        <v/>
      </c>
      <c r="L78" s="341">
        <f>'Soybean Harvest'!Q83</f>
        <v>0</v>
      </c>
      <c r="M78" s="342"/>
      <c r="N78" s="343"/>
    </row>
    <row r="79" spans="1:14" ht="32.25" customHeight="1" thickBot="1">
      <c r="A79" s="169" t="str">
        <f t="shared" si="1"/>
        <v/>
      </c>
      <c r="B79" s="170">
        <f>'Soybean Harvest'!B84</f>
        <v>0</v>
      </c>
      <c r="C79" s="171">
        <f>'Soybean Harvest'!C84</f>
        <v>0</v>
      </c>
      <c r="D79" s="172">
        <f>'Soybean Harvest'!D84</f>
        <v>0</v>
      </c>
      <c r="E79" s="173">
        <f>'Soybean Harvest'!E84</f>
        <v>0</v>
      </c>
      <c r="F79" s="171">
        <f>'Soybean Harvest'!G84</f>
        <v>0</v>
      </c>
      <c r="G79" s="172" t="str">
        <f>'Soybean Harvest'!L84</f>
        <v/>
      </c>
      <c r="H79" s="173" t="str">
        <f>'Soybean Harvest'!M84</f>
        <v/>
      </c>
      <c r="I79" s="172">
        <f>'Soybean Harvest'!N84</f>
        <v>0</v>
      </c>
      <c r="J79" s="174" t="str">
        <f>'Soybean Harvest'!O84</f>
        <v/>
      </c>
      <c r="K79" s="173" t="str">
        <f>'Soybean Harvest'!P84</f>
        <v/>
      </c>
      <c r="L79" s="344">
        <f>'Soybean Harvest'!Q84</f>
        <v>0</v>
      </c>
      <c r="M79" s="345"/>
      <c r="N79" s="346"/>
    </row>
  </sheetData>
  <mergeCells count="86">
    <mergeCell ref="F15:H15"/>
    <mergeCell ref="F5:H5"/>
    <mergeCell ref="F7:H7"/>
    <mergeCell ref="F12:H12"/>
    <mergeCell ref="M11:N11"/>
    <mergeCell ref="F8:H8"/>
    <mergeCell ref="F6:H6"/>
    <mergeCell ref="F11:H11"/>
    <mergeCell ref="F4:H4"/>
    <mergeCell ref="L22:N22"/>
    <mergeCell ref="L19:N19"/>
    <mergeCell ref="L23:N23"/>
    <mergeCell ref="C1:D1"/>
    <mergeCell ref="C2:D2"/>
    <mergeCell ref="C3:D3"/>
    <mergeCell ref="F1:H1"/>
    <mergeCell ref="F2:H2"/>
    <mergeCell ref="F3:H3"/>
    <mergeCell ref="M13:N13"/>
    <mergeCell ref="F13:H13"/>
    <mergeCell ref="F14:H14"/>
    <mergeCell ref="F9:H9"/>
    <mergeCell ref="M10:N10"/>
    <mergeCell ref="F10:H10"/>
    <mergeCell ref="K1:N1"/>
    <mergeCell ref="C4:D4"/>
    <mergeCell ref="L40:N40"/>
    <mergeCell ref="L41:N41"/>
    <mergeCell ref="L32:N32"/>
    <mergeCell ref="L33:N33"/>
    <mergeCell ref="L34:N34"/>
    <mergeCell ref="L35:N35"/>
    <mergeCell ref="L28:N28"/>
    <mergeCell ref="L29:N29"/>
    <mergeCell ref="M15:N15"/>
    <mergeCell ref="M14:N14"/>
    <mergeCell ref="L30:N30"/>
    <mergeCell ref="L20:N20"/>
    <mergeCell ref="L21:N21"/>
    <mergeCell ref="L31:N31"/>
    <mergeCell ref="L24:N24"/>
    <mergeCell ref="L25:N25"/>
    <mergeCell ref="L26:N26"/>
    <mergeCell ref="L36:N36"/>
    <mergeCell ref="L37:N37"/>
    <mergeCell ref="L27:N27"/>
    <mergeCell ref="L42:N42"/>
    <mergeCell ref="L43:N43"/>
    <mergeCell ref="L44:N44"/>
    <mergeCell ref="L38:N38"/>
    <mergeCell ref="L39:N39"/>
    <mergeCell ref="L52:N52"/>
    <mergeCell ref="L45:N45"/>
    <mergeCell ref="L46:N46"/>
    <mergeCell ref="L47:N47"/>
    <mergeCell ref="L48:N48"/>
    <mergeCell ref="L49:N49"/>
    <mergeCell ref="L51:N51"/>
    <mergeCell ref="L50:N50"/>
    <mergeCell ref="L58:N58"/>
    <mergeCell ref="L59:N59"/>
    <mergeCell ref="L60:N60"/>
    <mergeCell ref="L61:N61"/>
    <mergeCell ref="L62:N62"/>
    <mergeCell ref="L53:N53"/>
    <mergeCell ref="L54:N54"/>
    <mergeCell ref="L55:N55"/>
    <mergeCell ref="L56:N56"/>
    <mergeCell ref="L57:N57"/>
    <mergeCell ref="L68:N68"/>
    <mergeCell ref="L69:N69"/>
    <mergeCell ref="L70:N70"/>
    <mergeCell ref="L71:N71"/>
    <mergeCell ref="L72:N72"/>
    <mergeCell ref="L63:N63"/>
    <mergeCell ref="L64:N64"/>
    <mergeCell ref="L65:N65"/>
    <mergeCell ref="L66:N66"/>
    <mergeCell ref="L67:N67"/>
    <mergeCell ref="L77:N77"/>
    <mergeCell ref="L78:N78"/>
    <mergeCell ref="L79:N79"/>
    <mergeCell ref="L73:N73"/>
    <mergeCell ref="L74:N74"/>
    <mergeCell ref="L75:N75"/>
    <mergeCell ref="L76:N76"/>
  </mergeCells>
  <phoneticPr fontId="3" type="noConversion"/>
  <dataValidations disablePrompts="1" count="1">
    <dataValidation type="list" allowBlank="1" showInputMessage="1" showErrorMessage="1" sqref="D10">
      <formula1>#REF!</formula1>
    </dataValidation>
  </dataValidations>
  <printOptions horizontalCentered="1" verticalCentered="1"/>
  <pageMargins left="0" right="0" top="0" bottom="0" header="0" footer="0"/>
  <pageSetup scale="45" orientation="portrait" horizontalDpi="300" verticalDpi="300" r:id="rId1"/>
  <headerFooter alignWithMargins="0">
    <oddHeader>&amp;C&amp;16 2011 Soybean Plot Harvest Results</oddHeader>
  </headerFooter>
  <rowBreaks count="1" manualBreakCount="1">
    <brk id="49" max="16383" man="1"/>
  </rowBreaks>
  <colBreaks count="1" manualBreakCount="1">
    <brk id="14" max="1048575" man="1"/>
  </colBreaks>
  <ignoredErrors>
    <ignoredError sqref="C1:D8 A21:A79 F1:F15 G1:H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Planting Outline</vt:lpstr>
      <vt:lpstr>Soybean Harvest</vt:lpstr>
      <vt:lpstr>Soybean Final</vt:lpstr>
      <vt:lpstr>'Planting Outline'!Print_Area</vt:lpstr>
      <vt:lpstr>'Planting Outline'!Print_Titles</vt:lpstr>
      <vt:lpstr>'Soybean Final'!Print_Titles</vt:lpstr>
      <vt:lpstr>'Soybean Harvest'!Print_Titles</vt:lpstr>
      <vt:lpstr>'Soybean Harvest'!Tillage</vt:lpstr>
    </vt:vector>
  </TitlesOfParts>
  <Company>Monsanto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JGFULS</dc:creator>
  <cp:lastModifiedBy>Jason</cp:lastModifiedBy>
  <cp:lastPrinted>2017-10-18T12:29:17Z</cp:lastPrinted>
  <dcterms:created xsi:type="dcterms:W3CDTF">2001-10-02T15:11:44Z</dcterms:created>
  <dcterms:modified xsi:type="dcterms:W3CDTF">2018-11-06T19:07:02Z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