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\Datto Workplace\Letters\Newsletters\"/>
    </mc:Choice>
  </mc:AlternateContent>
  <xr:revisionPtr revIDLastSave="0" documentId="13_ncr:1_{419907FA-C64A-4244-ADAC-A21383FA97DC}" xr6:coauthVersionLast="47" xr6:coauthVersionMax="47" xr10:uidLastSave="{00000000-0000-0000-0000-000000000000}"/>
  <bookViews>
    <workbookView xWindow="810" yWindow="-120" windowWidth="28110" windowHeight="16440" xr2:uid="{76D2C08E-B6A2-49D8-9EDF-1E523FF303D5}"/>
  </bookViews>
  <sheets>
    <sheet name="Sheet1" sheetId="1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C37" i="1"/>
  <c r="C29" i="1"/>
  <c r="C31" i="1" s="1"/>
  <c r="C28" i="1"/>
  <c r="C24" i="1"/>
  <c r="C14" i="1"/>
  <c r="C8" i="1"/>
  <c r="C23" i="1" s="1"/>
  <c r="C25" i="1" s="1"/>
  <c r="C36" i="1" s="1"/>
  <c r="C38" i="1" l="1"/>
  <c r="C42" i="1" s="1"/>
  <c r="C30" i="1"/>
  <c r="C33" i="1" s="1"/>
  <c r="C41" i="1" s="1"/>
  <c r="C46" i="1" s="1"/>
  <c r="C45" i="1" l="1"/>
</calcChain>
</file>

<file path=xl/sharedStrings.xml><?xml version="1.0" encoding="utf-8"?>
<sst xmlns="http://schemas.openxmlformats.org/spreadsheetml/2006/main" count="87" uniqueCount="78">
  <si>
    <t>APH</t>
  </si>
  <si>
    <t>Base Price</t>
  </si>
  <si>
    <t>RP %</t>
  </si>
  <si>
    <t>Minimum Guarantee</t>
  </si>
  <si>
    <t>Revenue Protection</t>
  </si>
  <si>
    <t>Forward Contracts</t>
  </si>
  <si>
    <t>Bushels Sold</t>
  </si>
  <si>
    <t>Average Price</t>
  </si>
  <si>
    <t>What-if Harvest</t>
  </si>
  <si>
    <t>Bushels Produced</t>
  </si>
  <si>
    <t>Cash Price</t>
  </si>
  <si>
    <t>RP Harvest Price</t>
  </si>
  <si>
    <t>Penalty (if short)</t>
  </si>
  <si>
    <t>Harvest Guarantee</t>
  </si>
  <si>
    <t>Final Guarantee</t>
  </si>
  <si>
    <t>REVENUE PROTECTION AND</t>
  </si>
  <si>
    <t>FORWARD CONTRACTING</t>
  </si>
  <si>
    <t>Short or Long Bushels</t>
  </si>
  <si>
    <t>Purchase if Short</t>
  </si>
  <si>
    <t>Sales if Long</t>
  </si>
  <si>
    <t>Indemnity</t>
  </si>
  <si>
    <t>Harvest Revenue</t>
  </si>
  <si>
    <t>Indemnity (if any)</t>
  </si>
  <si>
    <t>Revenue from Sales</t>
  </si>
  <si>
    <t>Premium</t>
  </si>
  <si>
    <t>Net Revenue wo/RP</t>
  </si>
  <si>
    <t>Net Revenue w/RP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</si>
  <si>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</si>
  <si>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</si>
  <si>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</si>
  <si>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</si>
  <si>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</si>
  <si>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</si>
  <si>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</si>
  <si>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</si>
  <si>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</si>
  <si>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</si>
  <si>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</si>
  <si>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</si>
  <si>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</si>
  <si>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</si>
  <si>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</si>
  <si>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</si>
  <si>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</si>
  <si>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</si>
  <si>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</si>
  <si>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</si>
  <si>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</si>
  <si>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</si>
  <si>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</si>
  <si>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</si>
  <si>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</si>
  <si>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</si>
  <si>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 x B x C</t>
  </si>
  <si>
    <t>F x G</t>
  </si>
  <si>
    <t>A x C x L</t>
  </si>
  <si>
    <t>Larger of M or N</t>
  </si>
  <si>
    <t>I x J</t>
  </si>
  <si>
    <t>I - F</t>
  </si>
  <si>
    <t>If Q&lt;0, Q x (J+K)</t>
  </si>
  <si>
    <t>if Q&gt;0, Q x J</t>
  </si>
  <si>
    <t>P + R + S</t>
  </si>
  <si>
    <t>I x L</t>
  </si>
  <si>
    <t>If U&gt;V, U-V</t>
  </si>
  <si>
    <t>X+Y+Z</t>
  </si>
  <si>
    <t>Dollars Contracted</t>
  </si>
  <si>
    <t>Ask your elevator if there is a penalty</t>
  </si>
  <si>
    <t>Average cash price when settling contracts</t>
  </si>
  <si>
    <t>Explanation</t>
  </si>
  <si>
    <t>Corn-avg Dec futures, Sbeans-avg Nov futures; during Feb</t>
  </si>
  <si>
    <t>Corn-avg Dec futures, Sbeans-avg Nov futures; during Oct</t>
  </si>
  <si>
    <t>Forward Contracts Per Acre</t>
  </si>
  <si>
    <t>Revenue Protection Guarantees Per Acre</t>
  </si>
  <si>
    <t>Harvest Sales Per Acre</t>
  </si>
  <si>
    <t>Indemnity Calculation Per Acre</t>
  </si>
  <si>
    <t>E is an expense</t>
  </si>
  <si>
    <t>Final Comparison Per Acre</t>
  </si>
  <si>
    <t>Average price of contracts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</si>
</sst>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/>
    <xf numFmtId="0" fontId="0" fillId="0" borderId="0" xfId="0" applyAlignment="1">
      <alignment horizontal="right"/>
    </xf>
    <xf numFmtId="164" fontId="0" fillId="0" borderId="0" xfId="0" applyNumberFormat="1" applyBorder="1"/>
    <xf numFmtId="16" fontId="0" fillId="0" borderId="0" xfId="0" quotePrefix="1" applyNumberFormat="1" applyAlignment="1">
      <alignment horizontal="right"/>
    </xf>
    <xf numFmtId="0" fontId="4" fillId="0" borderId="0" xfId="0" applyFont="1" applyAlignment="1">
      <alignment horizontal="right"/>
    </xf>
    <xf numFmtId="0" fontId="0" fillId="0" borderId="2" xfId="0" applyBorder="1"/>
    <xf numFmtId="0" fontId="2" fillId="0" borderId="1" xfId="0" applyFont="1" applyBorder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64" fontId="2" fillId="0" borderId="0" xfId="0" applyNumberFormat="1" applyFont="1" applyBorder="1"/>
    <xf numFmtId="164" fontId="2" fillId="2" borderId="1" xfId="0" applyNumberFormat="1" applyFont="1" applyFill="1" applyBorder="1"/>
    <xf numFmtId="0" fontId="0" fillId="2" borderId="0" xfId="0" applyFill="1"/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9" fontId="0" fillId="3" borderId="1" xfId="1" applyFont="1" applyFill="1" applyBorder="1" applyProtection="1">
      <protection locked="0"/>
    </xf>
    <xf numFmtId="164" fontId="0" fillId="3" borderId="1" xfId="0" applyNumberFormat="1" applyFont="1" applyFill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6A1C8-4583-4082-A715-61E96C8A9750}">
  <dimension ref="A1:D46"/>
  <sheetViews>
    <sheetView showGridLines="0" tabSelected="1" zoomScaleNormal="100" workbookViewId="0">
      <selection activeCell="H3" sqref="H3"/>
    </sheetView>
  </sheetViews>
  <sheetFormatPr defaultRowHeight="15" x14ac:dyDescent="0.25"/>
  <cols>
    <col min="1" max="1" width="2.85546875" customWidth="1"/>
    <col min="2" max="2" width="20" customWidth="1"/>
    <col min="4" max="4" width="17.140625" style="4" customWidth="1"/>
  </cols>
  <sheetData>
    <row r="1" spans="1:4" ht="18.75" x14ac:dyDescent="0.3">
      <c r="A1" s="1" t="s">
        <v>15</v>
      </c>
    </row>
    <row r="2" spans="1:4" ht="18.75" x14ac:dyDescent="0.3">
      <c r="A2" s="1" t="s">
        <v>16</v>
      </c>
    </row>
    <row r="4" spans="1:4" x14ac:dyDescent="0.25">
      <c r="B4" s="2" t="s">
        <v>4</v>
      </c>
      <c r="D4" s="7" t="s">
        <v>68</v>
      </c>
    </row>
    <row r="5" spans="1:4" x14ac:dyDescent="0.25">
      <c r="A5" s="8" t="s">
        <v>27</v>
      </c>
      <c r="B5" t="s">
        <v>0</v>
      </c>
      <c r="C5" s="17">
        <v>200</v>
      </c>
    </row>
    <row r="6" spans="1:4" x14ac:dyDescent="0.25">
      <c r="A6" s="8" t="s">
        <v>28</v>
      </c>
      <c r="B6" t="s">
        <v>1</v>
      </c>
      <c r="C6" s="18">
        <v>5.85</v>
      </c>
      <c r="D6" s="12" t="s">
        <v>69</v>
      </c>
    </row>
    <row r="7" spans="1:4" x14ac:dyDescent="0.25">
      <c r="A7" s="8" t="s">
        <v>29</v>
      </c>
      <c r="B7" t="s">
        <v>2</v>
      </c>
      <c r="C7" s="19">
        <v>0.8</v>
      </c>
      <c r="D7" s="7"/>
    </row>
    <row r="8" spans="1:4" x14ac:dyDescent="0.25">
      <c r="A8" s="8" t="s">
        <v>30</v>
      </c>
      <c r="B8" t="s">
        <v>3</v>
      </c>
      <c r="C8" s="3">
        <f>C5*C6*C7</f>
        <v>936</v>
      </c>
      <c r="D8" s="4" t="s">
        <v>53</v>
      </c>
    </row>
    <row r="9" spans="1:4" x14ac:dyDescent="0.25">
      <c r="A9" s="8" t="s">
        <v>31</v>
      </c>
      <c r="B9" t="s">
        <v>24</v>
      </c>
      <c r="C9" s="20">
        <v>14</v>
      </c>
    </row>
    <row r="10" spans="1:4" x14ac:dyDescent="0.25">
      <c r="A10" s="8"/>
      <c r="C10" s="16"/>
    </row>
    <row r="11" spans="1:4" x14ac:dyDescent="0.25">
      <c r="A11" s="8"/>
      <c r="B11" s="2" t="s">
        <v>71</v>
      </c>
      <c r="C11" s="16"/>
    </row>
    <row r="12" spans="1:4" x14ac:dyDescent="0.25">
      <c r="A12" s="8" t="s">
        <v>32</v>
      </c>
      <c r="B12" t="s">
        <v>6</v>
      </c>
      <c r="C12" s="17">
        <v>160</v>
      </c>
    </row>
    <row r="13" spans="1:4" x14ac:dyDescent="0.25">
      <c r="A13" s="8" t="s">
        <v>33</v>
      </c>
      <c r="B13" t="s">
        <v>7</v>
      </c>
      <c r="C13" s="18">
        <v>6</v>
      </c>
      <c r="D13" s="13" t="s">
        <v>77</v>
      </c>
    </row>
    <row r="14" spans="1:4" x14ac:dyDescent="0.25">
      <c r="A14" s="8" t="s">
        <v>34</v>
      </c>
      <c r="B14" t="s">
        <v>65</v>
      </c>
      <c r="C14" s="15">
        <f>C12*C13</f>
        <v>960</v>
      </c>
      <c r="D14" s="4" t="s">
        <v>54</v>
      </c>
    </row>
    <row r="15" spans="1:4" x14ac:dyDescent="0.25">
      <c r="A15" s="8"/>
      <c r="C15" s="16"/>
    </row>
    <row r="16" spans="1:4" x14ac:dyDescent="0.25">
      <c r="A16" s="8"/>
      <c r="B16" s="2" t="s">
        <v>8</v>
      </c>
      <c r="C16" s="16"/>
    </row>
    <row r="17" spans="1:4" x14ac:dyDescent="0.25">
      <c r="A17" s="8" t="s">
        <v>35</v>
      </c>
      <c r="B17" t="s">
        <v>9</v>
      </c>
      <c r="C17" s="17">
        <v>150</v>
      </c>
    </row>
    <row r="18" spans="1:4" x14ac:dyDescent="0.25">
      <c r="A18" s="8" t="s">
        <v>36</v>
      </c>
      <c r="B18" t="s">
        <v>10</v>
      </c>
      <c r="C18" s="18">
        <v>6.5</v>
      </c>
      <c r="D18" s="12" t="s">
        <v>67</v>
      </c>
    </row>
    <row r="19" spans="1:4" x14ac:dyDescent="0.25">
      <c r="A19" s="8" t="s">
        <v>37</v>
      </c>
      <c r="B19" t="s">
        <v>12</v>
      </c>
      <c r="C19" s="18">
        <v>0.1</v>
      </c>
      <c r="D19" s="12" t="s">
        <v>66</v>
      </c>
    </row>
    <row r="20" spans="1:4" x14ac:dyDescent="0.25">
      <c r="A20" s="8" t="s">
        <v>38</v>
      </c>
      <c r="B20" t="s">
        <v>11</v>
      </c>
      <c r="C20" s="18">
        <v>6.8</v>
      </c>
      <c r="D20" s="12" t="s">
        <v>70</v>
      </c>
    </row>
    <row r="21" spans="1:4" x14ac:dyDescent="0.25">
      <c r="A21" s="8"/>
      <c r="C21" s="5"/>
    </row>
    <row r="22" spans="1:4" x14ac:dyDescent="0.25">
      <c r="A22" s="8"/>
      <c r="B22" s="2" t="s">
        <v>72</v>
      </c>
      <c r="D22" s="7"/>
    </row>
    <row r="23" spans="1:4" x14ac:dyDescent="0.25">
      <c r="A23" s="8" t="s">
        <v>39</v>
      </c>
      <c r="B23" t="s">
        <v>3</v>
      </c>
      <c r="C23" s="3">
        <f>C8</f>
        <v>936</v>
      </c>
      <c r="D23" s="4" t="s">
        <v>30</v>
      </c>
    </row>
    <row r="24" spans="1:4" x14ac:dyDescent="0.25">
      <c r="A24" s="8" t="s">
        <v>40</v>
      </c>
      <c r="B24" t="s">
        <v>13</v>
      </c>
      <c r="C24" s="3">
        <f>C5*C7*C20</f>
        <v>1088</v>
      </c>
      <c r="D24" s="4" t="s">
        <v>55</v>
      </c>
    </row>
    <row r="25" spans="1:4" x14ac:dyDescent="0.25">
      <c r="A25" s="8" t="s">
        <v>41</v>
      </c>
      <c r="B25" t="s">
        <v>14</v>
      </c>
      <c r="C25" s="3">
        <f>MAX(C23:C24)</f>
        <v>1088</v>
      </c>
      <c r="D25" s="4" t="s">
        <v>56</v>
      </c>
    </row>
    <row r="26" spans="1:4" x14ac:dyDescent="0.25">
      <c r="A26" s="8"/>
      <c r="C26" s="14"/>
    </row>
    <row r="27" spans="1:4" x14ac:dyDescent="0.25">
      <c r="A27" s="8"/>
      <c r="B27" s="2" t="s">
        <v>73</v>
      </c>
      <c r="D27" s="7"/>
    </row>
    <row r="28" spans="1:4" x14ac:dyDescent="0.25">
      <c r="A28" s="8" t="s">
        <v>42</v>
      </c>
      <c r="B28" t="s">
        <v>5</v>
      </c>
      <c r="C28" s="3">
        <f>C12*C13</f>
        <v>960</v>
      </c>
      <c r="D28" s="4" t="s">
        <v>57</v>
      </c>
    </row>
    <row r="29" spans="1:4" x14ac:dyDescent="0.25">
      <c r="A29" s="8" t="s">
        <v>43</v>
      </c>
      <c r="B29" t="s">
        <v>17</v>
      </c>
      <c r="C29" s="9">
        <f>C17-C12</f>
        <v>-10</v>
      </c>
      <c r="D29" s="6" t="s">
        <v>58</v>
      </c>
    </row>
    <row r="30" spans="1:4" x14ac:dyDescent="0.25">
      <c r="A30" s="8" t="s">
        <v>44</v>
      </c>
      <c r="B30" t="s">
        <v>18</v>
      </c>
      <c r="C30" s="3">
        <f>IF(C29&lt;0,C29*(C18+C19),0)</f>
        <v>-66</v>
      </c>
      <c r="D30" s="4" t="s">
        <v>59</v>
      </c>
    </row>
    <row r="31" spans="1:4" x14ac:dyDescent="0.25">
      <c r="A31" s="8" t="s">
        <v>45</v>
      </c>
      <c r="B31" t="s">
        <v>19</v>
      </c>
      <c r="C31" s="3">
        <f>IF(C29&gt;0,C29*C18,0)</f>
        <v>0</v>
      </c>
      <c r="D31" s="4" t="s">
        <v>60</v>
      </c>
    </row>
    <row r="32" spans="1:4" x14ac:dyDescent="0.25">
      <c r="A32" s="8"/>
      <c r="C32" s="10"/>
    </row>
    <row r="33" spans="1:4" x14ac:dyDescent="0.25">
      <c r="A33" s="8" t="s">
        <v>46</v>
      </c>
      <c r="B33" t="s">
        <v>23</v>
      </c>
      <c r="C33" s="3">
        <f>C28+C30+C31</f>
        <v>894</v>
      </c>
      <c r="D33" s="4" t="s">
        <v>61</v>
      </c>
    </row>
    <row r="34" spans="1:4" x14ac:dyDescent="0.25">
      <c r="A34" s="8"/>
      <c r="C34" s="14"/>
    </row>
    <row r="35" spans="1:4" x14ac:dyDescent="0.25">
      <c r="A35" s="8"/>
      <c r="B35" s="2" t="s">
        <v>74</v>
      </c>
      <c r="D35" s="7"/>
    </row>
    <row r="36" spans="1:4" x14ac:dyDescent="0.25">
      <c r="A36" s="8" t="s">
        <v>47</v>
      </c>
      <c r="B36" t="s">
        <v>14</v>
      </c>
      <c r="C36" s="3">
        <f>C25</f>
        <v>1088</v>
      </c>
      <c r="D36" s="4" t="s">
        <v>41</v>
      </c>
    </row>
    <row r="37" spans="1:4" x14ac:dyDescent="0.25">
      <c r="A37" s="8" t="s">
        <v>48</v>
      </c>
      <c r="B37" t="s">
        <v>21</v>
      </c>
      <c r="C37" s="3">
        <f>C17*C20</f>
        <v>1020</v>
      </c>
      <c r="D37" s="4" t="s">
        <v>62</v>
      </c>
    </row>
    <row r="38" spans="1:4" x14ac:dyDescent="0.25">
      <c r="A38" s="8" t="s">
        <v>49</v>
      </c>
      <c r="B38" t="s">
        <v>22</v>
      </c>
      <c r="C38" s="3">
        <f>IF(C36&gt;C37,C36-C37,0)</f>
        <v>68</v>
      </c>
      <c r="D38" s="4" t="s">
        <v>63</v>
      </c>
    </row>
    <row r="39" spans="1:4" x14ac:dyDescent="0.25">
      <c r="A39" s="8"/>
      <c r="C39" s="14"/>
    </row>
    <row r="40" spans="1:4" x14ac:dyDescent="0.25">
      <c r="A40" s="8"/>
      <c r="B40" s="2" t="s">
        <v>76</v>
      </c>
      <c r="C40" s="10"/>
    </row>
    <row r="41" spans="1:4" x14ac:dyDescent="0.25">
      <c r="A41" s="8" t="s">
        <v>50</v>
      </c>
      <c r="B41" t="s">
        <v>23</v>
      </c>
      <c r="C41" s="3">
        <f>C33</f>
        <v>894</v>
      </c>
      <c r="D41" s="4" t="s">
        <v>46</v>
      </c>
    </row>
    <row r="42" spans="1:4" x14ac:dyDescent="0.25">
      <c r="A42" s="8" t="s">
        <v>51</v>
      </c>
      <c r="B42" t="s">
        <v>20</v>
      </c>
      <c r="C42" s="3">
        <f>C38</f>
        <v>68</v>
      </c>
      <c r="D42" s="4" t="s">
        <v>49</v>
      </c>
    </row>
    <row r="43" spans="1:4" x14ac:dyDescent="0.25">
      <c r="A43" s="8" t="s">
        <v>52</v>
      </c>
      <c r="B43" t="s">
        <v>24</v>
      </c>
      <c r="C43" s="3">
        <f>-C9</f>
        <v>-14</v>
      </c>
      <c r="D43" s="4" t="s">
        <v>75</v>
      </c>
    </row>
    <row r="44" spans="1:4" x14ac:dyDescent="0.25">
      <c r="A44" s="8"/>
      <c r="C44" s="11"/>
    </row>
    <row r="45" spans="1:4" x14ac:dyDescent="0.25">
      <c r="A45" s="8"/>
      <c r="B45" t="s">
        <v>26</v>
      </c>
      <c r="C45" s="3">
        <f>SUM(C41:C43)</f>
        <v>948</v>
      </c>
      <c r="D45" s="4" t="s">
        <v>64</v>
      </c>
    </row>
    <row r="46" spans="1:4" x14ac:dyDescent="0.25">
      <c r="A46" s="8"/>
      <c r="B46" t="s">
        <v>25</v>
      </c>
      <c r="C46" s="3">
        <f>C41</f>
        <v>894</v>
      </c>
      <c r="D46" s="4" t="s">
        <v>50</v>
      </c>
    </row>
  </sheetData>
  <sheetProtection algorithmName="SHA-512" hashValue="fMljRiwaj46hupBBR34pFFX0lWVoTgHnbKjYltd3P4ZTsVD4kg++9uwcY3Ye6Y01Y/j6HisgpPp07s3EW74vng==" saltValue="QwErLzGlVFjk7Sc+HERsXg==" spinCount="100000" sheet="1" objects="1" scenarios="1"/>
  <pageMargins left="0.7" right="0.7" top="0.75" bottom="0.75" header="0.3" footer="0.3"/>
  <pageSetup orientation="portrait" r:id="rId1"/>
  <headerFooter>
    <oddFooter>&amp;CPrepared by Jeff Calvert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</cp:lastModifiedBy>
  <cp:lastPrinted>2022-02-23T01:17:11Z</cp:lastPrinted>
  <dcterms:created xsi:type="dcterms:W3CDTF">2022-02-21T14:08:36Z</dcterms:created>
  <dcterms:modified xsi:type="dcterms:W3CDTF">2022-02-23T01:17:42Z</dcterms:modified>
</cp:coreProperties>
</file>