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7200" yWindow="3260" windowWidth="22020" windowHeight="18780" tabRatio="500"/>
  </bookViews>
  <sheets>
    <sheet name="Sheet1" sheetId="1" r:id="rId1"/>
  </sheets>
  <calcPr calcId="140001" concurrentCalc="0"/>
  <webPublishing allowPng="1" targetScreenSize="1024x768" dpi="72" codePage="1000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6" i="1" l="1"/>
  <c r="I35" i="1"/>
  <c r="I34" i="1"/>
  <c r="I33" i="1"/>
  <c r="I32" i="1"/>
  <c r="H36" i="1"/>
  <c r="H35" i="1"/>
  <c r="H34" i="1"/>
  <c r="H33" i="1"/>
  <c r="H32" i="1"/>
  <c r="G36" i="1"/>
  <c r="G35" i="1"/>
  <c r="G34" i="1"/>
  <c r="G33" i="1"/>
  <c r="G32" i="1"/>
  <c r="I17" i="1"/>
  <c r="I16" i="1"/>
  <c r="I15" i="1"/>
  <c r="I14" i="1"/>
  <c r="I12" i="1"/>
  <c r="I13" i="1"/>
  <c r="I11" i="1"/>
  <c r="I10" i="1"/>
  <c r="I9" i="1"/>
  <c r="I8" i="1"/>
  <c r="I7" i="1"/>
  <c r="H17" i="1"/>
  <c r="H16" i="1"/>
  <c r="H15" i="1"/>
  <c r="H14" i="1"/>
  <c r="H13" i="1"/>
  <c r="H12" i="1"/>
  <c r="H11" i="1"/>
  <c r="H10" i="1"/>
  <c r="H9" i="1"/>
  <c r="H8" i="1"/>
  <c r="H7" i="1"/>
  <c r="G17" i="1"/>
  <c r="G16" i="1"/>
  <c r="G15" i="1"/>
  <c r="G14" i="1"/>
  <c r="G13" i="1"/>
  <c r="G12" i="1"/>
  <c r="G11" i="1"/>
  <c r="G10" i="1"/>
  <c r="G9" i="1"/>
  <c r="G8" i="1"/>
  <c r="G7" i="1"/>
  <c r="D48" i="1"/>
  <c r="E48" i="1"/>
  <c r="F48" i="1"/>
  <c r="G48" i="1"/>
  <c r="E10" i="1"/>
  <c r="F9" i="1"/>
  <c r="E8" i="1"/>
  <c r="D7" i="1"/>
  <c r="F7" i="1"/>
  <c r="E7" i="1"/>
  <c r="G49" i="1"/>
  <c r="F49" i="1"/>
  <c r="E49" i="1"/>
  <c r="D49" i="1"/>
  <c r="F36" i="1"/>
  <c r="E36" i="1"/>
  <c r="D36" i="1"/>
  <c r="F35" i="1"/>
  <c r="E35" i="1"/>
  <c r="D35" i="1"/>
  <c r="F34" i="1"/>
  <c r="E34" i="1"/>
  <c r="D34" i="1"/>
  <c r="F33" i="1"/>
  <c r="E33" i="1"/>
  <c r="D33" i="1"/>
  <c r="F32" i="1"/>
  <c r="E32" i="1"/>
  <c r="D32" i="1"/>
  <c r="F11" i="1"/>
  <c r="F10" i="1"/>
  <c r="F8" i="1"/>
  <c r="E11" i="1"/>
  <c r="E9" i="1"/>
  <c r="D11" i="1"/>
  <c r="D10" i="1"/>
  <c r="D9" i="1"/>
  <c r="D8" i="1"/>
</calcChain>
</file>

<file path=xl/sharedStrings.xml><?xml version="1.0" encoding="utf-8"?>
<sst xmlns="http://schemas.openxmlformats.org/spreadsheetml/2006/main" count="67" uniqueCount="48">
  <si>
    <t>Quickly and Easily Calculate your Price for Screen Printing &amp; Embroidery</t>
  </si>
  <si>
    <t>Item Price</t>
  </si>
  <si>
    <t>Quantity</t>
  </si>
  <si>
    <t>12 to 23</t>
  </si>
  <si>
    <t>24 to 47</t>
  </si>
  <si>
    <t>1 Color</t>
  </si>
  <si>
    <t>2 Color</t>
  </si>
  <si>
    <t>3 Color</t>
  </si>
  <si>
    <t>4 Color</t>
  </si>
  <si>
    <t>5 Color</t>
  </si>
  <si>
    <t>PRICING FOR SECOND SIDE IMPRINT</t>
  </si>
  <si>
    <t>PRICING FOR SINGLE SIDE IMPRINT</t>
  </si>
  <si>
    <t>EMBROIDERY COST PER SINGLE LOCATION</t>
  </si>
  <si>
    <t>Under 6k Stitches</t>
  </si>
  <si>
    <t>Over 6k Stitches</t>
  </si>
  <si>
    <t>1 to 3</t>
  </si>
  <si>
    <t>4 to 71</t>
  </si>
  <si>
    <t>72 to 143</t>
  </si>
  <si>
    <t>144 +</t>
  </si>
  <si>
    <t>For larger quantities or special products please request a quote.</t>
  </si>
  <si>
    <t>48 to 143</t>
  </si>
  <si>
    <t>144 to 499</t>
  </si>
  <si>
    <t>500 to 1000</t>
  </si>
  <si>
    <t>1001 to 1500+</t>
  </si>
  <si>
    <t>7 Color</t>
  </si>
  <si>
    <t>6 Color</t>
  </si>
  <si>
    <t>8 Color</t>
  </si>
  <si>
    <t>9 Color</t>
  </si>
  <si>
    <t>10 Color</t>
  </si>
  <si>
    <t>11 Color</t>
  </si>
  <si>
    <t>Flash Curing is additional. Design, shirt color and inks determine if flashing is needed.</t>
  </si>
  <si>
    <t>Poly blends requiring special inks or additives are additional.</t>
  </si>
  <si>
    <t>Prices are for Standard colors. PMS matches are additional.</t>
  </si>
  <si>
    <t>Orders over 144 pieces, no set up costs. Under 144, set up fees are $30 per color. Screen Fees are $20 per color.</t>
  </si>
  <si>
    <t>Shipping costs will be added to your invoice.</t>
  </si>
  <si>
    <t>Transit times will vary based on your location. Please account for transit time when placing orders.</t>
  </si>
  <si>
    <t>Add second side imprint cost to first side imprinting costs.</t>
  </si>
  <si>
    <t>Enter your apparel price here -----------&gt;</t>
  </si>
  <si>
    <t>Embroidery costs shown include garment cost as entered above. Second location embroidery is additional.</t>
  </si>
  <si>
    <t>Apparel Prices available on our links to TSC Apparel, AlphaBroder &amp; Sanmar.</t>
  </si>
  <si>
    <t>Pricing includes item price entered.</t>
  </si>
  <si>
    <t>Pricing is for second side imprint only.</t>
  </si>
  <si>
    <t xml:space="preserve">Pricing subject to change. </t>
  </si>
  <si>
    <t>Pricing shown in blue ships from Georgia.</t>
  </si>
  <si>
    <t>Pricing shown in green ships from West Coast.</t>
  </si>
  <si>
    <t>Pricing is for 100% cotton. Poly belnds require special care and ink addities.</t>
  </si>
  <si>
    <t>Orders under $200 - add $25 handling.</t>
  </si>
  <si>
    <t>(Scroll down to view embroidery pricing.)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</si>
</sst>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7" x14ac:knownFonts="1">
    <font>
      <sz val="12"/>
      <color theme="1"/>
      <name val="Calibri"/>
      <family val="2"/>
      <scheme val="minor"/>
    </font>
    <font>
      <sz val="18"/>
      <color theme="1"/>
      <name val="Calibri"/>
      <scheme val="minor"/>
    </font>
    <font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164" fontId="2" fillId="3" borderId="0" xfId="0" applyNumberFormat="1" applyFont="1" applyFill="1"/>
    <xf numFmtId="164" fontId="2" fillId="4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0" fontId="2" fillId="0" borderId="0" xfId="0" applyFont="1" applyAlignment="1">
      <alignment wrapText="1"/>
    </xf>
    <xf numFmtId="164" fontId="2" fillId="5" borderId="0" xfId="0" applyNumberFormat="1" applyFont="1" applyFill="1"/>
    <xf numFmtId="0" fontId="2" fillId="5" borderId="0" xfId="0" applyFont="1" applyFill="1"/>
    <xf numFmtId="0" fontId="0" fillId="0" borderId="0" xfId="0" applyFont="1"/>
    <xf numFmtId="0" fontId="5" fillId="0" borderId="0" xfId="0" applyFont="1"/>
    <xf numFmtId="0" fontId="6" fillId="0" borderId="0" xfId="0" applyFon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showRuler="0" workbookViewId="0">
      <selection activeCell="F30" sqref="F30"/>
    </sheetView>
  </sheetViews>
  <sheetFormatPr baseColWidth="10" defaultRowHeight="15" x14ac:dyDescent="0"/>
  <cols>
    <col min="1" max="1" width="43.33203125" customWidth="1"/>
    <col min="3" max="3" width="21.6640625" customWidth="1"/>
    <col min="8" max="8" width="12.33203125" customWidth="1"/>
    <col min="9" max="9" width="14.33203125" customWidth="1"/>
  </cols>
  <sheetData>
    <row r="1" spans="1:9" ht="23">
      <c r="A1" s="1" t="s">
        <v>0</v>
      </c>
    </row>
    <row r="2" spans="1:9" ht="23">
      <c r="A2" s="1"/>
    </row>
    <row r="3" spans="1:9" s="2" customFormat="1" ht="18">
      <c r="C3" s="2" t="s">
        <v>1</v>
      </c>
    </row>
    <row r="4" spans="1:9" s="2" customFormat="1" ht="20">
      <c r="A4" s="18" t="s">
        <v>37</v>
      </c>
      <c r="C4" s="5">
        <v>0</v>
      </c>
      <c r="D4" s="2" t="s">
        <v>47</v>
      </c>
    </row>
    <row r="5" spans="1:9" s="2" customFormat="1" ht="36">
      <c r="A5" s="13" t="s">
        <v>39</v>
      </c>
      <c r="C5" s="2" t="s">
        <v>11</v>
      </c>
    </row>
    <row r="6" spans="1:9" s="2" customFormat="1" ht="20">
      <c r="A6" s="17" t="s">
        <v>40</v>
      </c>
      <c r="C6" s="2" t="s">
        <v>2</v>
      </c>
      <c r="D6" s="3" t="s">
        <v>3</v>
      </c>
      <c r="E6" s="2" t="s">
        <v>4</v>
      </c>
      <c r="F6" s="2" t="s">
        <v>20</v>
      </c>
      <c r="G6" s="2" t="s">
        <v>21</v>
      </c>
      <c r="H6" s="2" t="s">
        <v>22</v>
      </c>
      <c r="I6" s="2" t="s">
        <v>23</v>
      </c>
    </row>
    <row r="7" spans="1:9" s="7" customFormat="1" ht="23">
      <c r="A7" s="6"/>
      <c r="C7" s="7" t="s">
        <v>5</v>
      </c>
      <c r="D7" s="9">
        <f>C4+2.4</f>
        <v>2.4</v>
      </c>
      <c r="E7" s="9">
        <f>C4+1.95</f>
        <v>1.95</v>
      </c>
      <c r="F7" s="9">
        <f>C4+1.65</f>
        <v>1.65</v>
      </c>
      <c r="G7" s="10">
        <f>C4+1.35</f>
        <v>1.35</v>
      </c>
      <c r="H7" s="10">
        <f>C4+1</f>
        <v>1</v>
      </c>
      <c r="I7" s="10">
        <f>C4+0.9</f>
        <v>0.9</v>
      </c>
    </row>
    <row r="8" spans="1:9" s="2" customFormat="1" ht="23">
      <c r="A8" s="1"/>
      <c r="C8" s="2" t="s">
        <v>6</v>
      </c>
      <c r="D8" s="9">
        <f>C4+4</f>
        <v>4</v>
      </c>
      <c r="E8" s="9">
        <f>C4+2.9</f>
        <v>2.9</v>
      </c>
      <c r="F8" s="9">
        <f>C4+2.5</f>
        <v>2.5</v>
      </c>
      <c r="G8" s="10">
        <f>C4+2.05</f>
        <v>2.0499999999999998</v>
      </c>
      <c r="H8" s="10">
        <f>C4+1.3</f>
        <v>1.3</v>
      </c>
      <c r="I8" s="10">
        <f>C4+1.1</f>
        <v>1.1000000000000001</v>
      </c>
    </row>
    <row r="9" spans="1:9" s="7" customFormat="1" ht="23">
      <c r="A9" s="6"/>
      <c r="C9" s="7" t="s">
        <v>7</v>
      </c>
      <c r="D9" s="9">
        <f>C4+5</f>
        <v>5</v>
      </c>
      <c r="E9" s="9">
        <f>C4+4.05</f>
        <v>4.05</v>
      </c>
      <c r="F9" s="9">
        <f>C4+3.4</f>
        <v>3.4</v>
      </c>
      <c r="G9" s="10">
        <f>C4+2.45</f>
        <v>2.4500000000000002</v>
      </c>
      <c r="H9" s="10">
        <f>C4+1.55</f>
        <v>1.55</v>
      </c>
      <c r="I9" s="10">
        <f>C4+1.3</f>
        <v>1.3</v>
      </c>
    </row>
    <row r="10" spans="1:9" s="2" customFormat="1" ht="23">
      <c r="A10" s="1"/>
      <c r="C10" s="2" t="s">
        <v>8</v>
      </c>
      <c r="D10" s="9">
        <f>C4+5.8</f>
        <v>5.8</v>
      </c>
      <c r="E10" s="9">
        <f>C4+4.75</f>
        <v>4.75</v>
      </c>
      <c r="F10" s="9">
        <f>C4+4</f>
        <v>4</v>
      </c>
      <c r="G10" s="10">
        <f>C4+2.85</f>
        <v>2.85</v>
      </c>
      <c r="H10" s="10">
        <f>C4+1.7</f>
        <v>1.7</v>
      </c>
      <c r="I10" s="10">
        <f>C4+1.45</f>
        <v>1.45</v>
      </c>
    </row>
    <row r="11" spans="1:9" s="7" customFormat="1" ht="23">
      <c r="A11" s="6"/>
      <c r="C11" s="7" t="s">
        <v>9</v>
      </c>
      <c r="D11" s="9">
        <f>C4+6.5</f>
        <v>6.5</v>
      </c>
      <c r="E11" s="9">
        <f>C4+5.45</f>
        <v>5.45</v>
      </c>
      <c r="F11" s="9">
        <f>C4+4.6</f>
        <v>4.5999999999999996</v>
      </c>
      <c r="G11" s="10">
        <f>C4+3.15</f>
        <v>3.15</v>
      </c>
      <c r="H11" s="10">
        <f>C4+1.95</f>
        <v>1.95</v>
      </c>
      <c r="I11" s="10">
        <f>C4+1.65</f>
        <v>1.65</v>
      </c>
    </row>
    <row r="12" spans="1:9" s="7" customFormat="1" ht="23">
      <c r="A12" s="6"/>
      <c r="C12" s="7" t="s">
        <v>25</v>
      </c>
      <c r="D12" s="9"/>
      <c r="E12" s="9"/>
      <c r="F12" s="9"/>
      <c r="G12" s="10">
        <f>C4+3.55</f>
        <v>3.55</v>
      </c>
      <c r="H12" s="10">
        <f>+C4+2.2</f>
        <v>2.2000000000000002</v>
      </c>
      <c r="I12" s="10">
        <f>C4+1.85</f>
        <v>1.85</v>
      </c>
    </row>
    <row r="13" spans="1:9" s="7" customFormat="1" ht="23">
      <c r="A13" s="6"/>
      <c r="C13" s="7" t="s">
        <v>24</v>
      </c>
      <c r="D13" s="9"/>
      <c r="E13" s="9"/>
      <c r="F13" s="9"/>
      <c r="G13" s="10">
        <f>C4+3.95</f>
        <v>3.95</v>
      </c>
      <c r="H13" s="10">
        <f>C4+2.45</f>
        <v>2.4500000000000002</v>
      </c>
      <c r="I13" s="10">
        <f>C4+2.05</f>
        <v>2.0499999999999998</v>
      </c>
    </row>
    <row r="14" spans="1:9" s="7" customFormat="1" ht="23">
      <c r="A14" s="6"/>
      <c r="C14" s="7" t="s">
        <v>26</v>
      </c>
      <c r="D14" s="9"/>
      <c r="E14" s="9"/>
      <c r="F14" s="9"/>
      <c r="G14" s="10">
        <f>C4+4.3</f>
        <v>4.3</v>
      </c>
      <c r="H14" s="10">
        <f>C4+2.7</f>
        <v>2.7</v>
      </c>
      <c r="I14" s="10">
        <f>C4+2.2</f>
        <v>2.2000000000000002</v>
      </c>
    </row>
    <row r="15" spans="1:9" s="7" customFormat="1" ht="23">
      <c r="A15" s="6"/>
      <c r="C15" s="7" t="s">
        <v>27</v>
      </c>
      <c r="D15" s="9"/>
      <c r="E15" s="9"/>
      <c r="F15" s="9"/>
      <c r="G15" s="10">
        <f>C4+4.65</f>
        <v>4.6500000000000004</v>
      </c>
      <c r="H15" s="10">
        <f>C4+2.95</f>
        <v>2.95</v>
      </c>
      <c r="I15" s="10">
        <f>C4+2.4</f>
        <v>2.4</v>
      </c>
    </row>
    <row r="16" spans="1:9" s="7" customFormat="1" ht="23">
      <c r="A16" s="6"/>
      <c r="C16" s="7" t="s">
        <v>28</v>
      </c>
      <c r="D16" s="9"/>
      <c r="E16" s="9"/>
      <c r="F16" s="9"/>
      <c r="G16" s="10">
        <f>C4+5.05</f>
        <v>5.05</v>
      </c>
      <c r="H16" s="10">
        <f>C4+3.45</f>
        <v>3.45</v>
      </c>
      <c r="I16" s="10">
        <f>C4+2.6</f>
        <v>2.6</v>
      </c>
    </row>
    <row r="17" spans="1:9" s="7" customFormat="1" ht="23">
      <c r="A17" s="6"/>
      <c r="C17" s="7" t="s">
        <v>29</v>
      </c>
      <c r="D17" s="9"/>
      <c r="E17" s="9"/>
      <c r="F17" s="9"/>
      <c r="G17" s="10">
        <f>C4+6.4</f>
        <v>6.4</v>
      </c>
      <c r="H17" s="10">
        <f>C4+4.6</f>
        <v>4.5999999999999996</v>
      </c>
      <c r="I17" s="10">
        <f>C4+2.8</f>
        <v>2.8</v>
      </c>
    </row>
    <row r="18" spans="1:9" s="7" customFormat="1" ht="23">
      <c r="A18" s="6"/>
      <c r="D18" s="8"/>
      <c r="E18" s="8"/>
      <c r="F18" s="8"/>
      <c r="G18" s="8"/>
      <c r="H18" s="8"/>
      <c r="I18" s="8"/>
    </row>
    <row r="19" spans="1:9" s="7" customFormat="1" ht="18">
      <c r="A19" s="7" t="s">
        <v>30</v>
      </c>
      <c r="D19" s="8"/>
      <c r="E19" s="8"/>
      <c r="F19" s="8"/>
      <c r="G19" s="8"/>
      <c r="H19" s="8"/>
      <c r="I19" s="8"/>
    </row>
    <row r="20" spans="1:9" s="7" customFormat="1" ht="18">
      <c r="A20" s="7" t="s">
        <v>31</v>
      </c>
      <c r="D20" s="8"/>
      <c r="E20" s="8"/>
      <c r="F20" s="8"/>
      <c r="G20" s="8"/>
      <c r="H20" s="8"/>
      <c r="I20" s="8"/>
    </row>
    <row r="21" spans="1:9" s="2" customFormat="1" ht="18">
      <c r="A21" s="2" t="s">
        <v>32</v>
      </c>
    </row>
    <row r="22" spans="1:9" s="2" customFormat="1" ht="18">
      <c r="A22" s="2" t="s">
        <v>33</v>
      </c>
    </row>
    <row r="23" spans="1:9" s="2" customFormat="1" ht="18">
      <c r="A23" s="11" t="s">
        <v>43</v>
      </c>
      <c r="B23" s="12" t="s">
        <v>44</v>
      </c>
      <c r="C23" s="12"/>
      <c r="D23" s="12"/>
    </row>
    <row r="24" spans="1:9" s="2" customFormat="1" ht="18">
      <c r="A24" s="7" t="s">
        <v>45</v>
      </c>
      <c r="B24" s="7"/>
    </row>
    <row r="25" spans="1:9" s="2" customFormat="1" ht="18">
      <c r="A25" s="7" t="s">
        <v>34</v>
      </c>
      <c r="B25" s="7"/>
    </row>
    <row r="26" spans="1:9" s="2" customFormat="1" ht="18">
      <c r="A26" s="7" t="s">
        <v>35</v>
      </c>
      <c r="B26" s="7"/>
    </row>
    <row r="27" spans="1:9" s="2" customFormat="1" ht="18">
      <c r="A27" s="8" t="s">
        <v>46</v>
      </c>
      <c r="B27" s="7"/>
    </row>
    <row r="28" spans="1:9" s="2" customFormat="1" ht="18">
      <c r="A28" s="8"/>
      <c r="B28" s="7"/>
    </row>
    <row r="29" spans="1:9" s="2" customFormat="1" ht="18">
      <c r="A29" s="8"/>
      <c r="B29" s="7"/>
    </row>
    <row r="30" spans="1:9" s="2" customFormat="1" ht="23">
      <c r="A30" s="1" t="s">
        <v>41</v>
      </c>
      <c r="C30" s="2" t="s">
        <v>10</v>
      </c>
    </row>
    <row r="31" spans="1:9" s="2" customFormat="1" ht="36">
      <c r="A31" s="13" t="s">
        <v>36</v>
      </c>
      <c r="C31" s="2" t="s">
        <v>2</v>
      </c>
      <c r="D31" s="3" t="s">
        <v>3</v>
      </c>
      <c r="E31" s="2" t="s">
        <v>4</v>
      </c>
      <c r="F31" s="2" t="s">
        <v>20</v>
      </c>
      <c r="G31" s="2" t="s">
        <v>21</v>
      </c>
      <c r="H31" s="2" t="s">
        <v>22</v>
      </c>
      <c r="I31" s="2" t="s">
        <v>23</v>
      </c>
    </row>
    <row r="32" spans="1:9" s="7" customFormat="1" ht="23">
      <c r="A32" s="6"/>
      <c r="C32" s="7" t="s">
        <v>5</v>
      </c>
      <c r="D32" s="9">
        <f>C24+2.35</f>
        <v>2.35</v>
      </c>
      <c r="E32" s="9">
        <f>C24+1.95</f>
        <v>1.95</v>
      </c>
      <c r="F32" s="9">
        <f>C24+1.6</f>
        <v>1.6</v>
      </c>
      <c r="G32" s="10">
        <f>C24+0.85</f>
        <v>0.85</v>
      </c>
      <c r="H32" s="10">
        <f>C24+0.75</f>
        <v>0.75</v>
      </c>
      <c r="I32" s="10">
        <f>C24+0.65</f>
        <v>0.65</v>
      </c>
    </row>
    <row r="33" spans="1:9" s="2" customFormat="1" ht="23">
      <c r="A33" s="1"/>
      <c r="C33" s="2" t="s">
        <v>6</v>
      </c>
      <c r="D33" s="9">
        <f>C24+4</f>
        <v>4</v>
      </c>
      <c r="E33" s="9">
        <f>C24+2.85</f>
        <v>2.85</v>
      </c>
      <c r="F33" s="9">
        <f>C24+2.5</f>
        <v>2.5</v>
      </c>
      <c r="G33" s="10">
        <f>C24+1.2</f>
        <v>1.2</v>
      </c>
      <c r="H33" s="10">
        <f>C24+1.1</f>
        <v>1.1000000000000001</v>
      </c>
      <c r="I33" s="10">
        <f>C24+1</f>
        <v>1</v>
      </c>
    </row>
    <row r="34" spans="1:9" s="7" customFormat="1" ht="23">
      <c r="A34" s="6"/>
      <c r="C34" s="7" t="s">
        <v>7</v>
      </c>
      <c r="D34" s="9">
        <f>C24+5</f>
        <v>5</v>
      </c>
      <c r="E34" s="9">
        <f>C24+4.05</f>
        <v>4.05</v>
      </c>
      <c r="F34" s="9">
        <f>C24+3.35</f>
        <v>3.35</v>
      </c>
      <c r="G34" s="10">
        <f>C24+1.55</f>
        <v>1.55</v>
      </c>
      <c r="H34" s="10">
        <f>C24+1.45</f>
        <v>1.45</v>
      </c>
      <c r="I34" s="10">
        <f>C24+1.35</f>
        <v>1.35</v>
      </c>
    </row>
    <row r="35" spans="1:9" s="2" customFormat="1" ht="23">
      <c r="A35" s="1"/>
      <c r="C35" s="2" t="s">
        <v>8</v>
      </c>
      <c r="D35" s="9">
        <f>C24+5.8</f>
        <v>5.8</v>
      </c>
      <c r="E35" s="9">
        <f>C24+4.75</f>
        <v>4.75</v>
      </c>
      <c r="F35" s="9">
        <f>C24+4</f>
        <v>4</v>
      </c>
      <c r="G35" s="10">
        <f>C24+1.9</f>
        <v>1.9</v>
      </c>
      <c r="H35" s="10">
        <f>C24+1.8</f>
        <v>1.8</v>
      </c>
      <c r="I35" s="10">
        <f>C24+1.7</f>
        <v>1.7</v>
      </c>
    </row>
    <row r="36" spans="1:9" s="7" customFormat="1" ht="23">
      <c r="A36" s="6"/>
      <c r="C36" s="7" t="s">
        <v>9</v>
      </c>
      <c r="D36" s="9">
        <f>C24+6.5</f>
        <v>6.5</v>
      </c>
      <c r="E36" s="9">
        <f>C24+5.45</f>
        <v>5.45</v>
      </c>
      <c r="F36" s="9">
        <f>C24+4.6</f>
        <v>4.5999999999999996</v>
      </c>
      <c r="G36" s="10">
        <f>C24+2.25</f>
        <v>2.25</v>
      </c>
      <c r="H36" s="10">
        <f>C24+2.15</f>
        <v>2.15</v>
      </c>
      <c r="I36" s="10">
        <f>C24+2.05</f>
        <v>2.0499999999999998</v>
      </c>
    </row>
    <row r="37" spans="1:9" s="7" customFormat="1" ht="23">
      <c r="A37" s="6"/>
      <c r="C37" s="7" t="s">
        <v>25</v>
      </c>
      <c r="D37" s="9"/>
      <c r="E37" s="9"/>
      <c r="F37" s="9"/>
      <c r="G37" s="10">
        <v>2.6</v>
      </c>
      <c r="H37" s="10">
        <v>2.5</v>
      </c>
      <c r="I37" s="10">
        <v>2.4</v>
      </c>
    </row>
    <row r="38" spans="1:9" s="7" customFormat="1" ht="23">
      <c r="A38" s="6"/>
      <c r="C38" s="7" t="s">
        <v>24</v>
      </c>
      <c r="D38" s="9"/>
      <c r="E38" s="9"/>
      <c r="F38" s="9"/>
      <c r="G38" s="10">
        <v>2.95</v>
      </c>
      <c r="H38" s="10">
        <v>2.85</v>
      </c>
      <c r="I38" s="10">
        <v>2.75</v>
      </c>
    </row>
    <row r="39" spans="1:9" s="7" customFormat="1" ht="23">
      <c r="A39" s="6"/>
      <c r="C39" s="7" t="s">
        <v>26</v>
      </c>
      <c r="D39" s="9"/>
      <c r="E39" s="9"/>
      <c r="F39" s="9"/>
      <c r="G39" s="10">
        <v>3.3</v>
      </c>
      <c r="H39" s="10">
        <v>3.2</v>
      </c>
      <c r="I39" s="10">
        <v>3.1</v>
      </c>
    </row>
    <row r="40" spans="1:9" s="7" customFormat="1" ht="23">
      <c r="A40" s="6"/>
      <c r="C40" s="7" t="s">
        <v>27</v>
      </c>
      <c r="D40" s="9"/>
      <c r="E40" s="9"/>
      <c r="F40" s="9"/>
      <c r="G40" s="10">
        <v>3.65</v>
      </c>
      <c r="H40" s="10">
        <v>3.55</v>
      </c>
      <c r="I40" s="10">
        <v>3.45</v>
      </c>
    </row>
    <row r="41" spans="1:9" s="7" customFormat="1" ht="23">
      <c r="A41" s="6"/>
      <c r="C41" s="7" t="s">
        <v>28</v>
      </c>
      <c r="D41" s="9"/>
      <c r="E41" s="9"/>
      <c r="F41" s="9"/>
      <c r="G41" s="10">
        <v>4</v>
      </c>
      <c r="H41" s="10">
        <v>3.9</v>
      </c>
      <c r="I41" s="10">
        <v>3.8</v>
      </c>
    </row>
    <row r="42" spans="1:9" s="7" customFormat="1" ht="23">
      <c r="A42" s="6"/>
      <c r="C42" s="7" t="s">
        <v>29</v>
      </c>
      <c r="D42" s="9"/>
      <c r="E42" s="9"/>
      <c r="F42" s="9"/>
      <c r="G42" s="10">
        <v>4.3499999999999996</v>
      </c>
      <c r="H42" s="10">
        <v>4.25</v>
      </c>
      <c r="I42" s="10">
        <v>4.1500000000000004</v>
      </c>
    </row>
    <row r="43" spans="1:9" s="2" customFormat="1" ht="18"/>
    <row r="44" spans="1:9" s="2" customFormat="1" ht="18"/>
    <row r="45" spans="1:9" s="2" customFormat="1" ht="18"/>
    <row r="46" spans="1:9" s="2" customFormat="1" ht="54">
      <c r="A46" s="13" t="s">
        <v>38</v>
      </c>
      <c r="C46" s="13" t="s">
        <v>12</v>
      </c>
    </row>
    <row r="47" spans="1:9" s="2" customFormat="1" ht="23">
      <c r="A47" s="1"/>
      <c r="C47" s="2" t="s">
        <v>2</v>
      </c>
      <c r="D47" s="3" t="s">
        <v>15</v>
      </c>
      <c r="E47" s="2" t="s">
        <v>16</v>
      </c>
      <c r="F47" s="2" t="s">
        <v>17</v>
      </c>
      <c r="G47" s="2" t="s">
        <v>18</v>
      </c>
    </row>
    <row r="48" spans="1:9" s="2" customFormat="1" ht="23">
      <c r="A48" s="1"/>
      <c r="C48" s="2" t="s">
        <v>13</v>
      </c>
      <c r="D48" s="14">
        <f>C4+5.65</f>
        <v>5.65</v>
      </c>
      <c r="E48" s="14">
        <f>C4+4.35</f>
        <v>4.3499999999999996</v>
      </c>
      <c r="F48" s="14">
        <f>C4+3.75</f>
        <v>3.75</v>
      </c>
      <c r="G48" s="14">
        <f>C4+3.55</f>
        <v>3.55</v>
      </c>
      <c r="H48" s="4"/>
      <c r="I48" s="4"/>
    </row>
    <row r="49" spans="1:9" s="2" customFormat="1" ht="23">
      <c r="A49" s="1"/>
      <c r="C49" s="2" t="s">
        <v>14</v>
      </c>
      <c r="D49" s="14">
        <f>C4+7.5</f>
        <v>7.5</v>
      </c>
      <c r="E49" s="14">
        <f>C4+5.65</f>
        <v>5.65</v>
      </c>
      <c r="F49" s="14">
        <f>C4+4.85</f>
        <v>4.8499999999999996</v>
      </c>
      <c r="G49" s="14">
        <f>C4+4.35</f>
        <v>4.3499999999999996</v>
      </c>
      <c r="H49" s="4"/>
      <c r="I49" s="4"/>
    </row>
    <row r="50" spans="1:9" s="2" customFormat="1" ht="18"/>
    <row r="51" spans="1:9" s="2" customFormat="1" ht="18">
      <c r="C51" s="15" t="s">
        <v>19</v>
      </c>
      <c r="D51" s="15"/>
      <c r="E51" s="15"/>
      <c r="F51" s="15"/>
      <c r="G51" s="15"/>
    </row>
    <row r="52" spans="1:9" s="2" customFormat="1" ht="18"/>
    <row r="53" spans="1:9" s="2" customFormat="1" ht="18">
      <c r="A53" s="16" t="s">
        <v>42</v>
      </c>
    </row>
    <row r="54" spans="1:9" s="2" customFormat="1" ht="18"/>
    <row r="55" spans="1:9" s="2" customFormat="1" ht="18"/>
    <row r="56" spans="1:9" s="2" customFormat="1" ht="18"/>
    <row r="57" spans="1:9" s="2" customFormat="1" ht="18"/>
    <row r="58" spans="1:9" s="2" customFormat="1" ht="18"/>
    <row r="59" spans="1:9" s="2" customFormat="1" ht="18"/>
    <row r="60" spans="1:9" s="2" customFormat="1" ht="18"/>
  </sheetData>
  <pageMargins left="0.75" right="0.75" top="1" bottom="1" header="0.5" footer="0.5"/>
  <pageSetup orientation="portrait" horizontalDpi="4294967292" verticalDpi="4294967292"/>
  <ignoredErrors>
    <ignoredError sqref="D36:F36 D32:F32 D33:F33 D34:F34 D35:F35 G32:I36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Chameleon Graphics,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Print-Embroidery Calculator</dc:title>
  <dc:creator>MARK SIUDY</dc:creator>
  <cp:keywords/>
  <cp:lastModifiedBy>MARK SIUDY</cp:lastModifiedBy>
  <dcterms:created xsi:type="dcterms:W3CDTF">2020-03-08T18:40:47Z</dcterms:created>
  <dcterms:modified xsi:type="dcterms:W3CDTF">2020-03-10T15:50:12Z</dcterms:modified>
</cp:coreProperties>
</file>