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pc\Dropbox\a BodyTalk\PaRama Trades\"/>
    </mc:Choice>
  </mc:AlternateContent>
  <xr:revisionPtr revIDLastSave="0" documentId="13_ncr:1_{3A16A632-AF79-47A8-ABB5-96BFD40AF5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ule - Email Group" sheetId="5" r:id="rId1"/>
    <sheet name="Schedule - &quot;Live&quot; Group" sheetId="4" r:id="rId2"/>
    <sheet name="Participants - Email Group" sheetId="1" r:id="rId3"/>
    <sheet name="Participants - &quot;Live&quot; Group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5" l="1"/>
  <c r="E10" i="5" s="1"/>
  <c r="E6" i="4" l="1"/>
  <c r="E7" i="4" s="1"/>
  <c r="E9" i="4" s="1"/>
  <c r="E10" i="4" s="1"/>
  <c r="E11" i="4" s="1"/>
  <c r="E12" i="4" s="1"/>
  <c r="E13" i="4" s="1"/>
  <c r="E14" i="4" s="1"/>
  <c r="E15" i="4" s="1"/>
  <c r="E16" i="4" s="1"/>
  <c r="E13" i="1"/>
  <c r="E11" i="5"/>
  <c r="E12" i="5" s="1"/>
  <c r="E13" i="5" s="1"/>
  <c r="E14" i="5" s="1"/>
  <c r="E15" i="5" s="1"/>
  <c r="H15" i="5" s="1"/>
  <c r="K15" i="5" s="1"/>
  <c r="E12" i="1"/>
  <c r="E11" i="1"/>
  <c r="E10" i="1"/>
  <c r="E9" i="1"/>
  <c r="E8" i="1"/>
  <c r="E7" i="1"/>
  <c r="E6" i="1"/>
  <c r="A6" i="1"/>
  <c r="A7" i="1" s="1"/>
  <c r="A8" i="1" s="1"/>
  <c r="A9" i="1" s="1"/>
  <c r="A10" i="1" s="1"/>
  <c r="A11" i="1" s="1"/>
  <c r="E17" i="4" l="1"/>
  <c r="E13" i="2"/>
  <c r="H6" i="5" l="1"/>
  <c r="K6" i="5" s="1"/>
  <c r="H5" i="5"/>
  <c r="K5" i="5" s="1"/>
  <c r="E6" i="5"/>
  <c r="H11" i="5" l="1"/>
  <c r="K11" i="5" s="1"/>
  <c r="E7" i="5"/>
  <c r="H7" i="5" s="1"/>
  <c r="K7" i="5" s="1"/>
  <c r="H10" i="5"/>
  <c r="K10" i="5" s="1"/>
  <c r="H12" i="5"/>
  <c r="K12" i="5" s="1"/>
  <c r="H8" i="5"/>
  <c r="K8" i="5" s="1"/>
  <c r="H9" i="5"/>
  <c r="K9" i="5" s="1"/>
  <c r="H13" i="5"/>
  <c r="K13" i="5" s="1"/>
  <c r="E12" i="2"/>
  <c r="E11" i="2"/>
  <c r="E5" i="2"/>
  <c r="E30" i="2"/>
  <c r="E29" i="2"/>
  <c r="H14" i="5" l="1"/>
  <c r="K14" i="5" s="1"/>
  <c r="E10" i="2"/>
  <c r="E28" i="2"/>
  <c r="B6" i="5"/>
  <c r="B7" i="5" s="1"/>
  <c r="B8" i="5" s="1"/>
  <c r="B9" i="5" s="1"/>
  <c r="B10" i="5" s="1"/>
  <c r="B11" i="5" s="1"/>
  <c r="B12" i="5" s="1"/>
  <c r="B13" i="5" s="1"/>
  <c r="B14" i="5" s="1"/>
  <c r="B15" i="5" s="1"/>
  <c r="A15" i="5" s="1"/>
  <c r="E39" i="1" l="1"/>
  <c r="E9" i="2" l="1"/>
  <c r="E27" i="2" l="1"/>
  <c r="E43" i="1" l="1"/>
  <c r="E38" i="1"/>
  <c r="E37" i="1" l="1"/>
  <c r="E36" i="1" l="1"/>
  <c r="E25" i="2" l="1"/>
  <c r="E24" i="2" l="1"/>
  <c r="E42" i="1" l="1"/>
  <c r="E8" i="2" l="1"/>
  <c r="E33" i="1" l="1"/>
  <c r="E23" i="2" l="1"/>
  <c r="E22" i="2" l="1"/>
  <c r="E32" i="1" l="1"/>
  <c r="E31" i="2" l="1"/>
  <c r="E31" i="1" l="1"/>
  <c r="E30" i="1" l="1"/>
  <c r="E7" i="2" l="1"/>
  <c r="E40" i="1" l="1"/>
  <c r="E29" i="1"/>
  <c r="E21" i="2" l="1"/>
  <c r="E28" i="1" l="1"/>
  <c r="E20" i="2" l="1"/>
  <c r="E26" i="2" l="1"/>
  <c r="E6" i="2"/>
  <c r="E4" i="2"/>
  <c r="E3" i="2"/>
  <c r="A9" i="2"/>
  <c r="A4" i="2"/>
  <c r="A5" i="2" s="1"/>
  <c r="A6" i="2" s="1"/>
  <c r="A4" i="1"/>
  <c r="A5" i="1" s="1"/>
  <c r="F15" i="5" l="1"/>
  <c r="C15" i="5"/>
  <c r="I15" i="5"/>
  <c r="D15" i="5"/>
  <c r="G15" i="5"/>
  <c r="J15" i="5"/>
  <c r="E27" i="1"/>
  <c r="E25" i="1" l="1"/>
  <c r="E19" i="2" l="1"/>
  <c r="E34" i="1" l="1"/>
  <c r="E26" i="1" l="1"/>
  <c r="E3" i="1" l="1"/>
  <c r="E41" i="1" l="1"/>
  <c r="E5" i="1" l="1"/>
  <c r="E4" i="1" l="1"/>
  <c r="E4" i="4" l="1"/>
  <c r="B6" i="4"/>
  <c r="H6" i="4" s="1"/>
  <c r="K6" i="4" l="1"/>
  <c r="B7" i="4"/>
  <c r="H7" i="4" s="1"/>
  <c r="K7" i="4" l="1"/>
  <c r="B8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F32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C18" i="4"/>
  <c r="F18" i="4" s="1"/>
  <c r="I18" i="4" s="1"/>
  <c r="C19" i="4"/>
  <c r="F19" i="4" s="1"/>
  <c r="I19" i="4" s="1"/>
  <c r="C20" i="4"/>
  <c r="F20" i="4" s="1"/>
  <c r="I20" i="4" s="1"/>
  <c r="C21" i="4"/>
  <c r="F21" i="4" s="1"/>
  <c r="I21" i="4" s="1"/>
  <c r="C22" i="4"/>
  <c r="F22" i="4" s="1"/>
  <c r="I22" i="4" s="1"/>
  <c r="C23" i="4"/>
  <c r="F23" i="4" s="1"/>
  <c r="I23" i="4" s="1"/>
  <c r="C24" i="4"/>
  <c r="F24" i="4" s="1"/>
  <c r="I24" i="4" s="1"/>
  <c r="C25" i="4"/>
  <c r="F25" i="4" s="1"/>
  <c r="I25" i="4" s="1"/>
  <c r="C26" i="4"/>
  <c r="F26" i="4" s="1"/>
  <c r="I26" i="4" s="1"/>
  <c r="C27" i="4"/>
  <c r="F27" i="4" s="1"/>
  <c r="I27" i="4" s="1"/>
  <c r="C28" i="4"/>
  <c r="F28" i="4" s="1"/>
  <c r="I28" i="4" s="1"/>
  <c r="C29" i="4"/>
  <c r="F29" i="4" s="1"/>
  <c r="I29" i="4" s="1"/>
  <c r="C30" i="4"/>
  <c r="F30" i="4" s="1"/>
  <c r="I30" i="4" s="1"/>
  <c r="C31" i="4"/>
  <c r="F31" i="4" s="1"/>
  <c r="I31" i="4" s="1"/>
  <c r="H8" i="4" l="1"/>
  <c r="B9" i="4"/>
  <c r="H9" i="4" s="1"/>
  <c r="E4" i="5"/>
  <c r="H5" i="4"/>
  <c r="K9" i="4" l="1"/>
  <c r="K8" i="4"/>
  <c r="K5" i="4"/>
  <c r="B10" i="4"/>
  <c r="H10" i="4" s="1"/>
  <c r="K4" i="4"/>
  <c r="H4" i="5"/>
  <c r="K4" i="5"/>
  <c r="H4" i="4"/>
  <c r="K10" i="4" l="1"/>
  <c r="B11" i="4"/>
  <c r="H11" i="4" s="1"/>
  <c r="K11" i="4" l="1"/>
  <c r="B12" i="4"/>
  <c r="H12" i="4" s="1"/>
  <c r="K12" i="4" l="1"/>
  <c r="B13" i="4"/>
  <c r="H13" i="4" s="1"/>
  <c r="E35" i="1"/>
  <c r="K13" i="4" l="1"/>
  <c r="B14" i="4"/>
  <c r="A6" i="4"/>
  <c r="A14" i="4" l="1"/>
  <c r="D14" i="4" s="1"/>
  <c r="B15" i="4"/>
  <c r="A13" i="4"/>
  <c r="A5" i="4"/>
  <c r="J5" i="4" s="1"/>
  <c r="A11" i="4"/>
  <c r="A12" i="4"/>
  <c r="A10" i="4"/>
  <c r="A9" i="4"/>
  <c r="G6" i="4"/>
  <c r="C6" i="4"/>
  <c r="F6" i="4" s="1"/>
  <c r="I6" i="4" s="1"/>
  <c r="J6" i="4"/>
  <c r="D6" i="4"/>
  <c r="A7" i="4"/>
  <c r="H15" i="4" l="1"/>
  <c r="B16" i="4"/>
  <c r="A15" i="4"/>
  <c r="D15" i="4" s="1"/>
  <c r="C5" i="4"/>
  <c r="F5" i="4" s="1"/>
  <c r="I5" i="4" s="1"/>
  <c r="G5" i="4"/>
  <c r="D5" i="4"/>
  <c r="C12" i="4"/>
  <c r="F12" i="4" s="1"/>
  <c r="I12" i="4" s="1"/>
  <c r="C14" i="4"/>
  <c r="F14" i="4" s="1"/>
  <c r="I14" i="4" s="1"/>
  <c r="C13" i="4"/>
  <c r="F13" i="4" s="1"/>
  <c r="I13" i="4" s="1"/>
  <c r="J7" i="4"/>
  <c r="G7" i="4"/>
  <c r="D7" i="4"/>
  <c r="C7" i="4"/>
  <c r="F7" i="4" s="1"/>
  <c r="I7" i="4" s="1"/>
  <c r="A8" i="4"/>
  <c r="K15" i="4" l="1"/>
  <c r="G15" i="4"/>
  <c r="C15" i="4"/>
  <c r="F15" i="4" s="1"/>
  <c r="I15" i="4" s="1"/>
  <c r="A16" i="4"/>
  <c r="H16" i="4"/>
  <c r="B17" i="4"/>
  <c r="G8" i="4"/>
  <c r="C8" i="4"/>
  <c r="F8" i="4" s="1"/>
  <c r="I8" i="4" s="1"/>
  <c r="D8" i="4"/>
  <c r="J8" i="4"/>
  <c r="J15" i="4" l="1"/>
  <c r="K16" i="4"/>
  <c r="C16" i="4"/>
  <c r="F16" i="4" s="1"/>
  <c r="I16" i="4" s="1"/>
  <c r="J16" i="4"/>
  <c r="G16" i="4"/>
  <c r="D16" i="4"/>
  <c r="E18" i="4"/>
  <c r="B18" i="4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D9" i="4"/>
  <c r="J9" i="4"/>
  <c r="G9" i="4"/>
  <c r="C9" i="4"/>
  <c r="F9" i="4" s="1"/>
  <c r="I9" i="4" s="1"/>
  <c r="D17" i="4" l="1"/>
  <c r="C17" i="4"/>
  <c r="F17" i="4" s="1"/>
  <c r="I17" i="4" s="1"/>
  <c r="C11" i="4"/>
  <c r="F11" i="4" s="1"/>
  <c r="I11" i="4" s="1"/>
  <c r="G10" i="4"/>
  <c r="C10" i="4"/>
  <c r="F10" i="4" s="1"/>
  <c r="I10" i="4" s="1"/>
  <c r="D10" i="4"/>
  <c r="J10" i="4" l="1"/>
  <c r="D11" i="4"/>
  <c r="G11" i="4" l="1"/>
  <c r="D12" i="4"/>
  <c r="J11" i="4" l="1"/>
  <c r="D13" i="4"/>
  <c r="G12" i="4"/>
  <c r="H14" i="4"/>
  <c r="K14" i="4" l="1"/>
  <c r="G13" i="4"/>
  <c r="J12" i="4"/>
  <c r="J13" i="4" l="1"/>
  <c r="G14" i="4"/>
  <c r="J14" i="4" l="1"/>
  <c r="H17" i="4"/>
  <c r="K17" i="4" s="1"/>
  <c r="G17" i="4" l="1"/>
  <c r="H18" i="4"/>
  <c r="J17" i="4" l="1"/>
  <c r="E19" i="4"/>
  <c r="H19" i="4" s="1"/>
  <c r="E20" i="4" l="1"/>
  <c r="H20" i="4" s="1"/>
  <c r="E21" i="4" l="1"/>
  <c r="H21" i="4" s="1"/>
  <c r="E22" i="4" l="1"/>
  <c r="H22" i="4" s="1"/>
  <c r="E23" i="4" l="1"/>
  <c r="H23" i="4" s="1"/>
  <c r="E24" i="4" l="1"/>
  <c r="H24" i="4" s="1"/>
  <c r="E25" i="4" l="1"/>
  <c r="H25" i="4" s="1"/>
  <c r="E26" i="4" l="1"/>
  <c r="H26" i="4" s="1"/>
  <c r="E27" i="4" l="1"/>
  <c r="H27" i="4" s="1"/>
  <c r="E28" i="4" l="1"/>
  <c r="H28" i="4" s="1"/>
  <c r="E29" i="4" l="1"/>
  <c r="H29" i="4" s="1"/>
  <c r="E31" i="4" l="1"/>
  <c r="H31" i="4" s="1"/>
  <c r="E30" i="4"/>
  <c r="H30" i="4" s="1"/>
  <c r="A13" i="5" l="1"/>
  <c r="A12" i="5"/>
  <c r="J14" i="5"/>
  <c r="G14" i="5"/>
  <c r="J13" i="5"/>
  <c r="A11" i="5"/>
  <c r="G13" i="5"/>
  <c r="J12" i="5"/>
  <c r="A10" i="5"/>
  <c r="D14" i="5"/>
  <c r="A14" i="5"/>
  <c r="G12" i="5"/>
  <c r="I14" i="5"/>
  <c r="D13" i="5"/>
  <c r="J11" i="5"/>
  <c r="A9" i="5"/>
  <c r="F14" i="5"/>
  <c r="C14" i="5"/>
  <c r="C13" i="5"/>
  <c r="D12" i="5"/>
  <c r="A8" i="5"/>
  <c r="I13" i="5"/>
  <c r="G11" i="5"/>
  <c r="F13" i="5"/>
  <c r="J10" i="5"/>
  <c r="F12" i="5"/>
  <c r="J5" i="5"/>
  <c r="G9" i="5"/>
  <c r="D8" i="5"/>
  <c r="C11" i="5"/>
  <c r="A7" i="5"/>
  <c r="J7" i="5"/>
  <c r="F7" i="5"/>
  <c r="F10" i="5"/>
  <c r="I7" i="5"/>
  <c r="G6" i="5"/>
  <c r="C8" i="5"/>
  <c r="D10" i="5"/>
  <c r="I11" i="5"/>
  <c r="G10" i="5"/>
  <c r="I12" i="5"/>
  <c r="F9" i="5"/>
  <c r="I10" i="5"/>
  <c r="D7" i="5"/>
  <c r="I9" i="5"/>
  <c r="J8" i="5"/>
  <c r="G7" i="5"/>
  <c r="J6" i="5"/>
  <c r="C10" i="5"/>
  <c r="D11" i="5"/>
  <c r="C7" i="5"/>
  <c r="F11" i="5"/>
  <c r="D6" i="5"/>
  <c r="J9" i="5"/>
  <c r="C12" i="5"/>
  <c r="D9" i="5"/>
  <c r="G5" i="5"/>
  <c r="G8" i="5"/>
  <c r="I8" i="5"/>
  <c r="C9" i="5"/>
  <c r="F8" i="5"/>
  <c r="F6" i="5"/>
  <c r="A6" i="5"/>
  <c r="I6" i="5"/>
  <c r="C6" i="5"/>
  <c r="D5" i="5"/>
  <c r="A5" i="5"/>
  <c r="C5" i="5"/>
  <c r="F5" i="5"/>
  <c r="I5" i="5"/>
</calcChain>
</file>

<file path=xl/sharedStrings.xml><?xml version="1.0" encoding="utf-8"?>
<sst xmlns="http://schemas.openxmlformats.org/spreadsheetml/2006/main" count="301" uniqueCount="211">
  <si>
    <t>PaRama Exchange - Email</t>
  </si>
  <si>
    <t>Participant Number</t>
  </si>
  <si>
    <t>Name</t>
  </si>
  <si>
    <t>Email</t>
  </si>
  <si>
    <t>Don Burry</t>
  </si>
  <si>
    <t>Jenna Caplette</t>
  </si>
  <si>
    <t>Kathleen Erickson</t>
  </si>
  <si>
    <t>Debbie Weddle</t>
  </si>
  <si>
    <t>Marianne McNamara</t>
  </si>
  <si>
    <t>Debbie Leafblad</t>
  </si>
  <si>
    <t>Ana Lisa Hale</t>
  </si>
  <si>
    <t>Practitioner - Giver</t>
  </si>
  <si>
    <t>Client - Receiver</t>
  </si>
  <si>
    <t>tappinghealthinc@gmail.com</t>
  </si>
  <si>
    <t>finola.60@live.co.uk</t>
  </si>
  <si>
    <t>analisahale@gmail.com</t>
  </si>
  <si>
    <t>Lisa Schokking</t>
  </si>
  <si>
    <t>Jill Kirby</t>
  </si>
  <si>
    <t>Wenda Merz</t>
  </si>
  <si>
    <t>Finola McAlinden</t>
  </si>
  <si>
    <t>Katherine Ebacher</t>
  </si>
  <si>
    <t>Phone</t>
  </si>
  <si>
    <t>Trades in January</t>
  </si>
  <si>
    <t>Trades in February</t>
  </si>
  <si>
    <t>Trades in March</t>
  </si>
  <si>
    <t>Names and Emails:</t>
  </si>
  <si>
    <t>Reference</t>
  </si>
  <si>
    <t>Contact Info</t>
  </si>
  <si>
    <t>lisaschokking@gmail.com</t>
  </si>
  <si>
    <t>vjennac@gmail.com</t>
  </si>
  <si>
    <t>ptcclinic@gmail.com</t>
  </si>
  <si>
    <t>debweddle@yahoo.com</t>
  </si>
  <si>
    <t>debbieleafblad@yahoo.com</t>
  </si>
  <si>
    <t>Kimberley Katerenchuk</t>
  </si>
  <si>
    <t>Irma de Jong</t>
  </si>
  <si>
    <t xml:space="preserve">irma@bodytalksystem.nl </t>
  </si>
  <si>
    <t>merry.stanford@gmail.com</t>
  </si>
  <si>
    <t>513-886-1910</t>
  </si>
  <si>
    <t># in Group:</t>
  </si>
  <si>
    <t>TimeZone</t>
  </si>
  <si>
    <t>ET</t>
  </si>
  <si>
    <t>GMT</t>
  </si>
  <si>
    <t>MT</t>
  </si>
  <si>
    <t>517-281-1570</t>
  </si>
  <si>
    <t>Central Europe (CET)</t>
  </si>
  <si>
    <t>Ben Manalo</t>
  </si>
  <si>
    <t>bodytalkprofessionals@gmail.com</t>
  </si>
  <si>
    <t>773.593.5348</t>
  </si>
  <si>
    <t>nirmalasekhar@gmail.com</t>
  </si>
  <si>
    <t>+65-9147 8817</t>
  </si>
  <si>
    <t>Nirmala Sekhar</t>
  </si>
  <si>
    <t>Singapore: GMT+8 hrs</t>
  </si>
  <si>
    <t>PT</t>
  </si>
  <si>
    <t>cress08@gmail.com</t>
  </si>
  <si>
    <t>Cress Spicer</t>
  </si>
  <si>
    <t>fpfeiffer7@gmail.com</t>
  </si>
  <si>
    <t>Fred Pfeiffer</t>
  </si>
  <si>
    <t>604-390-2095</t>
  </si>
  <si>
    <t>pacific - vancouver</t>
  </si>
  <si>
    <t>mariannethebodylistener@gmail.com</t>
  </si>
  <si>
    <t>816-977-3490</t>
  </si>
  <si>
    <t>623.810.1475</t>
  </si>
  <si>
    <t>Carla Van Voorst</t>
  </si>
  <si>
    <t>250-763-7264</t>
  </si>
  <si>
    <t>carla99@shaw.ca</t>
  </si>
  <si>
    <t>Merry Stanford</t>
  </si>
  <si>
    <t>Michele Goulding</t>
  </si>
  <si>
    <t>monmouthclinic@yahoo.co.uk</t>
  </si>
  <si>
    <t>myriam@bodytalksandiego.org</t>
  </si>
  <si>
    <t>Myriam Machado Baker</t>
  </si>
  <si>
    <t>Notes</t>
  </si>
  <si>
    <t>Joined in 2Q16</t>
  </si>
  <si>
    <t>1Q2017</t>
  </si>
  <si>
    <t>Dorothy Friesen</t>
  </si>
  <si>
    <t>CT</t>
  </si>
  <si>
    <t>New in 1Q17</t>
  </si>
  <si>
    <t>204-890-0910 or 204-504-7804</t>
  </si>
  <si>
    <t>Angie Tourani</t>
  </si>
  <si>
    <t>Hong Kong</t>
  </si>
  <si>
    <t xml:space="preserve">852 66835755 </t>
  </si>
  <si>
    <t>Brooke Baggett</t>
  </si>
  <si>
    <t>brookewithmosaic@gmail.com</t>
  </si>
  <si>
    <t>melaniepalm@midco.net</t>
  </si>
  <si>
    <t>Melanie Palm</t>
  </si>
  <si>
    <t>605.484.6765</t>
  </si>
  <si>
    <t>Lauren Scherger</t>
  </si>
  <si>
    <t>laurenhollasch@hotmail.ca</t>
  </si>
  <si>
    <r>
      <t>+44 7802699062</t>
    </r>
    <r>
      <rPr>
        <u/>
        <sz val="12"/>
        <color theme="10"/>
        <rFont val="Verdana"/>
        <family val="2"/>
      </rPr>
      <t> </t>
    </r>
  </si>
  <si>
    <t>Anna Bruce</t>
  </si>
  <si>
    <t>anna.townmill@gmail.com</t>
  </si>
  <si>
    <t>778 212 1777</t>
  </si>
  <si>
    <t>heidi@thewisdomtoheal.com</t>
  </si>
  <si>
    <t>Heidi Reid</t>
  </si>
  <si>
    <t>Heather North Lewis</t>
  </si>
  <si>
    <t>bodytalkheather@gmail.com</t>
  </si>
  <si>
    <t>07797 713282</t>
  </si>
  <si>
    <t>osteo4bodytalk@gmail.com</t>
  </si>
  <si>
    <t>Heidi Grayson</t>
  </si>
  <si>
    <t>NZST (UTC +12 hours)</t>
  </si>
  <si>
    <t>Ann Wettlaufer</t>
  </si>
  <si>
    <t>annwettlaufer@gmail.com</t>
  </si>
  <si>
    <t>EST </t>
  </si>
  <si>
    <t>781-367-5141</t>
  </si>
  <si>
    <t>Karen Sorensen</t>
  </si>
  <si>
    <t>Tone-Lise Stenslie</t>
  </si>
  <si>
    <t>tonelise@bodytalkforyou.com</t>
  </si>
  <si>
    <t>ON HOLD</t>
  </si>
  <si>
    <t>On HOLD</t>
  </si>
  <si>
    <t>Maria-Laura Rainer</t>
  </si>
  <si>
    <t>marialaurarainer@gmail.com</t>
  </si>
  <si>
    <t>sschneider13@comcast.net</t>
  </si>
  <si>
    <t>281-795-3705</t>
  </si>
  <si>
    <t>Linda Marlene Eales</t>
  </si>
  <si>
    <t>linda@torontobodytalk.com</t>
  </si>
  <si>
    <t>On Hold as of 2Q2017</t>
  </si>
  <si>
    <t>angie@bodytalksystem.com.hk</t>
  </si>
  <si>
    <t>cicibaudoin@gmail.com</t>
  </si>
  <si>
    <t>850-860-1839</t>
  </si>
  <si>
    <t>Cici Baudoin</t>
  </si>
  <si>
    <t>On Hold</t>
  </si>
  <si>
    <t>Amanda Bartley</t>
  </si>
  <si>
    <t>petrock77@gmail.com</t>
  </si>
  <si>
    <t>604-612-2547</t>
  </si>
  <si>
    <t>Sue Schneider</t>
  </si>
  <si>
    <t>On Hold as of 4Q2017</t>
  </si>
  <si>
    <t>On Hold as of 3Q2017</t>
  </si>
  <si>
    <t>bodytalkaccess@gmail.com</t>
  </si>
  <si>
    <t>On Hold as of 1Q2018</t>
  </si>
  <si>
    <t>On Hold starting 4Q17</t>
  </si>
  <si>
    <t>On Hold starting 1Q17</t>
  </si>
  <si>
    <t>trout1salar@yahoo.ca</t>
  </si>
  <si>
    <t>Nancy Briggs</t>
  </si>
  <si>
    <t>OFF</t>
  </si>
  <si>
    <t>Left 3Q2018</t>
  </si>
  <si>
    <t>On Hold starting 4Q18</t>
  </si>
  <si>
    <t>Joined 1Q2017 - Left Jan 2019</t>
  </si>
  <si>
    <t>Left Jan 2019</t>
  </si>
  <si>
    <t>nicole.bodytalk@gmail.com</t>
  </si>
  <si>
    <t>780-221-8105</t>
  </si>
  <si>
    <t>Nicole Senft</t>
  </si>
  <si>
    <t>Wendy Nelson</t>
  </si>
  <si>
    <t>office@energywisdom.com</t>
  </si>
  <si>
    <t>303-447-0798  (no text/land line)</t>
  </si>
  <si>
    <t xml:space="preserve"> New in 1Q2019/On hold starting 2Q19</t>
  </si>
  <si>
    <t>New in 2Q17,On hold 1Q2019</t>
  </si>
  <si>
    <t>Re-joined in 4Q16, left 2Q2019</t>
  </si>
  <si>
    <t>Marie-Claude Barrette-Molgat</t>
  </si>
  <si>
    <t>mc@stateofwellbeing.ca</t>
  </si>
  <si>
    <t>(819) 290-3541</t>
  </si>
  <si>
    <t>CT (summer ET)</t>
  </si>
  <si>
    <t>Bahar Nagi</t>
  </si>
  <si>
    <t>bahar@heartsync.co.uk</t>
  </si>
  <si>
    <t>UK</t>
  </si>
  <si>
    <t>New in 1Q17, drop 3Q19</t>
  </si>
  <si>
    <t>carol.bodytalk@gmail.com</t>
  </si>
  <si>
    <t>Carol Stanton</t>
  </si>
  <si>
    <t>Joined in 4Q19</t>
  </si>
  <si>
    <t>lisais@telus.net</t>
  </si>
  <si>
    <t>Lisa Wegner</t>
  </si>
  <si>
    <t>1Q2017 Hold in 2Q2020</t>
  </si>
  <si>
    <t>*</t>
  </si>
  <si>
    <t>Added again 3Q20 removed 4Q2020</t>
  </si>
  <si>
    <t>KathleenErickson2@gmail.com</t>
  </si>
  <si>
    <t>briggsnancy28@gmail.com</t>
  </si>
  <si>
    <t>On hold 4Q2021</t>
  </si>
  <si>
    <t>435-231-1902</t>
  </si>
  <si>
    <t>Mary Jane Ward</t>
  </si>
  <si>
    <t>(321) 453-7005</t>
  </si>
  <si>
    <t>jkirbyholisticarts@protonmail.com</t>
  </si>
  <si>
    <t>On hold as of 4/2022</t>
  </si>
  <si>
    <t>dorayfriesen@gmail.com</t>
  </si>
  <si>
    <t>Sharon Koenning</t>
  </si>
  <si>
    <t>sharonkoenning@gmail.com</t>
  </si>
  <si>
    <t>(306)233-8439</t>
  </si>
  <si>
    <t>Organizer</t>
  </si>
  <si>
    <t>PaRama Exchange - Live Group</t>
  </si>
  <si>
    <t>1Q Email PaRama Trade Partners</t>
  </si>
  <si>
    <t>1Q "Live" PaRama Trade Partners</t>
  </si>
  <si>
    <t>tools4health@yahoo.com</t>
  </si>
  <si>
    <t>(916) 801-4218</t>
  </si>
  <si>
    <t>Lisa Babcock</t>
  </si>
  <si>
    <t xml:space="preserve">Antonella Ercolani </t>
  </si>
  <si>
    <t>antonellafi@yahoo.com</t>
  </si>
  <si>
    <t>CET (Florence Italy)</t>
  </si>
  <si>
    <t>christine@innerkeys.com</t>
  </si>
  <si>
    <t>Christine Plaud</t>
  </si>
  <si>
    <t>RETURNED EMAIL - REMOVE!!</t>
  </si>
  <si>
    <t>New in 1Q17, Hold in 4Q23</t>
  </si>
  <si>
    <t>New in 3Q2019, OFF on 4Q23 due to email bounce</t>
  </si>
  <si>
    <t>Mary Ward</t>
  </si>
  <si>
    <t>jacqsbodytalk@gmail.com</t>
  </si>
  <si>
    <t>Jacqueline van Ryneveld</t>
  </si>
  <si>
    <t>812 774 1401</t>
  </si>
  <si>
    <t>Indiana - ET</t>
  </si>
  <si>
    <t>Depending on time of year:
Singapore GMT +8
France GMT +1</t>
  </si>
  <si>
    <t>Katherine@ListentotheBodyTalk.com</t>
  </si>
  <si>
    <t>1Q2015</t>
  </si>
  <si>
    <t>1Q2023</t>
  </si>
  <si>
    <t>3Q2017</t>
  </si>
  <si>
    <t>3Q2018</t>
  </si>
  <si>
    <t>1Q2019</t>
  </si>
  <si>
    <t>1Q2020</t>
  </si>
  <si>
    <t>2Q2022</t>
  </si>
  <si>
    <t>1Q2024</t>
  </si>
  <si>
    <t>3Q2024</t>
  </si>
  <si>
    <t>2Q2017</t>
  </si>
  <si>
    <t>2Q2018</t>
  </si>
  <si>
    <t>3Q2016</t>
  </si>
  <si>
    <t>died</t>
  </si>
  <si>
    <t>Retired</t>
  </si>
  <si>
    <t>BodyTalkDrMJWard@gmail.com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</si>
</sst>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0" x14ac:knownFonts="1">
    <font>
      <sz val="12"/>
      <color indexed="8"/>
      <name val="Verdana"/>
    </font>
    <font>
      <sz val="10"/>
      <color indexed="8"/>
      <name val="Verdana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2"/>
      <color theme="0"/>
      <name val="Verdana"/>
      <family val="2"/>
    </font>
    <font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sz val="12"/>
      <color theme="4" tint="-0.499984740745262"/>
      <name val="Arial"/>
      <family val="2"/>
    </font>
    <font>
      <b/>
      <sz val="12"/>
      <color theme="9" tint="-0.249977111117893"/>
      <name val="Arial"/>
      <family val="2"/>
    </font>
    <font>
      <sz val="8"/>
      <color theme="0"/>
      <name val="Arial"/>
      <family val="2"/>
    </font>
    <font>
      <b/>
      <sz val="12"/>
      <color theme="8" tint="-0.249977111117893"/>
      <name val="Verdana"/>
      <family val="2"/>
    </font>
    <font>
      <b/>
      <sz val="10"/>
      <color theme="8" tint="-0.249977111117893"/>
      <name val="Verdana"/>
      <family val="2"/>
    </font>
    <font>
      <b/>
      <sz val="11"/>
      <color theme="9" tint="-0.249977111117893"/>
      <name val="Arial"/>
      <family val="2"/>
    </font>
    <font>
      <sz val="12"/>
      <color indexed="8"/>
      <name val="Verdana"/>
      <family val="2"/>
    </font>
    <font>
      <sz val="10"/>
      <color rgb="FF222222"/>
      <name val="Arial"/>
      <family val="2"/>
    </font>
    <font>
      <sz val="12"/>
      <name val="Arial"/>
      <family val="2"/>
    </font>
    <font>
      <u/>
      <sz val="10"/>
      <color indexed="12"/>
      <name val="Helvetica"/>
    </font>
    <font>
      <sz val="10"/>
      <name val="Helvetica"/>
    </font>
    <font>
      <u/>
      <sz val="12"/>
      <color theme="10"/>
      <name val="Verdana"/>
      <family val="2"/>
    </font>
    <font>
      <sz val="12"/>
      <name val="Verdana"/>
      <family val="2"/>
    </font>
    <font>
      <sz val="11"/>
      <color rgb="FF555555"/>
      <name val="Arial"/>
      <family val="2"/>
    </font>
    <font>
      <sz val="8"/>
      <name val="Verdana"/>
      <family val="2"/>
    </font>
    <font>
      <sz val="8"/>
      <name val="Verdana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43" fontId="19" fillId="0" borderId="0" applyFont="0" applyFill="0" applyBorder="0" applyAlignment="0" applyProtection="0"/>
  </cellStyleXfs>
  <cellXfs count="96">
    <xf numFmtId="0" fontId="0" fillId="0" borderId="0" xfId="0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8" fillId="0" borderId="0" xfId="0" applyFont="1">
      <alignment vertical="top" wrapText="1"/>
    </xf>
    <xf numFmtId="0" fontId="2" fillId="0" borderId="0" xfId="0" applyFont="1">
      <alignment vertical="top" wrapText="1"/>
    </xf>
    <xf numFmtId="0" fontId="12" fillId="0" borderId="0" xfId="0" applyFont="1">
      <alignment vertical="top" wrapText="1"/>
    </xf>
    <xf numFmtId="0" fontId="5" fillId="0" borderId="0" xfId="0" applyFont="1">
      <alignment vertical="top" wrapText="1"/>
    </xf>
    <xf numFmtId="0" fontId="15" fillId="0" borderId="0" xfId="0" applyFont="1" applyAlignment="1">
      <alignment horizontal="left" vertical="top" wrapText="1"/>
    </xf>
    <xf numFmtId="0" fontId="4" fillId="0" borderId="0" xfId="0" applyFont="1">
      <alignment vertical="top" wrapText="1"/>
    </xf>
    <xf numFmtId="0" fontId="11" fillId="0" borderId="3" xfId="0" applyFont="1" applyBorder="1" applyAlignment="1">
      <alignment horizontal="left" vertical="top" wrapText="1"/>
    </xf>
    <xf numFmtId="0" fontId="12" fillId="2" borderId="0" xfId="0" applyFont="1" applyFill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/>
    </xf>
    <xf numFmtId="0" fontId="20" fillId="0" borderId="3" xfId="0" applyFont="1" applyBorder="1">
      <alignment vertical="top" wrapText="1"/>
    </xf>
    <xf numFmtId="43" fontId="16" fillId="0" borderId="0" xfId="1" applyFont="1" applyAlignment="1">
      <alignment vertical="top" wrapText="1"/>
    </xf>
    <xf numFmtId="164" fontId="1" fillId="0" borderId="0" xfId="1" applyNumberFormat="1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2" fillId="0" borderId="0" xfId="0" applyFont="1" applyAlignment="1">
      <alignment horizontal="left" vertical="top" wrapText="1"/>
    </xf>
    <xf numFmtId="0" fontId="1" fillId="0" borderId="0" xfId="0" applyFont="1">
      <alignment vertical="top" wrapText="1"/>
    </xf>
    <xf numFmtId="0" fontId="23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0" fillId="0" borderId="0" xfId="0" applyFont="1" applyAlignment="1">
      <alignment horizontal="left" vertical="top" wrapText="1"/>
    </xf>
    <xf numFmtId="0" fontId="3" fillId="0" borderId="0" xfId="0" applyFont="1">
      <alignment vertical="top" wrapText="1"/>
    </xf>
    <xf numFmtId="0" fontId="11" fillId="0" borderId="4" xfId="0" applyFont="1" applyBorder="1" applyAlignment="1">
      <alignment horizontal="left" vertical="top"/>
    </xf>
    <xf numFmtId="0" fontId="11" fillId="4" borderId="0" xfId="0" applyFont="1" applyFill="1" applyAlignment="1">
      <alignment horizontal="center" vertical="top" wrapText="1"/>
    </xf>
    <xf numFmtId="0" fontId="11" fillId="4" borderId="0" xfId="0" applyFont="1" applyFill="1" applyAlignment="1">
      <alignment horizontal="center" vertical="center" wrapText="1"/>
    </xf>
    <xf numFmtId="0" fontId="11" fillId="0" borderId="3" xfId="0" applyFont="1" applyBorder="1" applyAlignment="1">
      <alignment horizontal="center" vertical="top"/>
    </xf>
    <xf numFmtId="0" fontId="23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22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vertical="top"/>
    </xf>
    <xf numFmtId="0" fontId="9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20" fillId="5" borderId="3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0" fillId="0" borderId="0" xfId="0" applyBorder="1">
      <alignment vertical="top" wrapText="1"/>
    </xf>
    <xf numFmtId="0" fontId="0" fillId="3" borderId="0" xfId="0" applyFill="1">
      <alignment vertical="top" wrapText="1"/>
    </xf>
    <xf numFmtId="0" fontId="4" fillId="3" borderId="0" xfId="0" applyFont="1" applyFill="1">
      <alignment vertical="top" wrapText="1"/>
    </xf>
    <xf numFmtId="0" fontId="12" fillId="3" borderId="0" xfId="0" applyFont="1" applyFill="1" applyAlignment="1">
      <alignment horizontal="center" vertical="top" wrapText="1"/>
    </xf>
    <xf numFmtId="0" fontId="12" fillId="3" borderId="0" xfId="0" applyFont="1" applyFill="1">
      <alignment vertical="top" wrapText="1"/>
    </xf>
    <xf numFmtId="0" fontId="2" fillId="3" borderId="0" xfId="0" applyFont="1" applyFill="1">
      <alignment vertical="top" wrapText="1"/>
    </xf>
    <xf numFmtId="0" fontId="21" fillId="7" borderId="0" xfId="0" applyFont="1" applyFill="1">
      <alignment vertical="top" wrapText="1"/>
    </xf>
    <xf numFmtId="0" fontId="5" fillId="7" borderId="0" xfId="0" applyFont="1" applyFill="1">
      <alignment vertical="top" wrapText="1"/>
    </xf>
    <xf numFmtId="0" fontId="8" fillId="7" borderId="0" xfId="0" applyFont="1" applyFill="1">
      <alignment vertical="top" wrapText="1"/>
    </xf>
    <xf numFmtId="0" fontId="14" fillId="7" borderId="0" xfId="0" applyFont="1" applyFill="1" applyAlignment="1">
      <alignment horizontal="center"/>
    </xf>
    <xf numFmtId="0" fontId="21" fillId="7" borderId="0" xfId="0" applyFont="1" applyFill="1" applyAlignment="1">
      <alignment horizontal="center" vertical="top" wrapText="1"/>
    </xf>
    <xf numFmtId="0" fontId="16" fillId="7" borderId="3" xfId="0" applyFont="1" applyFill="1" applyBorder="1" applyAlignment="1">
      <alignment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25" fillId="7" borderId="3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horizontal="center" vertical="top" wrapText="1"/>
    </xf>
    <xf numFmtId="0" fontId="18" fillId="7" borderId="0" xfId="0" applyFont="1" applyFill="1" applyAlignment="1">
      <alignment horizontal="center"/>
    </xf>
    <xf numFmtId="0" fontId="17" fillId="7" borderId="3" xfId="0" applyFont="1" applyFill="1" applyBorder="1" applyAlignment="1">
      <alignment vertical="center" wrapText="1"/>
    </xf>
    <xf numFmtId="164" fontId="1" fillId="7" borderId="3" xfId="1" applyNumberFormat="1" applyFont="1" applyFill="1" applyBorder="1" applyAlignment="1">
      <alignment vertical="center" wrapText="1"/>
    </xf>
    <xf numFmtId="0" fontId="1" fillId="7" borderId="3" xfId="0" applyFont="1" applyFill="1" applyBorder="1" applyAlignment="1">
      <alignment vertical="center" wrapText="1"/>
    </xf>
    <xf numFmtId="164" fontId="1" fillId="7" borderId="3" xfId="0" applyNumberFormat="1" applyFont="1" applyFill="1" applyBorder="1" applyAlignment="1">
      <alignment vertical="center" wrapText="1"/>
    </xf>
    <xf numFmtId="0" fontId="29" fillId="7" borderId="3" xfId="0" applyFont="1" applyFill="1" applyBorder="1" applyAlignment="1">
      <alignment vertical="center" wrapText="1"/>
    </xf>
    <xf numFmtId="164" fontId="29" fillId="7" borderId="3" xfId="0" applyNumberFormat="1" applyFont="1" applyFill="1" applyBorder="1" applyAlignment="1">
      <alignment vertical="center" wrapText="1"/>
    </xf>
    <xf numFmtId="0" fontId="16" fillId="7" borderId="0" xfId="0" applyFont="1" applyFill="1" applyAlignment="1">
      <alignment vertical="center" wrapText="1"/>
    </xf>
    <xf numFmtId="0" fontId="9" fillId="7" borderId="0" xfId="0" applyFont="1" applyFill="1" applyAlignment="1">
      <alignment horizontal="left" vertical="center" wrapText="1"/>
    </xf>
    <xf numFmtId="0" fontId="25" fillId="7" borderId="0" xfId="0" applyFont="1" applyFill="1" applyAlignment="1">
      <alignment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23" fillId="0" borderId="0" xfId="0" applyFont="1" applyBorder="1" applyAlignment="1">
      <alignment horizontal="center" vertical="top" wrapText="1"/>
    </xf>
    <xf numFmtId="0" fontId="20" fillId="5" borderId="0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top" wrapText="1"/>
    </xf>
    <xf numFmtId="0" fontId="26" fillId="0" borderId="0" xfId="0" applyFont="1" applyBorder="1">
      <alignment vertical="top" wrapText="1"/>
    </xf>
    <xf numFmtId="0" fontId="20" fillId="5" borderId="0" xfId="0" applyFont="1" applyFill="1" applyBorder="1">
      <alignment vertical="top" wrapText="1"/>
    </xf>
    <xf numFmtId="0" fontId="20" fillId="0" borderId="0" xfId="0" applyFont="1" applyBorder="1">
      <alignment vertical="top" wrapText="1"/>
    </xf>
    <xf numFmtId="0" fontId="11" fillId="0" borderId="0" xfId="0" quotePrefix="1" applyFont="1" applyBorder="1" applyAlignment="1">
      <alignment horizontal="center" vertical="top"/>
    </xf>
    <xf numFmtId="0" fontId="9" fillId="6" borderId="0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laurenhollasch@hotmail.ca" TargetMode="External"/><Relationship Id="rId13" Type="http://schemas.openxmlformats.org/officeDocument/2006/relationships/hyperlink" Target="tel:781-367-5141" TargetMode="External"/><Relationship Id="rId18" Type="http://schemas.openxmlformats.org/officeDocument/2006/relationships/hyperlink" Target="mailto:trout1salar@yahoo.ca" TargetMode="External"/><Relationship Id="rId3" Type="http://schemas.openxmlformats.org/officeDocument/2006/relationships/hyperlink" Target="mailto:carla99@shaw.ca" TargetMode="External"/><Relationship Id="rId21" Type="http://schemas.openxmlformats.org/officeDocument/2006/relationships/hyperlink" Target="mailto:BodyTalkDrMJWard@gmail.com" TargetMode="External"/><Relationship Id="rId7" Type="http://schemas.openxmlformats.org/officeDocument/2006/relationships/hyperlink" Target="mailto:ptcclinic@gmail.com" TargetMode="External"/><Relationship Id="rId12" Type="http://schemas.openxmlformats.org/officeDocument/2006/relationships/hyperlink" Target="mailto:annwettlaufer@gmail.com" TargetMode="External"/><Relationship Id="rId17" Type="http://schemas.openxmlformats.org/officeDocument/2006/relationships/hyperlink" Target="mailto:cress08@gmail.com" TargetMode="External"/><Relationship Id="rId2" Type="http://schemas.openxmlformats.org/officeDocument/2006/relationships/hyperlink" Target="mailto:fpfeiffer7@gmail.com" TargetMode="External"/><Relationship Id="rId16" Type="http://schemas.openxmlformats.org/officeDocument/2006/relationships/hyperlink" Target="mailto:analisahale@gmail.com" TargetMode="External"/><Relationship Id="rId20" Type="http://schemas.openxmlformats.org/officeDocument/2006/relationships/hyperlink" Target="mailto:analisahale@gmail.com" TargetMode="External"/><Relationship Id="rId1" Type="http://schemas.openxmlformats.org/officeDocument/2006/relationships/hyperlink" Target="mailto:cress08@gmail.com" TargetMode="External"/><Relationship Id="rId6" Type="http://schemas.openxmlformats.org/officeDocument/2006/relationships/hyperlink" Target="mailto:analisahale@gmail.com" TargetMode="External"/><Relationship Id="rId11" Type="http://schemas.openxmlformats.org/officeDocument/2006/relationships/hyperlink" Target="mailto:cress08@gmail.com" TargetMode="External"/><Relationship Id="rId5" Type="http://schemas.openxmlformats.org/officeDocument/2006/relationships/hyperlink" Target="mailto:bodytalkheather@gmail.com" TargetMode="External"/><Relationship Id="rId15" Type="http://schemas.openxmlformats.org/officeDocument/2006/relationships/hyperlink" Target="mailto:carol.bodytalk@gmail.com" TargetMode="External"/><Relationship Id="rId10" Type="http://schemas.openxmlformats.org/officeDocument/2006/relationships/hyperlink" Target="mailto:analisahale@gmail.com" TargetMode="External"/><Relationship Id="rId19" Type="http://schemas.openxmlformats.org/officeDocument/2006/relationships/hyperlink" Target="mailto:carol.bodytalk@gmail.com" TargetMode="External"/><Relationship Id="rId4" Type="http://schemas.openxmlformats.org/officeDocument/2006/relationships/hyperlink" Target="mailto:debweddle@yahoo.com" TargetMode="External"/><Relationship Id="rId9" Type="http://schemas.openxmlformats.org/officeDocument/2006/relationships/hyperlink" Target="mailto:trout1salar@yahoo.ca" TargetMode="External"/><Relationship Id="rId14" Type="http://schemas.openxmlformats.org/officeDocument/2006/relationships/hyperlink" Target="mailto:debbieleafblad@yahoo.com" TargetMode="External"/><Relationship Id="rId22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nicole.bodytalk@gmail.com" TargetMode="External"/><Relationship Id="rId13" Type="http://schemas.openxmlformats.org/officeDocument/2006/relationships/hyperlink" Target="mailto:sharonkoenning@gmail.com" TargetMode="External"/><Relationship Id="rId3" Type="http://schemas.openxmlformats.org/officeDocument/2006/relationships/hyperlink" Target="mailto:Katherine@ListentotheBodyTalk.com" TargetMode="External"/><Relationship Id="rId7" Type="http://schemas.openxmlformats.org/officeDocument/2006/relationships/hyperlink" Target="tel:773.593.5348" TargetMode="External"/><Relationship Id="rId12" Type="http://schemas.openxmlformats.org/officeDocument/2006/relationships/hyperlink" Target="mailto:KathleenErickson2@gmail.com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mailto:tappinghealthinc@gmail.com" TargetMode="External"/><Relationship Id="rId16" Type="http://schemas.openxmlformats.org/officeDocument/2006/relationships/hyperlink" Target="mailto:BodyTalkDrMJWard@gmail.com" TargetMode="External"/><Relationship Id="rId1" Type="http://schemas.openxmlformats.org/officeDocument/2006/relationships/hyperlink" Target="mailto:finola.60@live.co.uk" TargetMode="External"/><Relationship Id="rId6" Type="http://schemas.openxmlformats.org/officeDocument/2006/relationships/hyperlink" Target="mailto:bodytalkprofessionals@gmail.com" TargetMode="External"/><Relationship Id="rId11" Type="http://schemas.openxmlformats.org/officeDocument/2006/relationships/hyperlink" Target="mailto:angie@bodytalksystem.com.hk" TargetMode="External"/><Relationship Id="rId5" Type="http://schemas.openxmlformats.org/officeDocument/2006/relationships/hyperlink" Target="mailto:cicibaudoin@gmail.com" TargetMode="External"/><Relationship Id="rId15" Type="http://schemas.openxmlformats.org/officeDocument/2006/relationships/hyperlink" Target="mailto:jacqsbodytalk@gmail.com" TargetMode="External"/><Relationship Id="rId10" Type="http://schemas.openxmlformats.org/officeDocument/2006/relationships/hyperlink" Target="mailto:lisais@telus.net" TargetMode="External"/><Relationship Id="rId4" Type="http://schemas.openxmlformats.org/officeDocument/2006/relationships/hyperlink" Target="mailto:angie@bodytalksystem.com.hk" TargetMode="External"/><Relationship Id="rId9" Type="http://schemas.openxmlformats.org/officeDocument/2006/relationships/hyperlink" Target="mailto:office@energywisdom.com" TargetMode="External"/><Relationship Id="rId14" Type="http://schemas.openxmlformats.org/officeDocument/2006/relationships/hyperlink" Target="mailto:christine@innerkey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zoomScale="89" zoomScaleNormal="89" workbookViewId="0">
      <selection activeCell="C18" sqref="C18"/>
    </sheetView>
  </sheetViews>
  <sheetFormatPr defaultRowHeight="15" outlineLevelCol="1" x14ac:dyDescent="0.2"/>
  <cols>
    <col min="1" max="1" width="33.3984375" customWidth="1"/>
    <col min="2" max="2" width="0.796875" style="9" customWidth="1"/>
    <col min="3" max="4" width="16.796875" customWidth="1" outlineLevel="1"/>
    <col min="5" max="5" width="2.5" style="9" customWidth="1" outlineLevel="1"/>
    <col min="6" max="7" width="16.796875" customWidth="1" outlineLevel="1"/>
    <col min="8" max="8" width="1.19921875" style="9" customWidth="1" outlineLevel="1"/>
    <col min="9" max="10" width="16.3984375" customWidth="1" outlineLevel="1"/>
    <col min="11" max="11" width="1.3984375" style="5" customWidth="1"/>
  </cols>
  <sheetData>
    <row r="1" spans="1:11" ht="15.75" x14ac:dyDescent="0.2">
      <c r="A1" s="52">
        <v>2026</v>
      </c>
      <c r="B1" s="51"/>
      <c r="C1" s="50"/>
      <c r="D1" s="50"/>
      <c r="E1" s="51"/>
      <c r="F1" s="50"/>
      <c r="G1" s="50"/>
      <c r="H1" s="51"/>
      <c r="I1" s="50"/>
      <c r="J1" s="50"/>
      <c r="K1" s="54"/>
    </row>
    <row r="2" spans="1:11" s="4" customFormat="1" ht="16.149999999999999" customHeight="1" x14ac:dyDescent="0.2">
      <c r="A2" s="11" t="s">
        <v>26</v>
      </c>
      <c r="B2" s="7"/>
      <c r="C2" s="75" t="s">
        <v>176</v>
      </c>
      <c r="D2" s="75"/>
      <c r="E2" s="75"/>
      <c r="F2" s="75"/>
      <c r="G2" s="75"/>
      <c r="H2" s="75"/>
      <c r="I2" s="75"/>
      <c r="J2" s="75"/>
      <c r="K2" s="6"/>
    </row>
    <row r="3" spans="1:11" s="4" customFormat="1" ht="16.5" thickBot="1" x14ac:dyDescent="0.25">
      <c r="A3" s="74" t="s">
        <v>25</v>
      </c>
      <c r="B3" s="74"/>
      <c r="C3" s="74" t="s">
        <v>22</v>
      </c>
      <c r="D3" s="74"/>
      <c r="E3" s="55" t="s">
        <v>160</v>
      </c>
      <c r="F3" s="74" t="s">
        <v>23</v>
      </c>
      <c r="G3" s="74"/>
      <c r="H3" s="56"/>
      <c r="I3" s="74" t="s">
        <v>24</v>
      </c>
      <c r="J3" s="74"/>
      <c r="K3" s="57"/>
    </row>
    <row r="4" spans="1:11" s="4" customFormat="1" ht="16.5" thickTop="1" x14ac:dyDescent="0.25">
      <c r="A4" s="57"/>
      <c r="B4" s="56"/>
      <c r="C4" s="58" t="s">
        <v>11</v>
      </c>
      <c r="D4" s="58" t="s">
        <v>12</v>
      </c>
      <c r="E4" s="59" t="str">
        <f>IF(B5='Participants - Email Group'!$I$1, "*", "")</f>
        <v/>
      </c>
      <c r="F4" s="58" t="s">
        <v>11</v>
      </c>
      <c r="G4" s="58" t="s">
        <v>12</v>
      </c>
      <c r="H4" s="55" t="str">
        <f>IF(E5='Participants - Email Group'!$I$1, "*", "")</f>
        <v/>
      </c>
      <c r="I4" s="58" t="s">
        <v>11</v>
      </c>
      <c r="J4" s="58" t="s">
        <v>12</v>
      </c>
      <c r="K4" s="55" t="str">
        <f>IF(H5='Participants - Email Group'!$I$1, "*", "")</f>
        <v/>
      </c>
    </row>
    <row r="5" spans="1:11" s="13" customFormat="1" ht="36" customHeight="1" x14ac:dyDescent="0.2">
      <c r="A5" s="60" t="str">
        <f>VLOOKUP($B5,'Participants - Email Group'!$A:$E, 5, FALSE)</f>
        <v>Carla Van Voorst - carla99@shaw.ca</v>
      </c>
      <c r="B5" s="61">
        <v>1</v>
      </c>
      <c r="C5" s="62" t="str">
        <f>IF(ISERROR(VLOOKUP($B5,'Participants - Email Group'!$A:$E, 2, FALSE)), "", VLOOKUP($B5,'Participants - Email Group'!$A:$E, 2, FALSE))</f>
        <v>Carla Van Voorst</v>
      </c>
      <c r="D5" s="62" t="str">
        <f>IF(ISERROR(VLOOKUP('Schedule - Email Group'!E5,'Participants - Email Group'!$A:$D, 2, FALSE)), "", VLOOKUP('Schedule - Email Group'!E5,'Participants - Email Group'!$A:$D, 2, FALSE))</f>
        <v>Lisa Babcock</v>
      </c>
      <c r="E5" s="61">
        <v>9</v>
      </c>
      <c r="F5" s="62" t="str">
        <f>IF(ISERROR(VLOOKUP('Schedule - Email Group'!$B5,'Participants - Email Group'!$A:$H, 2, FALSE)), "", VLOOKUP('Schedule - Email Group'!$B5,'Participants - Email Group'!$A:$H, 2, FALSE))</f>
        <v>Carla Van Voorst</v>
      </c>
      <c r="G5" s="62" t="str">
        <f>IF(ISERROR(VLOOKUP('Schedule - Email Group'!H5,'Participants - Email Group'!$A:$D, 2, FALSE)), "", VLOOKUP('Schedule - Email Group'!H5,'Participants - Email Group'!$A:$D, 2, FALSE))</f>
        <v>Mary Ward</v>
      </c>
      <c r="H5" s="63">
        <f>IF(E5='Participants - Email Group'!$I$1,1,(E5+1))</f>
        <v>10</v>
      </c>
      <c r="I5" s="62" t="str">
        <f>IF(ISERROR(VLOOKUP('Schedule - Email Group'!$B5,'Participants - Email Group'!$A:$H, 2, FALSE)), "", VLOOKUP('Schedule - Email Group'!$B5,'Participants - Email Group'!$A:$H, 2, FALSE))</f>
        <v>Carla Van Voorst</v>
      </c>
      <c r="J5" s="62" t="str">
        <f>IF(ISERROR(VLOOKUP('Schedule - Email Group'!K5,'Participants - Email Group'!$A:$D, 2, FALSE)), "", VLOOKUP('Schedule - Email Group'!K5,'Participants - Email Group'!$A:$D, 2, FALSE))</f>
        <v>Jenna Caplette</v>
      </c>
      <c r="K5" s="63">
        <f>IF(H5='Participants - Email Group'!$I$1,1,(H5+1))</f>
        <v>11</v>
      </c>
    </row>
    <row r="6" spans="1:11" s="13" customFormat="1" x14ac:dyDescent="0.2">
      <c r="A6" s="60" t="str">
        <f>VLOOKUP($B6,'Participants - Email Group'!$A:$E, 5, FALSE)</f>
        <v>Cress Spicer - cress08@gmail.com</v>
      </c>
      <c r="B6" s="61">
        <f>B5+1</f>
        <v>2</v>
      </c>
      <c r="C6" s="62" t="str">
        <f>IF(ISERROR(VLOOKUP($B6,'Participants - Email Group'!$A:$E, 2, FALSE)), "", VLOOKUP($B6,'Participants - Email Group'!$A:$E, 2, FALSE))</f>
        <v>Cress Spicer</v>
      </c>
      <c r="D6" s="62" t="str">
        <f>IF(ISERROR(VLOOKUP('Schedule - Email Group'!E6,'Participants - Email Group'!$A:$D, 2, FALSE)), "", VLOOKUP('Schedule - Email Group'!E6,'Participants - Email Group'!$A:$D, 2, FALSE))</f>
        <v>Mary Ward</v>
      </c>
      <c r="E6" s="61">
        <f>E5+1</f>
        <v>10</v>
      </c>
      <c r="F6" s="62" t="str">
        <f>IF(ISERROR(VLOOKUP('Schedule - Email Group'!$B6,'Participants - Email Group'!$A:$H, 2, FALSE)), "", VLOOKUP('Schedule - Email Group'!$B6,'Participants - Email Group'!$A:$H, 2, FALSE))</f>
        <v>Cress Spicer</v>
      </c>
      <c r="G6" s="62" t="str">
        <f>IF(ISERROR(VLOOKUP('Schedule - Email Group'!H6,'Participants - Email Group'!$A:$D, 2, FALSE)), "", VLOOKUP('Schedule - Email Group'!H6,'Participants - Email Group'!$A:$D, 2, FALSE))</f>
        <v>Jenna Caplette</v>
      </c>
      <c r="H6" s="61">
        <f>IF(E6='Participants - Email Group'!$I$1,1,(E6+1))</f>
        <v>11</v>
      </c>
      <c r="I6" s="62" t="str">
        <f>IF(ISERROR(VLOOKUP('Schedule - Email Group'!$B6,'Participants - Email Group'!$A:$H, 2, FALSE)), "", VLOOKUP('Schedule - Email Group'!$B6,'Participants - Email Group'!$A:$H, 2, FALSE))</f>
        <v>Cress Spicer</v>
      </c>
      <c r="J6" s="62" t="str">
        <f>IF(ISERROR(VLOOKUP('Schedule - Email Group'!K6,'Participants - Email Group'!$A:$D, 2, FALSE)), "", VLOOKUP('Schedule - Email Group'!K6,'Participants - Email Group'!$A:$D, 2, FALSE))</f>
        <v>Carla Van Voorst</v>
      </c>
      <c r="K6" s="61">
        <f>IF(H6='Participants - Email Group'!$I$1,1,(H6+1))</f>
        <v>1</v>
      </c>
    </row>
    <row r="7" spans="1:11" s="13" customFormat="1" x14ac:dyDescent="0.2">
      <c r="A7" s="60" t="str">
        <f>VLOOKUP($B7,'Participants - Email Group'!$A:$E, 5, FALSE)</f>
        <v>Fred Pfeiffer - fpfeiffer7@gmail.com</v>
      </c>
      <c r="B7" s="61">
        <f t="shared" ref="B7:B15" si="0">B6+1</f>
        <v>3</v>
      </c>
      <c r="C7" s="62" t="str">
        <f>IF(ISERROR(VLOOKUP($B7,'Participants - Email Group'!$A:$E, 2, FALSE)), "", VLOOKUP($B7,'Participants - Email Group'!$A:$E, 2, FALSE))</f>
        <v>Fred Pfeiffer</v>
      </c>
      <c r="D7" s="62" t="str">
        <f>IF(ISERROR(VLOOKUP('Schedule - Email Group'!E7,'Participants - Email Group'!$A:$D, 2, FALSE)), "", VLOOKUP('Schedule - Email Group'!E7,'Participants - Email Group'!$A:$D, 2, FALSE))</f>
        <v>Jenna Caplette</v>
      </c>
      <c r="E7" s="61">
        <f>E6+1</f>
        <v>11</v>
      </c>
      <c r="F7" s="62" t="str">
        <f>IF(ISERROR(VLOOKUP('Schedule - Email Group'!$B7,'Participants - Email Group'!$A:$H, 2, FALSE)), "", VLOOKUP('Schedule - Email Group'!$B7,'Participants - Email Group'!$A:$H, 2, FALSE))</f>
        <v>Fred Pfeiffer</v>
      </c>
      <c r="G7" s="62" t="str">
        <f>IF(ISERROR(VLOOKUP('Schedule - Email Group'!H7,'Participants - Email Group'!$A:$D, 2, FALSE)), "", VLOOKUP('Schedule - Email Group'!H7,'Participants - Email Group'!$A:$D, 2, FALSE))</f>
        <v>Carla Van Voorst</v>
      </c>
      <c r="H7" s="61">
        <f>IF(E7='Participants - Email Group'!$I$1,1,(E7+1))</f>
        <v>1</v>
      </c>
      <c r="I7" s="62" t="str">
        <f>IF(ISERROR(VLOOKUP('Schedule - Email Group'!$B7,'Participants - Email Group'!$A:$H, 2, FALSE)), "", VLOOKUP('Schedule - Email Group'!$B7,'Participants - Email Group'!$A:$H, 2, FALSE))</f>
        <v>Fred Pfeiffer</v>
      </c>
      <c r="J7" s="62" t="str">
        <f>IF(ISERROR(VLOOKUP('Schedule - Email Group'!K7,'Participants - Email Group'!$A:$D, 2, FALSE)), "", VLOOKUP('Schedule - Email Group'!K7,'Participants - Email Group'!$A:$D, 2, FALSE))</f>
        <v>Cress Spicer</v>
      </c>
      <c r="K7" s="61">
        <f>IF(H7='Participants - Email Group'!$I$1,1,(H7+1))</f>
        <v>2</v>
      </c>
    </row>
    <row r="8" spans="1:11" s="13" customFormat="1" ht="30" x14ac:dyDescent="0.2">
      <c r="A8" s="60" t="str">
        <f>VLOOKUP($B8,'Participants - Email Group'!$A:$E, 5, FALSE)</f>
        <v>Jill Kirby - jkirbyholisticarts@protonmail.com</v>
      </c>
      <c r="B8" s="61">
        <f t="shared" si="0"/>
        <v>4</v>
      </c>
      <c r="C8" s="62" t="str">
        <f>IF(ISERROR(VLOOKUP($B8,'Participants - Email Group'!$A:$E, 2, FALSE)), "", VLOOKUP($B8,'Participants - Email Group'!$A:$E, 2, FALSE))</f>
        <v>Jill Kirby</v>
      </c>
      <c r="D8" s="62" t="str">
        <f>IF(ISERROR(VLOOKUP('Schedule - Email Group'!E8,'Participants - Email Group'!$A:$D, 2, FALSE)), "", VLOOKUP('Schedule - Email Group'!E8,'Participants - Email Group'!$A:$D, 2, FALSE))</f>
        <v>Carla Van Voorst</v>
      </c>
      <c r="E8" s="61">
        <v>1</v>
      </c>
      <c r="F8" s="62" t="str">
        <f>IF(ISERROR(VLOOKUP('Schedule - Email Group'!$B8,'Participants - Email Group'!$A:$H, 2, FALSE)), "", VLOOKUP('Schedule - Email Group'!$B8,'Participants - Email Group'!$A:$H, 2, FALSE))</f>
        <v>Jill Kirby</v>
      </c>
      <c r="G8" s="62" t="str">
        <f>IF(ISERROR(VLOOKUP('Schedule - Email Group'!H8,'Participants - Email Group'!$A:$D, 2, FALSE)), "", VLOOKUP('Schedule - Email Group'!H8,'Participants - Email Group'!$A:$D, 2, FALSE))</f>
        <v>Cress Spicer</v>
      </c>
      <c r="H8" s="61">
        <f>IF(E8='Participants - Email Group'!$I$1,1,(E8+1))</f>
        <v>2</v>
      </c>
      <c r="I8" s="62" t="str">
        <f>IF(ISERROR(VLOOKUP('Schedule - Email Group'!$B8,'Participants - Email Group'!$A:$H, 2, FALSE)), "", VLOOKUP('Schedule - Email Group'!$B8,'Participants - Email Group'!$A:$H, 2, FALSE))</f>
        <v>Jill Kirby</v>
      </c>
      <c r="J8" s="62" t="str">
        <f>IF(ISERROR(VLOOKUP('Schedule - Email Group'!K8,'Participants - Email Group'!$A:$D, 2, FALSE)), "", VLOOKUP('Schedule - Email Group'!K8,'Participants - Email Group'!$A:$D, 2, FALSE))</f>
        <v>Fred Pfeiffer</v>
      </c>
      <c r="K8" s="61">
        <f>IF(H8='Participants - Email Group'!$I$1,1,(H8+1))</f>
        <v>3</v>
      </c>
    </row>
    <row r="9" spans="1:11" s="13" customFormat="1" ht="30" x14ac:dyDescent="0.2">
      <c r="A9" s="60" t="str">
        <f>VLOOKUP($B9,'Participants - Email Group'!$A:$E, 5, FALSE)</f>
        <v>Karen Sorensen - bodytalkaccess@gmail.com</v>
      </c>
      <c r="B9" s="61">
        <f t="shared" si="0"/>
        <v>5</v>
      </c>
      <c r="C9" s="62" t="str">
        <f>IF(ISERROR(VLOOKUP($B9,'Participants - Email Group'!$A:$E, 2, FALSE)), "", VLOOKUP($B9,'Participants - Email Group'!$A:$E, 2, FALSE))</f>
        <v>Karen Sorensen</v>
      </c>
      <c r="D9" s="62" t="str">
        <f>IF(ISERROR(VLOOKUP('Schedule - Email Group'!E9,'Participants - Email Group'!$A:$D, 2, FALSE)), "", VLOOKUP('Schedule - Email Group'!E9,'Participants - Email Group'!$A:$D, 2, FALSE))</f>
        <v>Cress Spicer</v>
      </c>
      <c r="E9" s="61">
        <f>E8+1</f>
        <v>2</v>
      </c>
      <c r="F9" s="62" t="str">
        <f>IF(ISERROR(VLOOKUP('Schedule - Email Group'!$B9,'Participants - Email Group'!$A:$H, 2, FALSE)), "", VLOOKUP('Schedule - Email Group'!$B9,'Participants - Email Group'!$A:$H, 2, FALSE))</f>
        <v>Karen Sorensen</v>
      </c>
      <c r="G9" s="62" t="str">
        <f>IF(ISERROR(VLOOKUP('Schedule - Email Group'!H9,'Participants - Email Group'!$A:$D, 2, FALSE)), "", VLOOKUP('Schedule - Email Group'!H9,'Participants - Email Group'!$A:$D, 2, FALSE))</f>
        <v>Fred Pfeiffer</v>
      </c>
      <c r="H9" s="61">
        <f>IF(E9='Participants - Email Group'!$I$1,1,(E9+1))</f>
        <v>3</v>
      </c>
      <c r="I9" s="62" t="str">
        <f>IF(ISERROR(VLOOKUP('Schedule - Email Group'!$B9,'Participants - Email Group'!$A:$H, 2, FALSE)), "", VLOOKUP('Schedule - Email Group'!$B9,'Participants - Email Group'!$A:$H, 2, FALSE))</f>
        <v>Karen Sorensen</v>
      </c>
      <c r="J9" s="62" t="str">
        <f>IF(ISERROR(VLOOKUP('Schedule - Email Group'!K9,'Participants - Email Group'!$A:$D, 2, FALSE)), "", VLOOKUP('Schedule - Email Group'!K9,'Participants - Email Group'!$A:$D, 2, FALSE))</f>
        <v>Jill Kirby</v>
      </c>
      <c r="K9" s="61">
        <f>IF(H9='Participants - Email Group'!$I$1,1,(H9+1))</f>
        <v>4</v>
      </c>
    </row>
    <row r="10" spans="1:11" s="13" customFormat="1" ht="30" x14ac:dyDescent="0.2">
      <c r="A10" s="60" t="str">
        <f>VLOOKUP($B10,'Participants - Email Group'!$A:$E, 5, FALSE)</f>
        <v>Linda Marlene Eales - linda@torontobodytalk.com</v>
      </c>
      <c r="B10" s="61">
        <f t="shared" si="0"/>
        <v>6</v>
      </c>
      <c r="C10" s="62" t="str">
        <f>IF(ISERROR(VLOOKUP($B10,'Participants - Email Group'!$A:$E, 2, FALSE)), "", VLOOKUP($B10,'Participants - Email Group'!$A:$E, 2, FALSE))</f>
        <v>Linda Marlene Eales</v>
      </c>
      <c r="D10" s="62" t="str">
        <f>IF(ISERROR(VLOOKUP('Schedule - Email Group'!E10,'Participants - Email Group'!$A:$D, 2, FALSE)), "", VLOOKUP('Schedule - Email Group'!E10,'Participants - Email Group'!$A:$D, 2, FALSE))</f>
        <v>Fred Pfeiffer</v>
      </c>
      <c r="E10" s="61">
        <f>E9+1</f>
        <v>3</v>
      </c>
      <c r="F10" s="62" t="str">
        <f>IF(ISERROR(VLOOKUP('Schedule - Email Group'!$B10,'Participants - Email Group'!$A:$H, 2, FALSE)), "", VLOOKUP('Schedule - Email Group'!$B10,'Participants - Email Group'!$A:$H, 2, FALSE))</f>
        <v>Linda Marlene Eales</v>
      </c>
      <c r="G10" s="62" t="str">
        <f>IF(ISERROR(VLOOKUP('Schedule - Email Group'!H10,'Participants - Email Group'!$A:$D, 2, FALSE)), "", VLOOKUP('Schedule - Email Group'!H10,'Participants - Email Group'!$A:$D, 2, FALSE))</f>
        <v>Jill Kirby</v>
      </c>
      <c r="H10" s="61">
        <f>IF(E10='Participants - Email Group'!$I$1,1,(E10+1))</f>
        <v>4</v>
      </c>
      <c r="I10" s="62" t="str">
        <f>IF(ISERROR(VLOOKUP('Schedule - Email Group'!$B10,'Participants - Email Group'!$A:$H, 2, FALSE)), "", VLOOKUP('Schedule - Email Group'!$B10,'Participants - Email Group'!$A:$H, 2, FALSE))</f>
        <v>Linda Marlene Eales</v>
      </c>
      <c r="J10" s="62" t="str">
        <f>IF(ISERROR(VLOOKUP('Schedule - Email Group'!K10,'Participants - Email Group'!$A:$D, 2, FALSE)), "", VLOOKUP('Schedule - Email Group'!K10,'Participants - Email Group'!$A:$D, 2, FALSE))</f>
        <v>Karen Sorensen</v>
      </c>
      <c r="K10" s="61">
        <f>IF(H10='Participants - Email Group'!$I$1,1,(H10+1))</f>
        <v>5</v>
      </c>
    </row>
    <row r="11" spans="1:11" s="13" customFormat="1" ht="45" x14ac:dyDescent="0.2">
      <c r="A11" s="60" t="str">
        <f>VLOOKUP($B11,'Participants - Email Group'!$A:$E, 5, FALSE)</f>
        <v>Marianne McNamara - mariannethebodylistener@gmail.com</v>
      </c>
      <c r="B11" s="61">
        <f t="shared" si="0"/>
        <v>7</v>
      </c>
      <c r="C11" s="62" t="str">
        <f>IF(ISERROR(VLOOKUP($B11,'Participants - Email Group'!$A:$E, 2, FALSE)), "", VLOOKUP($B11,'Participants - Email Group'!$A:$E, 2, FALSE))</f>
        <v>Marianne McNamara</v>
      </c>
      <c r="D11" s="62" t="str">
        <f>IF(ISERROR(VLOOKUP('Schedule - Email Group'!E11,'Participants - Email Group'!$A:$D, 2, FALSE)), "", VLOOKUP('Schedule - Email Group'!E11,'Participants - Email Group'!$A:$D, 2, FALSE))</f>
        <v>Jill Kirby</v>
      </c>
      <c r="E11" s="61">
        <f>E10+1</f>
        <v>4</v>
      </c>
      <c r="F11" s="62" t="str">
        <f>IF(ISERROR(VLOOKUP('Schedule - Email Group'!$B11,'Participants - Email Group'!$A:$H, 2, FALSE)), "", VLOOKUP('Schedule - Email Group'!$B11,'Participants - Email Group'!$A:$H, 2, FALSE))</f>
        <v>Marianne McNamara</v>
      </c>
      <c r="G11" s="62" t="str">
        <f>IF(ISERROR(VLOOKUP('Schedule - Email Group'!H11,'Participants - Email Group'!$A:$D, 2, FALSE)), "", VLOOKUP('Schedule - Email Group'!H11,'Participants - Email Group'!$A:$D, 2, FALSE))</f>
        <v>Karen Sorensen</v>
      </c>
      <c r="H11" s="61">
        <f>IF(E11='Participants - Email Group'!$I$1,1,(E11+1))</f>
        <v>5</v>
      </c>
      <c r="I11" s="62" t="str">
        <f>IF(ISERROR(VLOOKUP('Schedule - Email Group'!$B11,'Participants - Email Group'!$A:$H, 2, FALSE)), "", VLOOKUP('Schedule - Email Group'!$B11,'Participants - Email Group'!$A:$H, 2, FALSE))</f>
        <v>Marianne McNamara</v>
      </c>
      <c r="J11" s="62" t="str">
        <f>IF(ISERROR(VLOOKUP('Schedule - Email Group'!K11,'Participants - Email Group'!$A:$D, 2, FALSE)), "", VLOOKUP('Schedule - Email Group'!K11,'Participants - Email Group'!$A:$D, 2, FALSE))</f>
        <v>Linda Marlene Eales</v>
      </c>
      <c r="K11" s="61">
        <f>IF(H11='Participants - Email Group'!$I$1,1,(H11+1))</f>
        <v>6</v>
      </c>
    </row>
    <row r="12" spans="1:11" s="13" customFormat="1" ht="30" x14ac:dyDescent="0.2">
      <c r="A12" s="60" t="str">
        <f>VLOOKUP($B12,'Participants - Email Group'!$A:$E, 5, FALSE)</f>
        <v>Nancy Briggs - briggsnancy28@gmail.com</v>
      </c>
      <c r="B12" s="61">
        <f t="shared" si="0"/>
        <v>8</v>
      </c>
      <c r="C12" s="62" t="str">
        <f>IF(ISERROR(VLOOKUP($B12,'Participants - Email Group'!$A:$E, 2, FALSE)), "", VLOOKUP($B12,'Participants - Email Group'!$A:$E, 2, FALSE))</f>
        <v>Nancy Briggs</v>
      </c>
      <c r="D12" s="62" t="str">
        <f>IF(ISERROR(VLOOKUP('Schedule - Email Group'!E12,'Participants - Email Group'!$A:$D, 2, FALSE)), "", VLOOKUP('Schedule - Email Group'!E12,'Participants - Email Group'!$A:$D, 2, FALSE))</f>
        <v>Karen Sorensen</v>
      </c>
      <c r="E12" s="61">
        <f>E11+1</f>
        <v>5</v>
      </c>
      <c r="F12" s="62" t="str">
        <f>IF(ISERROR(VLOOKUP('Schedule - Email Group'!$B12,'Participants - Email Group'!$A:$H, 2, FALSE)), "", VLOOKUP('Schedule - Email Group'!$B12,'Participants - Email Group'!$A:$H, 2, FALSE))</f>
        <v>Nancy Briggs</v>
      </c>
      <c r="G12" s="62" t="str">
        <f>IF(ISERROR(VLOOKUP('Schedule - Email Group'!H12,'Participants - Email Group'!$A:$D, 2, FALSE)), "", VLOOKUP('Schedule - Email Group'!H12,'Participants - Email Group'!$A:$D, 2, FALSE))</f>
        <v>Linda Marlene Eales</v>
      </c>
      <c r="H12" s="61">
        <f>IF(E12='Participants - Email Group'!$I$1,1,(E12+1))</f>
        <v>6</v>
      </c>
      <c r="I12" s="62" t="str">
        <f>IF(ISERROR(VLOOKUP('Schedule - Email Group'!$B12,'Participants - Email Group'!$A:$H, 2, FALSE)), "", VLOOKUP('Schedule - Email Group'!$B12,'Participants - Email Group'!$A:$H, 2, FALSE))</f>
        <v>Nancy Briggs</v>
      </c>
      <c r="J12" s="62" t="str">
        <f>IF(ISERROR(VLOOKUP('Schedule - Email Group'!K12,'Participants - Email Group'!$A:$D, 2, FALSE)), "", VLOOKUP('Schedule - Email Group'!K12,'Participants - Email Group'!$A:$D, 2, FALSE))</f>
        <v>Marianne McNamara</v>
      </c>
      <c r="K12" s="61">
        <f>IF(H12='Participants - Email Group'!$I$1,1,(H12+1))</f>
        <v>7</v>
      </c>
    </row>
    <row r="13" spans="1:11" s="13" customFormat="1" ht="30" x14ac:dyDescent="0.2">
      <c r="A13" s="60" t="str">
        <f>VLOOKUP($B13,'Participants - Email Group'!$A:$E, 5, FALSE)</f>
        <v>Lisa Babcock - tools4health@yahoo.com</v>
      </c>
      <c r="B13" s="61">
        <f t="shared" si="0"/>
        <v>9</v>
      </c>
      <c r="C13" s="62" t="str">
        <f>IF(ISERROR(VLOOKUP($B13,'Participants - Email Group'!$A:$E, 2, FALSE)), "", VLOOKUP($B13,'Participants - Email Group'!$A:$E, 2, FALSE))</f>
        <v>Lisa Babcock</v>
      </c>
      <c r="D13" s="62" t="str">
        <f>IF(ISERROR(VLOOKUP('Schedule - Email Group'!E13,'Participants - Email Group'!$A:$D, 2, FALSE)), "", VLOOKUP('Schedule - Email Group'!E13,'Participants - Email Group'!$A:$D, 2, FALSE))</f>
        <v>Linda Marlene Eales</v>
      </c>
      <c r="E13" s="61">
        <f t="shared" ref="E13:E15" si="1">E12+1</f>
        <v>6</v>
      </c>
      <c r="F13" s="62" t="str">
        <f>IF(ISERROR(VLOOKUP('Schedule - Email Group'!$B13,'Participants - Email Group'!$A:$H, 2, FALSE)), "", VLOOKUP('Schedule - Email Group'!$B13,'Participants - Email Group'!$A:$H, 2, FALSE))</f>
        <v>Lisa Babcock</v>
      </c>
      <c r="G13" s="62" t="str">
        <f>IF(ISERROR(VLOOKUP('Schedule - Email Group'!H13,'Participants - Email Group'!$A:$D, 2, FALSE)), "", VLOOKUP('Schedule - Email Group'!H13,'Participants - Email Group'!$A:$D, 2, FALSE))</f>
        <v>Marianne McNamara</v>
      </c>
      <c r="H13" s="61">
        <f>IF(E13='Participants - Email Group'!$I$1,1,(E13+1))</f>
        <v>7</v>
      </c>
      <c r="I13" s="62" t="str">
        <f>IF(ISERROR(VLOOKUP('Schedule - Email Group'!$B13,'Participants - Email Group'!$A:$H, 2, FALSE)), "", VLOOKUP('Schedule - Email Group'!$B13,'Participants - Email Group'!$A:$H, 2, FALSE))</f>
        <v>Lisa Babcock</v>
      </c>
      <c r="J13" s="62" t="str">
        <f>IF(ISERROR(VLOOKUP('Schedule - Email Group'!K13,'Participants - Email Group'!$A:$D, 2, FALSE)), "", VLOOKUP('Schedule - Email Group'!K13,'Participants - Email Group'!$A:$D, 2, FALSE))</f>
        <v>Nancy Briggs</v>
      </c>
      <c r="K13" s="61">
        <f>IF(H13='Participants - Email Group'!$I$1,1,(H13+1))</f>
        <v>8</v>
      </c>
    </row>
    <row r="14" spans="1:11" ht="30" x14ac:dyDescent="0.2">
      <c r="A14" s="60" t="str">
        <f>VLOOKUP($B14,'Participants - Email Group'!$A:$E, 5, FALSE)</f>
        <v>Mary Ward - BodyTalkDrMJWard@gmail.com</v>
      </c>
      <c r="B14" s="61">
        <f t="shared" si="0"/>
        <v>10</v>
      </c>
      <c r="C14" s="62" t="str">
        <f>IF(ISERROR(VLOOKUP($B14,'Participants - Email Group'!$A:$E, 2, FALSE)), "", VLOOKUP($B14,'Participants - Email Group'!$A:$E, 2, FALSE))</f>
        <v>Mary Ward</v>
      </c>
      <c r="D14" s="62" t="str">
        <f>IF(ISERROR(VLOOKUP('Schedule - Email Group'!E14,'Participants - Email Group'!$A:$D, 2, FALSE)), "", VLOOKUP('Schedule - Email Group'!E14,'Participants - Email Group'!$A:$D, 2, FALSE))</f>
        <v>Marianne McNamara</v>
      </c>
      <c r="E14" s="61">
        <f t="shared" si="1"/>
        <v>7</v>
      </c>
      <c r="F14" s="62" t="str">
        <f>IF(ISERROR(VLOOKUP('Schedule - Email Group'!$B14,'Participants - Email Group'!$A:$H, 2, FALSE)), "", VLOOKUP('Schedule - Email Group'!$B14,'Participants - Email Group'!$A:$H, 2, FALSE))</f>
        <v>Mary Ward</v>
      </c>
      <c r="G14" s="62" t="str">
        <f>IF(ISERROR(VLOOKUP('Schedule - Email Group'!H14,'Participants - Email Group'!$A:$D, 2, FALSE)), "", VLOOKUP('Schedule - Email Group'!H14,'Participants - Email Group'!$A:$D, 2, FALSE))</f>
        <v>Nancy Briggs</v>
      </c>
      <c r="H14" s="61">
        <f>IF(E14='Participants - Email Group'!$I$1,1,(E14+1))</f>
        <v>8</v>
      </c>
      <c r="I14" s="62" t="str">
        <f>IF(ISERROR(VLOOKUP('Schedule - Email Group'!$B14,'Participants - Email Group'!$A:$H, 2, FALSE)), "", VLOOKUP('Schedule - Email Group'!$B14,'Participants - Email Group'!$A:$H, 2, FALSE))</f>
        <v>Mary Ward</v>
      </c>
      <c r="J14" s="62" t="str">
        <f>IF(ISERROR(VLOOKUP('Schedule - Email Group'!K14,'Participants - Email Group'!$A:$D, 2, FALSE)), "", VLOOKUP('Schedule - Email Group'!K14,'Participants - Email Group'!$A:$D, 2, FALSE))</f>
        <v>Lisa Babcock</v>
      </c>
      <c r="K14" s="61">
        <f>IF(H14='Participants - Email Group'!$I$1,1,(H14+1))</f>
        <v>9</v>
      </c>
    </row>
    <row r="15" spans="1:11" ht="30" x14ac:dyDescent="0.2">
      <c r="A15" s="60" t="str">
        <f>VLOOKUP($B15,'Participants - Email Group'!$A:$E, 5, FALSE)</f>
        <v>Jenna Caplette - vjennac@gmail.com</v>
      </c>
      <c r="B15" s="61">
        <f t="shared" si="0"/>
        <v>11</v>
      </c>
      <c r="C15" s="62" t="str">
        <f>IF(ISERROR(VLOOKUP($B15,'Participants - Email Group'!$A:$E, 2, FALSE)), "", VLOOKUP($B15,'Participants - Email Group'!$A:$E, 2, FALSE))</f>
        <v>Jenna Caplette</v>
      </c>
      <c r="D15" s="62" t="str">
        <f>IF(ISERROR(VLOOKUP('Schedule - Email Group'!E15,'Participants - Email Group'!$A:$D, 2, FALSE)), "", VLOOKUP('Schedule - Email Group'!E15,'Participants - Email Group'!$A:$D, 2, FALSE))</f>
        <v>Nancy Briggs</v>
      </c>
      <c r="E15" s="61">
        <f t="shared" si="1"/>
        <v>8</v>
      </c>
      <c r="F15" s="62" t="str">
        <f>IF(ISERROR(VLOOKUP('Schedule - Email Group'!$B15,'Participants - Email Group'!$A:$H, 2, FALSE)), "", VLOOKUP('Schedule - Email Group'!$B15,'Participants - Email Group'!$A:$H, 2, FALSE))</f>
        <v>Jenna Caplette</v>
      </c>
      <c r="G15" s="62" t="str">
        <f>IF(ISERROR(VLOOKUP('Schedule - Email Group'!H15,'Participants - Email Group'!$A:$D, 2, FALSE)), "", VLOOKUP('Schedule - Email Group'!H15,'Participants - Email Group'!$A:$D, 2, FALSE))</f>
        <v>Lisa Babcock</v>
      </c>
      <c r="H15" s="61">
        <f>IF(E15='Participants - Email Group'!$I$1,1,(E15+1))</f>
        <v>9</v>
      </c>
      <c r="I15" s="62" t="str">
        <f>IF(ISERROR(VLOOKUP('Schedule - Email Group'!$B15,'Participants - Email Group'!$A:$H, 2, FALSE)), "", VLOOKUP('Schedule - Email Group'!$B15,'Participants - Email Group'!$A:$H, 2, FALSE))</f>
        <v>Jenna Caplette</v>
      </c>
      <c r="J15" s="62" t="str">
        <f>IF(ISERROR(VLOOKUP('Schedule - Email Group'!K15,'Participants - Email Group'!$A:$D, 2, FALSE)), "", VLOOKUP('Schedule - Email Group'!K15,'Participants - Email Group'!$A:$D, 2, FALSE))</f>
        <v>Mary Ward</v>
      </c>
      <c r="K15" s="61">
        <f>IF(H15='Participants - Email Group'!$I$1,1,(H15+1))</f>
        <v>10</v>
      </c>
    </row>
    <row r="16" spans="1:11" x14ac:dyDescent="0.2">
      <c r="A16" s="71"/>
      <c r="B16" s="72"/>
      <c r="C16" s="73"/>
      <c r="D16" s="73"/>
      <c r="E16" s="72"/>
      <c r="F16" s="73"/>
      <c r="G16" s="73"/>
      <c r="H16" s="72"/>
      <c r="I16" s="73"/>
      <c r="J16" s="73"/>
      <c r="K16" s="72"/>
    </row>
    <row r="17" spans="2:11" x14ac:dyDescent="0.2">
      <c r="B17" s="8"/>
      <c r="E17" s="8"/>
      <c r="H17" s="39"/>
      <c r="K17" s="39"/>
    </row>
    <row r="18" spans="2:11" x14ac:dyDescent="0.2">
      <c r="B18" s="8"/>
      <c r="E18" s="8"/>
      <c r="H18" s="8"/>
    </row>
    <row r="19" spans="2:11" x14ac:dyDescent="0.2">
      <c r="B19" s="8"/>
      <c r="E19" s="8"/>
      <c r="H19" s="8"/>
    </row>
    <row r="20" spans="2:11" x14ac:dyDescent="0.2">
      <c r="B20" s="8"/>
      <c r="E20" s="8"/>
      <c r="H20" s="8"/>
    </row>
    <row r="21" spans="2:11" x14ac:dyDescent="0.2">
      <c r="B21" s="8"/>
      <c r="E21" s="8"/>
      <c r="H21" s="8"/>
    </row>
    <row r="22" spans="2:11" x14ac:dyDescent="0.2">
      <c r="B22" s="8"/>
      <c r="E22" s="8"/>
      <c r="H22" s="8"/>
    </row>
    <row r="23" spans="2:11" x14ac:dyDescent="0.2">
      <c r="B23" s="8"/>
      <c r="E23" s="8"/>
      <c r="H23" s="8"/>
    </row>
    <row r="24" spans="2:11" x14ac:dyDescent="0.2">
      <c r="B24" s="8"/>
      <c r="E24" s="8"/>
      <c r="H24" s="8"/>
    </row>
    <row r="25" spans="2:11" x14ac:dyDescent="0.2">
      <c r="B25" s="8"/>
      <c r="E25" s="8"/>
      <c r="H25" s="8"/>
    </row>
    <row r="26" spans="2:11" x14ac:dyDescent="0.2">
      <c r="B26" s="8"/>
      <c r="E26" s="8"/>
      <c r="H26" s="8"/>
    </row>
    <row r="27" spans="2:11" x14ac:dyDescent="0.2">
      <c r="B27" s="8"/>
      <c r="E27" s="8"/>
      <c r="H27" s="8"/>
    </row>
    <row r="28" spans="2:11" x14ac:dyDescent="0.2">
      <c r="B28" s="8"/>
      <c r="E28" s="8"/>
      <c r="H28" s="8"/>
    </row>
    <row r="29" spans="2:11" x14ac:dyDescent="0.2">
      <c r="B29" s="8"/>
      <c r="E29" s="8"/>
      <c r="H29" s="8"/>
    </row>
    <row r="30" spans="2:11" x14ac:dyDescent="0.2">
      <c r="B30" s="8"/>
      <c r="E30" s="8"/>
      <c r="H30" s="8"/>
    </row>
    <row r="31" spans="2:11" x14ac:dyDescent="0.2">
      <c r="B31" s="8"/>
      <c r="E31" s="8"/>
      <c r="H31" s="8"/>
    </row>
    <row r="32" spans="2:11" x14ac:dyDescent="0.2">
      <c r="B32" s="8"/>
      <c r="E32" s="8"/>
      <c r="H32" s="8"/>
    </row>
    <row r="33" spans="2:8" x14ac:dyDescent="0.2">
      <c r="B33" s="8"/>
      <c r="E33" s="8"/>
      <c r="H33" s="8"/>
    </row>
    <row r="34" spans="2:8" x14ac:dyDescent="0.2">
      <c r="B34" s="8"/>
      <c r="E34" s="8"/>
      <c r="H34" s="8"/>
    </row>
    <row r="35" spans="2:8" x14ac:dyDescent="0.2">
      <c r="B35" s="8"/>
      <c r="E35" s="8"/>
      <c r="H35" s="8"/>
    </row>
    <row r="36" spans="2:8" x14ac:dyDescent="0.2">
      <c r="B36" s="8"/>
      <c r="E36" s="8"/>
      <c r="H36" s="8"/>
    </row>
    <row r="37" spans="2:8" x14ac:dyDescent="0.2">
      <c r="B37" s="8"/>
      <c r="E37" s="8"/>
      <c r="H37" s="8"/>
    </row>
    <row r="38" spans="2:8" x14ac:dyDescent="0.2">
      <c r="B38" s="8"/>
      <c r="E38" s="8"/>
      <c r="H38" s="8"/>
    </row>
    <row r="39" spans="2:8" x14ac:dyDescent="0.2">
      <c r="B39" s="8"/>
      <c r="E39" s="8"/>
      <c r="H39" s="8"/>
    </row>
    <row r="40" spans="2:8" x14ac:dyDescent="0.2">
      <c r="B40" s="8"/>
      <c r="E40" s="8"/>
      <c r="H40" s="8"/>
    </row>
    <row r="41" spans="2:8" x14ac:dyDescent="0.2">
      <c r="B41" s="8"/>
      <c r="E41" s="8"/>
      <c r="H41" s="8"/>
    </row>
    <row r="42" spans="2:8" x14ac:dyDescent="0.2">
      <c r="B42" s="8"/>
      <c r="E42" s="8"/>
      <c r="H42" s="8"/>
    </row>
    <row r="43" spans="2:8" x14ac:dyDescent="0.2">
      <c r="B43" s="8"/>
      <c r="E43" s="8"/>
      <c r="H43" s="8"/>
    </row>
    <row r="44" spans="2:8" x14ac:dyDescent="0.2">
      <c r="B44" s="8"/>
      <c r="E44" s="8"/>
      <c r="H44" s="8"/>
    </row>
    <row r="45" spans="2:8" x14ac:dyDescent="0.2">
      <c r="B45" s="8"/>
      <c r="E45" s="8"/>
      <c r="H45" s="8"/>
    </row>
    <row r="46" spans="2:8" x14ac:dyDescent="0.2">
      <c r="B46" s="8"/>
      <c r="E46" s="8"/>
      <c r="H46" s="8"/>
    </row>
    <row r="47" spans="2:8" x14ac:dyDescent="0.2">
      <c r="B47" s="8"/>
      <c r="E47" s="8"/>
      <c r="H47" s="8"/>
    </row>
    <row r="48" spans="2:8" x14ac:dyDescent="0.2">
      <c r="B48" s="8"/>
      <c r="E48" s="8"/>
      <c r="H48" s="8"/>
    </row>
    <row r="49" spans="2:8" x14ac:dyDescent="0.2">
      <c r="B49" s="8"/>
      <c r="E49" s="8"/>
      <c r="H49" s="8"/>
    </row>
  </sheetData>
  <mergeCells count="5">
    <mergeCell ref="A3:B3"/>
    <mergeCell ref="F3:G3"/>
    <mergeCell ref="I3:J3"/>
    <mergeCell ref="C3:D3"/>
    <mergeCell ref="C2:J2"/>
  </mergeCells>
  <conditionalFormatting sqref="B5:B16 E5:E16 H6:H17 K6:K17">
    <cfRule type="expression" dxfId="7" priority="154">
      <formula>B$4="*"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zoomScaleNormal="100" workbookViewId="0">
      <selection activeCell="J7" sqref="J7"/>
    </sheetView>
  </sheetViews>
  <sheetFormatPr defaultRowHeight="15" outlineLevelCol="1" x14ac:dyDescent="0.2"/>
  <cols>
    <col min="1" max="1" width="23.8984375" customWidth="1"/>
    <col min="2" max="2" width="1.59765625" style="9" bestFit="1" customWidth="1"/>
    <col min="3" max="4" width="16.19921875" customWidth="1" outlineLevel="1"/>
    <col min="5" max="5" width="1.59765625" style="9" customWidth="1" outlineLevel="1"/>
    <col min="6" max="7" width="16.19921875" customWidth="1" outlineLevel="1"/>
    <col min="8" max="8" width="1.59765625" style="9" customWidth="1" outlineLevel="1"/>
    <col min="9" max="10" width="16.19921875" customWidth="1" outlineLevel="1"/>
    <col min="11" max="11" width="2.09765625" style="9" bestFit="1" customWidth="1"/>
  </cols>
  <sheetData>
    <row r="1" spans="1:11" ht="15.75" x14ac:dyDescent="0.2">
      <c r="A1" s="52">
        <v>2026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4" customFormat="1" ht="16.149999999999999" customHeight="1" x14ac:dyDescent="0.2">
      <c r="A2" s="11" t="s">
        <v>26</v>
      </c>
      <c r="B2" s="7"/>
      <c r="C2" s="75" t="s">
        <v>177</v>
      </c>
      <c r="D2" s="75"/>
      <c r="E2" s="75"/>
      <c r="F2" s="75"/>
      <c r="G2" s="75"/>
      <c r="H2" s="75"/>
      <c r="I2" s="75"/>
      <c r="J2" s="75"/>
      <c r="K2" s="6"/>
    </row>
    <row r="3" spans="1:11" s="4" customFormat="1" ht="16.5" thickBot="1" x14ac:dyDescent="0.25">
      <c r="A3" s="74" t="s">
        <v>25</v>
      </c>
      <c r="B3" s="74"/>
      <c r="C3" s="74" t="s">
        <v>22</v>
      </c>
      <c r="D3" s="74"/>
      <c r="E3" s="56"/>
      <c r="F3" s="74" t="s">
        <v>23</v>
      </c>
      <c r="G3" s="74"/>
      <c r="H3" s="56"/>
      <c r="I3" s="74" t="s">
        <v>24</v>
      </c>
      <c r="J3" s="74"/>
      <c r="K3" s="56"/>
    </row>
    <row r="4" spans="1:11" s="4" customFormat="1" ht="15.75" thickTop="1" x14ac:dyDescent="0.25">
      <c r="A4" s="57"/>
      <c r="B4" s="56"/>
      <c r="C4" s="64" t="s">
        <v>11</v>
      </c>
      <c r="D4" s="64" t="s">
        <v>12</v>
      </c>
      <c r="E4" s="59" t="str">
        <f>IF(B5='Participants - "Live" Group'!$I$1, "*", "")</f>
        <v/>
      </c>
      <c r="F4" s="64" t="s">
        <v>11</v>
      </c>
      <c r="G4" s="64" t="s">
        <v>12</v>
      </c>
      <c r="H4" s="59" t="str">
        <f>IF(E5='Participants - "Live" Group'!$I$1, "*", "")</f>
        <v/>
      </c>
      <c r="I4" s="64" t="s">
        <v>11</v>
      </c>
      <c r="J4" s="64" t="s">
        <v>12</v>
      </c>
      <c r="K4" s="59" t="str">
        <f>IF(H5='Participants - "Live" Group'!$I$1, "*", "")</f>
        <v/>
      </c>
    </row>
    <row r="5" spans="1:11" s="12" customFormat="1" ht="35.25" customHeight="1" x14ac:dyDescent="0.2">
      <c r="A5" s="65" t="str">
        <f>VLOOKUP('Schedule - "Live" Group'!$B5,'Participants - "Live" Group'!$A:$E, 5, FALSE)</f>
        <v>Katherine Ebacher - Katherine@ListentotheBodyTalk.com</v>
      </c>
      <c r="B5" s="61">
        <v>1</v>
      </c>
      <c r="C5" s="66" t="str">
        <f>IF(ISERROR(IF(A5=0,"",VLOOKUP('Schedule - "Live" Group'!$B5,'Participants - "Live" Group'!$A:$E,2,FALSE))), "", IF(A5=0,"",VLOOKUP('Schedule - "Live" Group'!$B5,'Participants - "Live" Group'!$A:$E,2,FALSE)))</f>
        <v>Katherine Ebacher</v>
      </c>
      <c r="D5" s="67" t="str">
        <f>IF(ISERROR(IF($A5=0,"",VLOOKUP('Schedule - "Live" Group'!E5,'Participants - "Live" Group'!$A:$E, 2, FALSE))), "", IF($A5=0,"",VLOOKUP('Schedule - "Live" Group'!E5,'Participants - "Live" Group'!$A:$E, 2, FALSE)))</f>
        <v xml:space="preserve">Antonella Ercolani </v>
      </c>
      <c r="E5" s="61">
        <v>9</v>
      </c>
      <c r="F5" s="68" t="str">
        <f>C5</f>
        <v>Katherine Ebacher</v>
      </c>
      <c r="G5" s="67" t="str">
        <f>IF(ISERROR(IF($A5=0,"",VLOOKUP('Schedule - "Live" Group'!H5,'Participants - "Live" Group'!$A:$E, 2, FALSE))), "", IF($A5=0,"",VLOOKUP('Schedule - "Live" Group'!H5,'Participants - "Live" Group'!$A:$E, 2, FALSE)))</f>
        <v>Christine Plaud</v>
      </c>
      <c r="H5" s="61">
        <f>IF(E5='Participants - "Live" Group'!$I$1,1,(E5+1))</f>
        <v>10</v>
      </c>
      <c r="I5" s="68" t="str">
        <f>F5</f>
        <v>Katherine Ebacher</v>
      </c>
      <c r="J5" s="67" t="str">
        <f>IF(ISERROR(IF($A5=0,"",VLOOKUP('Schedule - "Live" Group'!K5,'Participants - "Live" Group'!$A:$E, 2, FALSE))), "", IF($A5=0,"",VLOOKUP('Schedule - "Live" Group'!K5,'Participants - "Live" Group'!$A:$E, 2, FALSE)))</f>
        <v>Jacqueline van Ryneveld</v>
      </c>
      <c r="K5" s="61">
        <f>IF(H5='Participants - "Live" Group'!$I$1,1,(H5+1))</f>
        <v>11</v>
      </c>
    </row>
    <row r="6" spans="1:11" s="12" customFormat="1" ht="25.5" x14ac:dyDescent="0.2">
      <c r="A6" s="65" t="str">
        <f>VLOOKUP('Schedule - "Live" Group'!$B6,'Participants - "Live" Group'!$A:$E, 5, FALSE)</f>
        <v>Kimberley Katerenchuk - tappinghealthinc@gmail.com</v>
      </c>
      <c r="B6" s="61">
        <f>B5+1</f>
        <v>2</v>
      </c>
      <c r="C6" s="66" t="str">
        <f>IF(ISERROR(IF(A6=0,"",VLOOKUP('Schedule - "Live" Group'!$B6,'Participants - "Live" Group'!$A:$E,2,FALSE))), "", IF(A6=0,"",VLOOKUP('Schedule - "Live" Group'!$B6,'Participants - "Live" Group'!$A:$E,2,FALSE)))</f>
        <v>Kimberley Katerenchuk</v>
      </c>
      <c r="D6" s="67" t="str">
        <f>IF(ISERROR(IF($A6=0,"",VLOOKUP('Schedule - "Live" Group'!E6,'Participants - "Live" Group'!$A:$E, 2, FALSE))), "", IF($A6=0,"",VLOOKUP('Schedule - "Live" Group'!E6,'Participants - "Live" Group'!$A:$E, 2, FALSE)))</f>
        <v>Christine Plaud</v>
      </c>
      <c r="E6" s="61">
        <f>E5+1</f>
        <v>10</v>
      </c>
      <c r="F6" s="68" t="str">
        <f t="shared" ref="F6:F31" si="0">C6</f>
        <v>Kimberley Katerenchuk</v>
      </c>
      <c r="G6" s="67" t="str">
        <f>IF(ISERROR(IF($A6=0,"",VLOOKUP('Schedule - "Live" Group'!H6,'Participants - "Live" Group'!$A:$E, 2, FALSE))), "", IF($A6=0,"",VLOOKUP('Schedule - "Live" Group'!H6,'Participants - "Live" Group'!$A:$E, 2, FALSE)))</f>
        <v>Jacqueline van Ryneveld</v>
      </c>
      <c r="H6" s="61">
        <f>IF(E6='Participants - "Live" Group'!$I$1,1,(E6+1))</f>
        <v>11</v>
      </c>
      <c r="I6" s="68" t="str">
        <f t="shared" ref="I6:I31" si="1">F6</f>
        <v>Kimberley Katerenchuk</v>
      </c>
      <c r="J6" s="67" t="str">
        <f>IF(ISERROR(IF($A6=0,"",VLOOKUP('Schedule - "Live" Group'!K6,'Participants - "Live" Group'!$A:$E, 2, FALSE))), "", IF($A6=0,"",VLOOKUP('Schedule - "Live" Group'!K6,'Participants - "Live" Group'!$A:$E, 2, FALSE)))</f>
        <v>Katherine Ebacher</v>
      </c>
      <c r="K6" s="61">
        <f>IF(H6='Participants - "Live" Group'!$I$1,1,(H6+1))</f>
        <v>1</v>
      </c>
    </row>
    <row r="7" spans="1:11" s="12" customFormat="1" ht="28.9" customHeight="1" x14ac:dyDescent="0.2">
      <c r="A7" s="65" t="str">
        <f>VLOOKUP('Schedule - "Live" Group'!$B7,'Participants - "Live" Group'!$A:$E, 5, FALSE)</f>
        <v>Sharon Koenning - sharonkoenning@gmail.com</v>
      </c>
      <c r="B7" s="61">
        <f t="shared" ref="B7:B31" si="2">B6+1</f>
        <v>3</v>
      </c>
      <c r="C7" s="66" t="str">
        <f>IF(ISERROR(IF(A7=0,"",VLOOKUP('Schedule - "Live" Group'!$B7,'Participants - "Live" Group'!$A:$E,2,FALSE))), "", IF(A7=0,"",VLOOKUP('Schedule - "Live" Group'!$B7,'Participants - "Live" Group'!$A:$E,2,FALSE)))</f>
        <v>Sharon Koenning</v>
      </c>
      <c r="D7" s="67" t="str">
        <f>IF(ISERROR(IF($A7=0,"",VLOOKUP('Schedule - "Live" Group'!E7,'Participants - "Live" Group'!$A:$E, 2, FALSE))), "", IF($A7=0,"",VLOOKUP('Schedule - "Live" Group'!E7,'Participants - "Live" Group'!$A:$E, 2, FALSE)))</f>
        <v>Jacqueline van Ryneveld</v>
      </c>
      <c r="E7" s="61">
        <f t="shared" ref="E7:E17" si="3">E6+1</f>
        <v>11</v>
      </c>
      <c r="F7" s="68" t="str">
        <f t="shared" si="0"/>
        <v>Sharon Koenning</v>
      </c>
      <c r="G7" s="67" t="str">
        <f>IF(ISERROR(IF($A7=0,"",VLOOKUP('Schedule - "Live" Group'!H7,'Participants - "Live" Group'!$A:$E, 2, FALSE))), "", IF($A7=0,"",VLOOKUP('Schedule - "Live" Group'!H7,'Participants - "Live" Group'!$A:$E, 2, FALSE)))</f>
        <v>Katherine Ebacher</v>
      </c>
      <c r="H7" s="61">
        <f>IF(E7='Participants - "Live" Group'!$I$1,1,(E7+1))</f>
        <v>1</v>
      </c>
      <c r="I7" s="68" t="str">
        <f t="shared" si="1"/>
        <v>Sharon Koenning</v>
      </c>
      <c r="J7" s="67" t="str">
        <f>IF(ISERROR(IF($A7=0,"",VLOOKUP('Schedule - "Live" Group'!K7,'Participants - "Live" Group'!$A:$E, 2, FALSE))), "", IF($A7=0,"",VLOOKUP('Schedule - "Live" Group'!K7,'Participants - "Live" Group'!$A:$E, 2, FALSE)))</f>
        <v>Kimberley Katerenchuk</v>
      </c>
      <c r="K7" s="61">
        <f>IF(H7='Participants - "Live" Group'!$I$1,1,(H7+1))</f>
        <v>2</v>
      </c>
    </row>
    <row r="8" spans="1:11" s="12" customFormat="1" ht="27.75" customHeight="1" x14ac:dyDescent="0.2">
      <c r="A8" s="65" t="str">
        <f>VLOOKUP('Schedule - "Live" Group'!$B8,'Participants - "Live" Group'!$A:$E, 5, FALSE)</f>
        <v>Angie Tourani - angie@bodytalksystem.com.hk</v>
      </c>
      <c r="B8" s="61">
        <f t="shared" si="2"/>
        <v>4</v>
      </c>
      <c r="C8" s="66" t="str">
        <f>IF(ISERROR(IF(A8=0,"",VLOOKUP('Schedule - "Live" Group'!$B8,'Participants - "Live" Group'!$A:$E,2,FALSE))), "", IF(A8=0,"",VLOOKUP('Schedule - "Live" Group'!$B8,'Participants - "Live" Group'!$A:$E,2,FALSE)))</f>
        <v>Angie Tourani</v>
      </c>
      <c r="D8" s="67" t="str">
        <f>IF(ISERROR(IF($A8=0,"",VLOOKUP('Schedule - "Live" Group'!E8,'Participants - "Live" Group'!$A:$E, 2, FALSE))), "", IF($A8=0,"",VLOOKUP('Schedule - "Live" Group'!E8,'Participants - "Live" Group'!$A:$E, 2, FALSE)))</f>
        <v>Katherine Ebacher</v>
      </c>
      <c r="E8" s="61">
        <v>1</v>
      </c>
      <c r="F8" s="68" t="str">
        <f t="shared" si="0"/>
        <v>Angie Tourani</v>
      </c>
      <c r="G8" s="67" t="str">
        <f>IF(ISERROR(IF($A8=0,"",VLOOKUP('Schedule - "Live" Group'!H8,'Participants - "Live" Group'!$A:$E, 2, FALSE))), "", IF($A8=0,"",VLOOKUP('Schedule - "Live" Group'!H8,'Participants - "Live" Group'!$A:$E, 2, FALSE)))</f>
        <v>Kimberley Katerenchuk</v>
      </c>
      <c r="H8" s="61">
        <f>IF(E8='Participants - "Live" Group'!$I$1,1,(E8+1))</f>
        <v>2</v>
      </c>
      <c r="I8" s="68" t="str">
        <f t="shared" si="1"/>
        <v>Angie Tourani</v>
      </c>
      <c r="J8" s="67" t="str">
        <f>IF(ISERROR(IF($A8=0,"",VLOOKUP('Schedule - "Live" Group'!K8,'Participants - "Live" Group'!$A:$E, 2, FALSE))), "", IF($A8=0,"",VLOOKUP('Schedule - "Live" Group'!K8,'Participants - "Live" Group'!$A:$E, 2, FALSE)))</f>
        <v>Sharon Koenning</v>
      </c>
      <c r="K8" s="61">
        <f>IF(H8='Participants - "Live" Group'!$I$1,1,(H8+1))</f>
        <v>3</v>
      </c>
    </row>
    <row r="9" spans="1:11" ht="25.5" x14ac:dyDescent="0.2">
      <c r="A9" s="65" t="str">
        <f>VLOOKUP('Schedule - "Live" Group'!$B9,'Participants - "Live" Group'!$A:$E, 5, FALSE)</f>
        <v>Amanda Bartley - petrock77@gmail.com</v>
      </c>
      <c r="B9" s="61">
        <f t="shared" si="2"/>
        <v>5</v>
      </c>
      <c r="C9" s="66" t="str">
        <f>IF(ISERROR(IF(A9=0,"",VLOOKUP('Schedule - "Live" Group'!$B9,'Participants - "Live" Group'!$A:$E,2,FALSE))), "", IF(A9=0,"",VLOOKUP('Schedule - "Live" Group'!$B9,'Participants - "Live" Group'!$A:$E,2,FALSE)))</f>
        <v>Amanda Bartley</v>
      </c>
      <c r="D9" s="67" t="str">
        <f>IF(ISERROR(IF($A9=0,"",VLOOKUP('Schedule - "Live" Group'!E9,'Participants - "Live" Group'!$A:$E, 2, FALSE))), "", IF($A9=0,"",VLOOKUP('Schedule - "Live" Group'!E9,'Participants - "Live" Group'!$A:$E, 2, FALSE)))</f>
        <v>Kimberley Katerenchuk</v>
      </c>
      <c r="E9" s="61">
        <f t="shared" si="3"/>
        <v>2</v>
      </c>
      <c r="F9" s="68" t="str">
        <f t="shared" si="0"/>
        <v>Amanda Bartley</v>
      </c>
      <c r="G9" s="67" t="str">
        <f>IF(ISERROR(IF($A9=0,"",VLOOKUP('Schedule - "Live" Group'!H9,'Participants - "Live" Group'!$A:$E, 2, FALSE))), "", IF($A9=0,"",VLOOKUP('Schedule - "Live" Group'!H9,'Participants - "Live" Group'!$A:$E, 2, FALSE)))</f>
        <v>Sharon Koenning</v>
      </c>
      <c r="H9" s="61">
        <f>IF(E9='Participants - "Live" Group'!$I$1,1,(E9+1))</f>
        <v>3</v>
      </c>
      <c r="I9" s="68" t="str">
        <f t="shared" si="1"/>
        <v>Amanda Bartley</v>
      </c>
      <c r="J9" s="67" t="str">
        <f>IF(ISERROR(IF($A9=0,"",VLOOKUP('Schedule - "Live" Group'!K9,'Participants - "Live" Group'!$A:$E, 2, FALSE))), "", IF($A9=0,"",VLOOKUP('Schedule - "Live" Group'!K9,'Participants - "Live" Group'!$A:$E, 2, FALSE)))</f>
        <v>Angie Tourani</v>
      </c>
      <c r="K9" s="61">
        <f>IF(H9='Participants - "Live" Group'!$I$1,1,(H9+1))</f>
        <v>4</v>
      </c>
    </row>
    <row r="10" spans="1:11" ht="25.5" x14ac:dyDescent="0.2">
      <c r="A10" s="65" t="str">
        <f>VLOOKUP('Schedule - "Live" Group'!$B10,'Participants - "Live" Group'!$A:$E, 5, FALSE)</f>
        <v>Nicole Senft - nicole.bodytalk@gmail.com</v>
      </c>
      <c r="B10" s="61">
        <f t="shared" si="2"/>
        <v>6</v>
      </c>
      <c r="C10" s="66" t="str">
        <f>IF(ISERROR(IF(A10=0,"",VLOOKUP('Schedule - "Live" Group'!$B10,'Participants - "Live" Group'!$A:$E,2,FALSE))), "", IF(A10=0,"",VLOOKUP('Schedule - "Live" Group'!$B10,'Participants - "Live" Group'!$A:$E,2,FALSE)))</f>
        <v>Nicole Senft</v>
      </c>
      <c r="D10" s="67" t="str">
        <f>IF(ISERROR(IF($A10=0,"",VLOOKUP('Schedule - "Live" Group'!E10,'Participants - "Live" Group'!$A:$E, 2, FALSE))), "", IF($A10=0,"",VLOOKUP('Schedule - "Live" Group'!E10,'Participants - "Live" Group'!$A:$E, 2, FALSE)))</f>
        <v>Sharon Koenning</v>
      </c>
      <c r="E10" s="61">
        <f t="shared" si="3"/>
        <v>3</v>
      </c>
      <c r="F10" s="68" t="str">
        <f t="shared" si="0"/>
        <v>Nicole Senft</v>
      </c>
      <c r="G10" s="67" t="str">
        <f>IF(ISERROR(IF($A10=0,"",VLOOKUP('Schedule - "Live" Group'!H10,'Participants - "Live" Group'!$A:$E, 2, FALSE))), "", IF($A10=0,"",VLOOKUP('Schedule - "Live" Group'!H10,'Participants - "Live" Group'!$A:$E, 2, FALSE)))</f>
        <v>Angie Tourani</v>
      </c>
      <c r="H10" s="61">
        <f>IF(E10='Participants - "Live" Group'!$I$1,1,(E10+1))</f>
        <v>4</v>
      </c>
      <c r="I10" s="68" t="str">
        <f t="shared" si="1"/>
        <v>Nicole Senft</v>
      </c>
      <c r="J10" s="67" t="str">
        <f>IF(ISERROR(IF($A10=0,"",VLOOKUP('Schedule - "Live" Group'!K10,'Participants - "Live" Group'!$A:$E, 2, FALSE))), "", IF($A10=0,"",VLOOKUP('Schedule - "Live" Group'!K10,'Participants - "Live" Group'!$A:$E, 2, FALSE)))</f>
        <v>Amanda Bartley</v>
      </c>
      <c r="K10" s="61">
        <f>IF(H10='Participants - "Live" Group'!$I$1,1,(H10+1))</f>
        <v>5</v>
      </c>
    </row>
    <row r="11" spans="1:11" x14ac:dyDescent="0.2">
      <c r="A11" s="65" t="str">
        <f>VLOOKUP('Schedule - "Live" Group'!$B11,'Participants - "Live" Group'!$A:$E, 5, FALSE)</f>
        <v>Lisa Wegner - lisais@telus.net</v>
      </c>
      <c r="B11" s="61">
        <f t="shared" si="2"/>
        <v>7</v>
      </c>
      <c r="C11" s="66" t="str">
        <f>IF(ISERROR(IF(A11=0,"",VLOOKUP('Schedule - "Live" Group'!$B11,'Participants - "Live" Group'!$A:$E,2,FALSE))), "", IF(A11=0,"",VLOOKUP('Schedule - "Live" Group'!$B11,'Participants - "Live" Group'!$A:$E,2,FALSE)))</f>
        <v>Lisa Wegner</v>
      </c>
      <c r="D11" s="67" t="str">
        <f>IF(ISERROR(IF($A11=0,"",VLOOKUP('Schedule - "Live" Group'!E11,'Participants - "Live" Group'!$A:$E, 2, FALSE))), "", IF($A11=0,"",VLOOKUP('Schedule - "Live" Group'!E11,'Participants - "Live" Group'!$A:$E, 2, FALSE)))</f>
        <v>Angie Tourani</v>
      </c>
      <c r="E11" s="61">
        <f t="shared" si="3"/>
        <v>4</v>
      </c>
      <c r="F11" s="68" t="str">
        <f t="shared" si="0"/>
        <v>Lisa Wegner</v>
      </c>
      <c r="G11" s="67" t="str">
        <f>IF(ISERROR(IF($A11=0,"",VLOOKUP('Schedule - "Live" Group'!H11,'Participants - "Live" Group'!$A:$E, 2, FALSE))), "", IF($A11=0,"",VLOOKUP('Schedule - "Live" Group'!H11,'Participants - "Live" Group'!$A:$E, 2, FALSE)))</f>
        <v>Amanda Bartley</v>
      </c>
      <c r="H11" s="61">
        <f>IF(E11='Participants - "Live" Group'!$I$1,1,(E11+1))</f>
        <v>5</v>
      </c>
      <c r="I11" s="68" t="str">
        <f t="shared" si="1"/>
        <v>Lisa Wegner</v>
      </c>
      <c r="J11" s="67" t="str">
        <f>IF(ISERROR(IF($A11=0,"",VLOOKUP('Schedule - "Live" Group'!K11,'Participants - "Live" Group'!$A:$E, 2, FALSE))), "", IF($A11=0,"",VLOOKUP('Schedule - "Live" Group'!K11,'Participants - "Live" Group'!$A:$E, 2, FALSE)))</f>
        <v>Nicole Senft</v>
      </c>
      <c r="K11" s="61">
        <f>IF(H11='Participants - "Live" Group'!$I$1,1,(H11+1))</f>
        <v>6</v>
      </c>
    </row>
    <row r="12" spans="1:11" ht="38.25" x14ac:dyDescent="0.2">
      <c r="A12" s="65" t="str">
        <f>VLOOKUP('Schedule - "Live" Group'!$B12,'Participants - "Live" Group'!$A:$E, 5, FALSE)</f>
        <v>Mary Jane Ward - BodyTalkDrMJWard@gmail.com</v>
      </c>
      <c r="B12" s="61">
        <f t="shared" si="2"/>
        <v>8</v>
      </c>
      <c r="C12" s="66" t="str">
        <f>IF(ISERROR(IF(A12=0,"",VLOOKUP('Schedule - "Live" Group'!$B12,'Participants - "Live" Group'!$A:$E,2,FALSE))), "", IF(A12=0,"",VLOOKUP('Schedule - "Live" Group'!$B12,'Participants - "Live" Group'!$A:$E,2,FALSE)))</f>
        <v>Mary Jane Ward</v>
      </c>
      <c r="D12" s="67" t="str">
        <f>IF(ISERROR(IF($A12=0,"",VLOOKUP('Schedule - "Live" Group'!E12,'Participants - "Live" Group'!$A:$E, 2, FALSE))), "", IF($A12=0,"",VLOOKUP('Schedule - "Live" Group'!E12,'Participants - "Live" Group'!$A:$E, 2, FALSE)))</f>
        <v>Amanda Bartley</v>
      </c>
      <c r="E12" s="61">
        <f t="shared" si="3"/>
        <v>5</v>
      </c>
      <c r="F12" s="68" t="str">
        <f t="shared" si="0"/>
        <v>Mary Jane Ward</v>
      </c>
      <c r="G12" s="67" t="str">
        <f>IF(ISERROR(IF($A12=0,"",VLOOKUP('Schedule - "Live" Group'!H12,'Participants - "Live" Group'!$A:$E, 2, FALSE))), "", IF($A12=0,"",VLOOKUP('Schedule - "Live" Group'!H12,'Participants - "Live" Group'!$A:$E, 2, FALSE)))</f>
        <v>Nicole Senft</v>
      </c>
      <c r="H12" s="61">
        <f>IF(E12='Participants - "Live" Group'!$I$1,1,(E12+1))</f>
        <v>6</v>
      </c>
      <c r="I12" s="68" t="str">
        <f t="shared" si="1"/>
        <v>Mary Jane Ward</v>
      </c>
      <c r="J12" s="67" t="str">
        <f>IF(ISERROR(IF($A12=0,"",VLOOKUP('Schedule - "Live" Group'!K12,'Participants - "Live" Group'!$A:$E, 2, FALSE))), "", IF($A12=0,"",VLOOKUP('Schedule - "Live" Group'!K12,'Participants - "Live" Group'!$A:$E, 2, FALSE)))</f>
        <v>Lisa Wegner</v>
      </c>
      <c r="K12" s="61">
        <f>IF(H12='Participants - "Live" Group'!$I$1,1,(H12+1))</f>
        <v>7</v>
      </c>
    </row>
    <row r="13" spans="1:11" ht="25.5" x14ac:dyDescent="0.2">
      <c r="A13" s="65" t="str">
        <f>VLOOKUP('Schedule - "Live" Group'!$B13,'Participants - "Live" Group'!$A:$E, 5, FALSE)</f>
        <v>Antonella Ercolani  - antonellafi@yahoo.com</v>
      </c>
      <c r="B13" s="61">
        <f t="shared" si="2"/>
        <v>9</v>
      </c>
      <c r="C13" s="66" t="str">
        <f>IF(ISERROR(IF(A13=0,"",VLOOKUP('Schedule - "Live" Group'!$B13,'Participants - "Live" Group'!$A:$E,2,FALSE))), "", IF(A13=0,"",VLOOKUP('Schedule - "Live" Group'!$B13,'Participants - "Live" Group'!$A:$E,2,FALSE)))</f>
        <v xml:space="preserve">Antonella Ercolani </v>
      </c>
      <c r="D13" s="67" t="str">
        <f>IF(ISERROR(IF($A13=0,"",VLOOKUP('Schedule - "Live" Group'!E13,'Participants - "Live" Group'!$A:$E, 2, FALSE))), "", IF($A13=0,"",VLOOKUP('Schedule - "Live" Group'!E13,'Participants - "Live" Group'!$A:$E, 2, FALSE)))</f>
        <v>Nicole Senft</v>
      </c>
      <c r="E13" s="61">
        <f t="shared" si="3"/>
        <v>6</v>
      </c>
      <c r="F13" s="68" t="str">
        <f t="shared" si="0"/>
        <v xml:space="preserve">Antonella Ercolani </v>
      </c>
      <c r="G13" s="67" t="str">
        <f>IF(ISERROR(IF($A13=0,"",VLOOKUP('Schedule - "Live" Group'!H13,'Participants - "Live" Group'!$A:$E, 2, FALSE))), "", IF($A13=0,"",VLOOKUP('Schedule - "Live" Group'!H13,'Participants - "Live" Group'!$A:$E, 2, FALSE)))</f>
        <v>Lisa Wegner</v>
      </c>
      <c r="H13" s="61">
        <f>IF(E13='Participants - "Live" Group'!$I$1,1,(E13+1))</f>
        <v>7</v>
      </c>
      <c r="I13" s="70" t="str">
        <f t="shared" si="1"/>
        <v xml:space="preserve">Antonella Ercolani </v>
      </c>
      <c r="J13" s="69" t="str">
        <f>IF(ISERROR(IF($A13=0,"",VLOOKUP('Schedule - "Live" Group'!K13,'Participants - "Live" Group'!$A:$E, 2, FALSE))), "", IF($A13=0,"",VLOOKUP('Schedule - "Live" Group'!K13,'Participants - "Live" Group'!$A:$E, 2, FALSE)))</f>
        <v>Mary Jane Ward</v>
      </c>
      <c r="K13" s="61">
        <f>IF(H13='Participants - "Live" Group'!$I$1,1,(H13+1))</f>
        <v>8</v>
      </c>
    </row>
    <row r="14" spans="1:11" ht="25.5" x14ac:dyDescent="0.2">
      <c r="A14" s="65" t="str">
        <f>VLOOKUP('Schedule - "Live" Group'!$B14,'Participants - "Live" Group'!$A:$E, 5, FALSE)</f>
        <v>Christine Plaud - christine@innerkeys.com</v>
      </c>
      <c r="B14" s="61">
        <f t="shared" si="2"/>
        <v>10</v>
      </c>
      <c r="C14" s="66" t="str">
        <f>IF(ISERROR(IF(A14=0,"",VLOOKUP('Schedule - "Live" Group'!$B14,'Participants - "Live" Group'!$A:$E,2,FALSE))), "", IF(A14=0,"",VLOOKUP('Schedule - "Live" Group'!$B14,'Participants - "Live" Group'!$A:$E,2,FALSE)))</f>
        <v>Christine Plaud</v>
      </c>
      <c r="D14" s="67" t="str">
        <f>IF(ISERROR(IF($A14=0,"",VLOOKUP('Schedule - "Live" Group'!E14,'Participants - "Live" Group'!$A:$E, 2, FALSE))), "", IF($A14=0,"",VLOOKUP('Schedule - "Live" Group'!E14,'Participants - "Live" Group'!$A:$E, 2, FALSE)))</f>
        <v>Lisa Wegner</v>
      </c>
      <c r="E14" s="61">
        <f t="shared" si="3"/>
        <v>7</v>
      </c>
      <c r="F14" s="68" t="str">
        <f t="shared" si="0"/>
        <v>Christine Plaud</v>
      </c>
      <c r="G14" s="67" t="str">
        <f>IF(ISERROR(IF($A14=0,"",VLOOKUP('Schedule - "Live" Group'!H14,'Participants - "Live" Group'!$A:$E, 2, FALSE))), "", IF($A14=0,"",VLOOKUP('Schedule - "Live" Group'!H14,'Participants - "Live" Group'!$A:$E, 2, FALSE)))</f>
        <v>Mary Jane Ward</v>
      </c>
      <c r="H14" s="61">
        <f>IF(E14='Participants - "Live" Group'!$I$1,1, (E14+1))</f>
        <v>8</v>
      </c>
      <c r="I14" s="68" t="str">
        <f t="shared" si="1"/>
        <v>Christine Plaud</v>
      </c>
      <c r="J14" s="67" t="str">
        <f>IF(ISERROR(IF($A14=0,"",VLOOKUP('Schedule - "Live" Group'!K14,'Participants - "Live" Group'!$A:$E, 2, FALSE))), "", IF($A14=0,"",VLOOKUP('Schedule - "Live" Group'!K14,'Participants - "Live" Group'!$A:$E, 2, FALSE)))</f>
        <v xml:space="preserve">Antonella Ercolani </v>
      </c>
      <c r="K14" s="61">
        <f>IF(H14='Participants - "Live" Group'!$I$1,1,(H14+1))</f>
        <v>9</v>
      </c>
    </row>
    <row r="15" spans="1:11" s="49" customFormat="1" ht="25.5" x14ac:dyDescent="0.2">
      <c r="A15" s="65" t="str">
        <f>VLOOKUP('Schedule - "Live" Group'!$B15,'Participants - "Live" Group'!$A:$E, 5, FALSE)</f>
        <v>Jacqueline van Ryneveld - jacqsbodytalk@gmail.com</v>
      </c>
      <c r="B15" s="61">
        <f t="shared" si="2"/>
        <v>11</v>
      </c>
      <c r="C15" s="66" t="str">
        <f>IF(ISERROR(IF(A15=0,"",VLOOKUP('Schedule - "Live" Group'!$B15,'Participants - "Live" Group'!$A:$E,2,FALSE))), "", IF(A15=0,"",VLOOKUP('Schedule - "Live" Group'!$B15,'Participants - "Live" Group'!$A:$E,2,FALSE)))</f>
        <v>Jacqueline van Ryneveld</v>
      </c>
      <c r="D15" s="67" t="str">
        <f>IF(ISERROR(IF($A15=0,"",VLOOKUP('Schedule - "Live" Group'!E15,'Participants - "Live" Group'!$A:$E, 2, FALSE))), "", IF($A15=0,"",VLOOKUP('Schedule - "Live" Group'!E15,'Participants - "Live" Group'!$A:$E, 2, FALSE)))</f>
        <v>Mary Jane Ward</v>
      </c>
      <c r="E15" s="61">
        <f t="shared" si="3"/>
        <v>8</v>
      </c>
      <c r="F15" s="68" t="str">
        <f>C15</f>
        <v>Jacqueline van Ryneveld</v>
      </c>
      <c r="G15" s="67" t="str">
        <f>IF(ISERROR(IF($A15=0,"",VLOOKUP('Schedule - "Live" Group'!H15,'Participants - "Live" Group'!$A:$E, 2, FALSE))), "", IF($A15=0,"",VLOOKUP('Schedule - "Live" Group'!H15,'Participants - "Live" Group'!$A:$E, 2, FALSE)))</f>
        <v xml:space="preserve">Antonella Ercolani </v>
      </c>
      <c r="H15" s="61">
        <f>IF(E15='Participants - "Live" Group'!$I$1,1, (E15+1))</f>
        <v>9</v>
      </c>
      <c r="I15" s="68" t="str">
        <f>F15</f>
        <v>Jacqueline van Ryneveld</v>
      </c>
      <c r="J15" s="67" t="str">
        <f>IF(ISERROR(IF($A15=0,"",VLOOKUP('Schedule - "Live" Group'!K15,'Participants - "Live" Group'!$A:$E, 2, FALSE))), "", IF($A15=0,"",VLOOKUP('Schedule - "Live" Group'!K15,'Participants - "Live" Group'!$A:$E, 2, FALSE)))</f>
        <v>Christine Plaud</v>
      </c>
      <c r="K15" s="61">
        <f>IF(H15='Participants - "Live" Group'!$I$1,1,(H15+1))</f>
        <v>10</v>
      </c>
    </row>
    <row r="16" spans="1:11" x14ac:dyDescent="0.2">
      <c r="A16" s="65" t="e">
        <f>VLOOKUP('Schedule - "Live" Group'!$B16,'Participants - "Live" Group'!$A:$E, 5, FALSE)</f>
        <v>#N/A</v>
      </c>
      <c r="B16" s="61">
        <f t="shared" si="2"/>
        <v>12</v>
      </c>
      <c r="C16" s="66" t="str">
        <f>IF(ISERROR(IF(A16=0,"",VLOOKUP('Schedule - "Live" Group'!$B16,'Participants - "Live" Group'!$A:$E,2,FALSE))), "", IF(A16=0,"",VLOOKUP('Schedule - "Live" Group'!$B16,'Participants - "Live" Group'!$A:$E,2,FALSE)))</f>
        <v/>
      </c>
      <c r="D16" s="67" t="str">
        <f>IF(ISERROR(IF($A16=0,"",VLOOKUP('Schedule - "Live" Group'!E16,'Participants - "Live" Group'!$A:$E, 2, FALSE))), "", IF($A16=0,"",VLOOKUP('Schedule - "Live" Group'!E16,'Participants - "Live" Group'!$A:$E, 2, FALSE)))</f>
        <v/>
      </c>
      <c r="E16" s="61">
        <f t="shared" si="3"/>
        <v>9</v>
      </c>
      <c r="F16" s="68" t="str">
        <f>C16</f>
        <v/>
      </c>
      <c r="G16" s="67" t="str">
        <f>IF(ISERROR(IF($A16=0,"",VLOOKUP('Schedule - "Live" Group'!H16,'Participants - "Live" Group'!$A:$E, 2, FALSE))), "", IF($A16=0,"",VLOOKUP('Schedule - "Live" Group'!H16,'Participants - "Live" Group'!$A:$E, 2, FALSE)))</f>
        <v/>
      </c>
      <c r="H16" s="61">
        <f>IF(E16='Participants - "Live" Group'!$I$1,1, (E16+1))</f>
        <v>10</v>
      </c>
      <c r="I16" s="68" t="str">
        <f>F16</f>
        <v/>
      </c>
      <c r="J16" s="67" t="str">
        <f>IF(ISERROR(IF($A16=0,"",VLOOKUP('Schedule - "Live" Group'!K16,'Participants - "Live" Group'!$A:$E, 2, FALSE))), "", IF($A16=0,"",VLOOKUP('Schedule - "Live" Group'!K16,'Participants - "Live" Group'!$A:$E, 2, FALSE)))</f>
        <v/>
      </c>
      <c r="K16" s="61">
        <f>IF(H16='Participants - "Live" Group'!$I$1,1,(H16+1))</f>
        <v>11</v>
      </c>
    </row>
    <row r="17" spans="1:11" x14ac:dyDescent="0.2">
      <c r="A17" s="65"/>
      <c r="B17" s="61">
        <f t="shared" si="2"/>
        <v>13</v>
      </c>
      <c r="C17" s="66" t="str">
        <f>IF(ISERROR(IF(A17=0,"",VLOOKUP('Schedule - "Live" Group'!$B17,'Participants - "Live" Group'!$A:$E,2,FALSE))), "", IF(A17=0,"",VLOOKUP('Schedule - "Live" Group'!$B17,'Participants - "Live" Group'!$A:$E,2,FALSE)))</f>
        <v/>
      </c>
      <c r="D17" s="67" t="str">
        <f>IF(ISERROR(IF($A17=0,"",VLOOKUP('Schedule - "Live" Group'!E17,'Participants - "Live" Group'!$A:$E, 2, FALSE))), "", IF($A17=0,"",VLOOKUP('Schedule - "Live" Group'!E17,'Participants - "Live" Group'!$A:$E, 2, FALSE)))</f>
        <v/>
      </c>
      <c r="E17" s="61">
        <f t="shared" si="3"/>
        <v>10</v>
      </c>
      <c r="F17" s="68" t="str">
        <f t="shared" si="0"/>
        <v/>
      </c>
      <c r="G17" s="67" t="str">
        <f>IF(ISERROR(IF($A17=0,"",VLOOKUP('Schedule - "Live" Group'!H17,'Participants - "Live" Group'!$A:$E, 2, FALSE))), "", IF($A17=0,"",VLOOKUP('Schedule - "Live" Group'!H17,'Participants - "Live" Group'!$A:$E, 2, FALSE)))</f>
        <v/>
      </c>
      <c r="H17" s="61">
        <f>IF(E17='Participants - "Live" Group'!$I$1,1, (E17+1))</f>
        <v>11</v>
      </c>
      <c r="I17" s="68" t="str">
        <f t="shared" si="1"/>
        <v/>
      </c>
      <c r="J17" s="67" t="str">
        <f>IF(ISERROR(IF($A17=0,"",VLOOKUP('Schedule - "Live" Group'!K17,'Participants - "Live" Group'!$A:$E, 2, FALSE))), "", IF($A17=0,"",VLOOKUP('Schedule - "Live" Group'!K17,'Participants - "Live" Group'!$A:$E, 2, FALSE)))</f>
        <v/>
      </c>
      <c r="K17" s="61">
        <f>IF(H17='Participants - "Live" Group'!$I$1,1, (H17+1))</f>
        <v>1</v>
      </c>
    </row>
    <row r="18" spans="1:11" x14ac:dyDescent="0.2">
      <c r="A18" s="18">
        <v>0</v>
      </c>
      <c r="B18" s="39">
        <f t="shared" si="2"/>
        <v>14</v>
      </c>
      <c r="C18" s="19" t="str">
        <f>IF(ISERROR(IF(A18=0,"",VLOOKUP('Schedule - "Live" Group'!$B18,'Participants - "Live" Group'!$A:$E,2,FALSE))), "", IF(A18=0,"",VLOOKUP('Schedule - "Live" Group'!$B18,'Participants - "Live" Group'!$A:$E,2,FALSE)))</f>
        <v/>
      </c>
      <c r="D18" s="12" t="str">
        <f>IF(ISERROR(IF($A18=0,"",VLOOKUP('Schedule - "Live" Group'!E18,'Participants - "Live" Group'!$A:$E, 2, FALSE))), "", IF($A18=0,"",VLOOKUP('Schedule - "Live" Group'!E18,'Participants - "Live" Group'!$A:$E, 2, FALSE)))</f>
        <v/>
      </c>
      <c r="E18" s="39">
        <f>E17+1</f>
        <v>11</v>
      </c>
      <c r="F18" s="20" t="str">
        <f t="shared" si="0"/>
        <v/>
      </c>
      <c r="G18" s="12" t="str">
        <f>IF(ISERROR(IF($A18=0,"",VLOOKUP('Schedule - "Live" Group'!H18,'Participants - "Live" Group'!$A:$E, 2, FALSE))), "", IF($A18=0,"",VLOOKUP('Schedule - "Live" Group'!H18,'Participants - "Live" Group'!$A:$E, 2, FALSE)))</f>
        <v/>
      </c>
      <c r="H18" s="39">
        <f>IF(E18='Participants - "Live" Group'!$I$1,1, (E18+1))</f>
        <v>1</v>
      </c>
      <c r="I18" s="20" t="str">
        <f t="shared" si="1"/>
        <v/>
      </c>
      <c r="J18" s="12" t="str">
        <f>IF(ISERROR(IF($A18=0,"",VLOOKUP('Schedule - "Live" Group'!K18,'Participants - "Live" Group'!$A:$E, 2, FALSE))), "", IF($A18=0,"",VLOOKUP('Schedule - "Live" Group'!K18,'Participants - "Live" Group'!$A:$E, 2, FALSE)))</f>
        <v/>
      </c>
      <c r="K18" s="39"/>
    </row>
    <row r="19" spans="1:11" x14ac:dyDescent="0.2">
      <c r="A19" s="18">
        <v>0</v>
      </c>
      <c r="B19" s="39">
        <f t="shared" si="2"/>
        <v>15</v>
      </c>
      <c r="C19" s="19" t="str">
        <f>IF(ISERROR(IF(A19=0,"",VLOOKUP('Schedule - "Live" Group'!$B19,'Participants - "Live" Group'!$A:$E,2,FALSE))), "", IF(A19=0,"",VLOOKUP('Schedule - "Live" Group'!$B19,'Participants - "Live" Group'!$A:$E,2,FALSE)))</f>
        <v/>
      </c>
      <c r="D19" s="12" t="str">
        <f>IF(ISERROR(IF($A19=0,"",VLOOKUP('Schedule - "Live" Group'!E19,'Participants - "Live" Group'!$A:$E, 2, FALSE))), "", IF($A19=0,"",VLOOKUP('Schedule - "Live" Group'!E19,'Participants - "Live" Group'!$A:$E, 2, FALSE)))</f>
        <v/>
      </c>
      <c r="E19" s="39">
        <f>IF(B19='Participants - "Live" Group'!$I$1,1, (B19+1))</f>
        <v>16</v>
      </c>
      <c r="F19" s="20" t="str">
        <f t="shared" si="0"/>
        <v/>
      </c>
      <c r="G19" s="12" t="str">
        <f>IF(ISERROR(IF($A19=0,"",VLOOKUP('Schedule - "Live" Group'!H19,'Participants - "Live" Group'!$A:$E, 2, FALSE))), "", IF($A19=0,"",VLOOKUP('Schedule - "Live" Group'!H19,'Participants - "Live" Group'!$A:$E, 2, FALSE)))</f>
        <v/>
      </c>
      <c r="H19" s="39">
        <f>IF(E19='Participants - "Live" Group'!$I$1,1, (E19+1))</f>
        <v>17</v>
      </c>
      <c r="I19" s="20" t="str">
        <f t="shared" si="1"/>
        <v/>
      </c>
      <c r="J19" s="12" t="str">
        <f>IF(ISERROR(IF($A19=0,"",VLOOKUP('Schedule - "Live" Group'!K19,'Participants - "Live" Group'!$A:$E, 2, FALSE))), "", IF($A19=0,"",VLOOKUP('Schedule - "Live" Group'!K19,'Participants - "Live" Group'!$A:$E, 2, FALSE)))</f>
        <v/>
      </c>
      <c r="K19" s="39"/>
    </row>
    <row r="20" spans="1:11" x14ac:dyDescent="0.2">
      <c r="A20" s="18">
        <v>0</v>
      </c>
      <c r="B20" s="39">
        <f t="shared" si="2"/>
        <v>16</v>
      </c>
      <c r="C20" s="19" t="str">
        <f>IF(ISERROR(IF(A20=0,"",VLOOKUP('Schedule - "Live" Group'!$B20,'Participants - "Live" Group'!$A:$E,2,FALSE))), "", IF(A20=0,"",VLOOKUP('Schedule - "Live" Group'!$B20,'Participants - "Live" Group'!$A:$E,2,FALSE)))</f>
        <v/>
      </c>
      <c r="D20" s="12" t="str">
        <f>IF(ISERROR(IF($A20=0,"",VLOOKUP('Schedule - "Live" Group'!E20,'Participants - "Live" Group'!$A:$E, 2, FALSE))), "", IF($A20=0,"",VLOOKUP('Schedule - "Live" Group'!E20,'Participants - "Live" Group'!$A:$E, 2, FALSE)))</f>
        <v/>
      </c>
      <c r="E20" s="39">
        <f>IF(B20='Participants - "Live" Group'!$I$1,1, (B20+1))</f>
        <v>17</v>
      </c>
      <c r="F20" s="20" t="str">
        <f t="shared" si="0"/>
        <v/>
      </c>
      <c r="G20" s="12" t="str">
        <f>IF(ISERROR(IF($A20=0,"",VLOOKUP('Schedule - "Live" Group'!H20,'Participants - "Live" Group'!$A:$E, 2, FALSE))), "", IF($A20=0,"",VLOOKUP('Schedule - "Live" Group'!H20,'Participants - "Live" Group'!$A:$E, 2, FALSE)))</f>
        <v/>
      </c>
      <c r="H20" s="39">
        <f>IF(E20='Participants - "Live" Group'!$I$1,1, (E20+1))</f>
        <v>18</v>
      </c>
      <c r="I20" s="20" t="str">
        <f t="shared" si="1"/>
        <v/>
      </c>
      <c r="J20" s="12" t="str">
        <f>IF(ISERROR(IF($A20=0,"",VLOOKUP('Schedule - "Live" Group'!K20,'Participants - "Live" Group'!$A:$E, 2, FALSE))), "", IF($A20=0,"",VLOOKUP('Schedule - "Live" Group'!K20,'Participants - "Live" Group'!$A:$E, 2, FALSE)))</f>
        <v/>
      </c>
      <c r="K20" s="39"/>
    </row>
    <row r="21" spans="1:11" x14ac:dyDescent="0.2">
      <c r="A21" s="18">
        <v>0</v>
      </c>
      <c r="B21" s="39">
        <f t="shared" si="2"/>
        <v>17</v>
      </c>
      <c r="C21" s="19" t="str">
        <f>IF(ISERROR(IF(A21=0,"",VLOOKUP('Schedule - "Live" Group'!$B21,'Participants - "Live" Group'!$A:$E,2,FALSE))), "", IF(A21=0,"",VLOOKUP('Schedule - "Live" Group'!$B21,'Participants - "Live" Group'!$A:$E,2,FALSE)))</f>
        <v/>
      </c>
      <c r="D21" s="12" t="str">
        <f>IF(ISERROR(IF($A21=0,"",VLOOKUP('Schedule - "Live" Group'!E21,'Participants - "Live" Group'!$A:$E, 2, FALSE))), "", IF($A21=0,"",VLOOKUP('Schedule - "Live" Group'!E21,'Participants - "Live" Group'!$A:$E, 2, FALSE)))</f>
        <v/>
      </c>
      <c r="E21" s="39">
        <f>IF(B21='Participants - "Live" Group'!$I$1,1, (B21+1))</f>
        <v>18</v>
      </c>
      <c r="F21" s="20" t="str">
        <f t="shared" si="0"/>
        <v/>
      </c>
      <c r="G21" s="12" t="str">
        <f>IF(ISERROR(IF($A21=0,"",VLOOKUP('Schedule - "Live" Group'!H21,'Participants - "Live" Group'!$A:$E, 2, FALSE))), "", IF($A21=0,"",VLOOKUP('Schedule - "Live" Group'!H21,'Participants - "Live" Group'!$A:$E, 2, FALSE)))</f>
        <v/>
      </c>
      <c r="H21" s="39">
        <f>IF(E21='Participants - "Live" Group'!$I$1,1, (E21+1))</f>
        <v>19</v>
      </c>
      <c r="I21" s="20" t="str">
        <f t="shared" si="1"/>
        <v/>
      </c>
      <c r="J21" s="12" t="str">
        <f>IF(ISERROR(IF($A21=0,"",VLOOKUP('Schedule - "Live" Group'!K21,'Participants - "Live" Group'!$A:$E, 2, FALSE))), "", IF($A21=0,"",VLOOKUP('Schedule - "Live" Group'!K21,'Participants - "Live" Group'!$A:$E, 2, FALSE)))</f>
        <v/>
      </c>
      <c r="K21" s="39"/>
    </row>
    <row r="22" spans="1:11" x14ac:dyDescent="0.2">
      <c r="A22" s="18">
        <v>0</v>
      </c>
      <c r="B22" s="39">
        <f t="shared" si="2"/>
        <v>18</v>
      </c>
      <c r="C22" s="19" t="str">
        <f>IF(ISERROR(IF(A22=0,"",VLOOKUP('Schedule - "Live" Group'!$B22,'Participants - "Live" Group'!$A:$E,2,FALSE))), "", IF(A22=0,"",VLOOKUP('Schedule - "Live" Group'!$B22,'Participants - "Live" Group'!$A:$E,2,FALSE)))</f>
        <v/>
      </c>
      <c r="D22" s="12" t="str">
        <f>IF(ISERROR(IF($A22=0,"",VLOOKUP('Schedule - "Live" Group'!E22,'Participants - "Live" Group'!$A:$E, 2, FALSE))), "", IF($A22=0,"",VLOOKUP('Schedule - "Live" Group'!E22,'Participants - "Live" Group'!$A:$E, 2, FALSE)))</f>
        <v/>
      </c>
      <c r="E22" s="39">
        <f>IF(B22='Participants - "Live" Group'!$I$1,1, (B22+1))</f>
        <v>19</v>
      </c>
      <c r="F22" s="20" t="str">
        <f t="shared" si="0"/>
        <v/>
      </c>
      <c r="G22" s="12" t="str">
        <f>IF(ISERROR(IF($A22=0,"",VLOOKUP('Schedule - "Live" Group'!H22,'Participants - "Live" Group'!$A:$E, 2, FALSE))), "", IF($A22=0,"",VLOOKUP('Schedule - "Live" Group'!H22,'Participants - "Live" Group'!$A:$E, 2, FALSE)))</f>
        <v/>
      </c>
      <c r="H22" s="39">
        <f>IF(E22='Participants - "Live" Group'!$I$1,1, (E22+1))</f>
        <v>20</v>
      </c>
      <c r="I22" s="20" t="str">
        <f t="shared" si="1"/>
        <v/>
      </c>
      <c r="J22" s="12" t="str">
        <f>IF(ISERROR(IF($A22=0,"",VLOOKUP('Schedule - "Live" Group'!K22,'Participants - "Live" Group'!$A:$E, 2, FALSE))), "", IF($A22=0,"",VLOOKUP('Schedule - "Live" Group'!K22,'Participants - "Live" Group'!$A:$E, 2, FALSE)))</f>
        <v/>
      </c>
      <c r="K22" s="39"/>
    </row>
    <row r="23" spans="1:11" x14ac:dyDescent="0.2">
      <c r="A23" s="18">
        <v>0</v>
      </c>
      <c r="B23" s="39">
        <f t="shared" si="2"/>
        <v>19</v>
      </c>
      <c r="C23" s="19" t="str">
        <f>IF(ISERROR(IF(A23=0,"",VLOOKUP('Schedule - "Live" Group'!$B23,'Participants - "Live" Group'!$A:$E,2,FALSE))), "", IF(A23=0,"",VLOOKUP('Schedule - "Live" Group'!$B23,'Participants - "Live" Group'!$A:$E,2,FALSE)))</f>
        <v/>
      </c>
      <c r="D23" s="12" t="str">
        <f>IF(ISERROR(IF($A23=0,"",VLOOKUP('Schedule - "Live" Group'!E23,'Participants - "Live" Group'!$A:$E, 2, FALSE))), "", IF($A23=0,"",VLOOKUP('Schedule - "Live" Group'!E23,'Participants - "Live" Group'!$A:$E, 2, FALSE)))</f>
        <v/>
      </c>
      <c r="E23" s="39">
        <f>IF(B23='Participants - "Live" Group'!$I$1,1, (B23+1))</f>
        <v>20</v>
      </c>
      <c r="F23" s="20" t="str">
        <f t="shared" si="0"/>
        <v/>
      </c>
      <c r="G23" s="12" t="str">
        <f>IF(ISERROR(IF($A23=0,"",VLOOKUP('Schedule - "Live" Group'!H23,'Participants - "Live" Group'!$A:$E, 2, FALSE))), "", IF($A23=0,"",VLOOKUP('Schedule - "Live" Group'!H23,'Participants - "Live" Group'!$A:$E, 2, FALSE)))</f>
        <v/>
      </c>
      <c r="H23" s="39">
        <f>IF(E23='Participants - "Live" Group'!$I$1,1, (E23+1))</f>
        <v>21</v>
      </c>
      <c r="I23" s="20" t="str">
        <f t="shared" si="1"/>
        <v/>
      </c>
      <c r="J23" s="12" t="str">
        <f>IF(ISERROR(IF($A23=0,"",VLOOKUP('Schedule - "Live" Group'!K23,'Participants - "Live" Group'!$A:$E, 2, FALSE))), "", IF($A23=0,"",VLOOKUP('Schedule - "Live" Group'!K23,'Participants - "Live" Group'!$A:$E, 2, FALSE)))</f>
        <v/>
      </c>
      <c r="K23" s="39"/>
    </row>
    <row r="24" spans="1:11" x14ac:dyDescent="0.2">
      <c r="A24" s="18">
        <v>0</v>
      </c>
      <c r="B24" s="39">
        <f t="shared" si="2"/>
        <v>20</v>
      </c>
      <c r="C24" s="19" t="str">
        <f>IF(ISERROR(IF(A24=0,"",VLOOKUP('Schedule - "Live" Group'!$B24,'Participants - "Live" Group'!$A:$E,2,FALSE))), "", IF(A24=0,"",VLOOKUP('Schedule - "Live" Group'!$B24,'Participants - "Live" Group'!$A:$E,2,FALSE)))</f>
        <v/>
      </c>
      <c r="D24" s="12" t="str">
        <f>IF(ISERROR(IF($A24=0,"",VLOOKUP('Schedule - "Live" Group'!E24,'Participants - "Live" Group'!$A:$E, 2, FALSE))), "", IF($A24=0,"",VLOOKUP('Schedule - "Live" Group'!E24,'Participants - "Live" Group'!$A:$E, 2, FALSE)))</f>
        <v/>
      </c>
      <c r="E24" s="39">
        <f>IF(B24='Participants - "Live" Group'!$I$1,1, (B24+1))</f>
        <v>21</v>
      </c>
      <c r="F24" s="20" t="str">
        <f t="shared" si="0"/>
        <v/>
      </c>
      <c r="G24" s="12" t="str">
        <f>IF(ISERROR(IF($A24=0,"",VLOOKUP('Schedule - "Live" Group'!H24,'Participants - "Live" Group'!$A:$E, 2, FALSE))), "", IF($A24=0,"",VLOOKUP('Schedule - "Live" Group'!H24,'Participants - "Live" Group'!$A:$E, 2, FALSE)))</f>
        <v/>
      </c>
      <c r="H24" s="39">
        <f>IF(E24='Participants - "Live" Group'!$I$1,1, (E24+1))</f>
        <v>22</v>
      </c>
      <c r="I24" s="20" t="str">
        <f t="shared" si="1"/>
        <v/>
      </c>
      <c r="J24" s="12" t="str">
        <f>IF(ISERROR(IF($A24=0,"",VLOOKUP('Schedule - "Live" Group'!K24,'Participants - "Live" Group'!$A:$E, 2, FALSE))), "", IF($A24=0,"",VLOOKUP('Schedule - "Live" Group'!K24,'Participants - "Live" Group'!$A:$E, 2, FALSE)))</f>
        <v/>
      </c>
      <c r="K24" s="39"/>
    </row>
    <row r="25" spans="1:11" x14ac:dyDescent="0.2">
      <c r="A25" s="18">
        <v>0</v>
      </c>
      <c r="B25" s="39">
        <f t="shared" si="2"/>
        <v>21</v>
      </c>
      <c r="C25" s="19" t="str">
        <f>IF(ISERROR(IF(A25=0,"",VLOOKUP('Schedule - "Live" Group'!$B25,'Participants - "Live" Group'!$A:$E,2,FALSE))), "", IF(A25=0,"",VLOOKUP('Schedule - "Live" Group'!$B25,'Participants - "Live" Group'!$A:$E,2,FALSE)))</f>
        <v/>
      </c>
      <c r="D25" s="12" t="str">
        <f>IF(ISERROR(IF($A25=0,"",VLOOKUP('Schedule - "Live" Group'!E25,'Participants - "Live" Group'!$A:$E, 2, FALSE))), "", IF($A25=0,"",VLOOKUP('Schedule - "Live" Group'!E25,'Participants - "Live" Group'!$A:$E, 2, FALSE)))</f>
        <v/>
      </c>
      <c r="E25" s="39">
        <f>IF(B25='Participants - "Live" Group'!$I$1,1, (B25+1))</f>
        <v>22</v>
      </c>
      <c r="F25" s="20" t="str">
        <f t="shared" si="0"/>
        <v/>
      </c>
      <c r="G25" s="12" t="str">
        <f>IF(ISERROR(IF($A25=0,"",VLOOKUP('Schedule - "Live" Group'!H25,'Participants - "Live" Group'!$A:$E, 2, FALSE))), "", IF($A25=0,"",VLOOKUP('Schedule - "Live" Group'!H25,'Participants - "Live" Group'!$A:$E, 2, FALSE)))</f>
        <v/>
      </c>
      <c r="H25" s="39">
        <f>IF(E25='Participants - "Live" Group'!$I$1,1, (E25+1))</f>
        <v>23</v>
      </c>
      <c r="I25" s="20" t="str">
        <f t="shared" si="1"/>
        <v/>
      </c>
      <c r="J25" s="12" t="str">
        <f>IF(ISERROR(IF($A25=0,"",VLOOKUP('Schedule - "Live" Group'!K25,'Participants - "Live" Group'!$A:$E, 2, FALSE))), "", IF($A25=0,"",VLOOKUP('Schedule - "Live" Group'!K25,'Participants - "Live" Group'!$A:$E, 2, FALSE)))</f>
        <v/>
      </c>
      <c r="K25" s="39"/>
    </row>
    <row r="26" spans="1:11" x14ac:dyDescent="0.2">
      <c r="A26" s="18">
        <v>0</v>
      </c>
      <c r="B26" s="39">
        <f t="shared" si="2"/>
        <v>22</v>
      </c>
      <c r="C26" s="19" t="str">
        <f>IF(ISERROR(IF(A26=0,"",VLOOKUP('Schedule - "Live" Group'!$B26,'Participants - "Live" Group'!$A:$E,2,FALSE))), "", IF(A26=0,"",VLOOKUP('Schedule - "Live" Group'!$B26,'Participants - "Live" Group'!$A:$E,2,FALSE)))</f>
        <v/>
      </c>
      <c r="D26" s="12" t="str">
        <f>IF(ISERROR(IF($A26=0,"",VLOOKUP('Schedule - "Live" Group'!E26,'Participants - "Live" Group'!$A:$E, 2, FALSE))), "", IF($A26=0,"",VLOOKUP('Schedule - "Live" Group'!E26,'Participants - "Live" Group'!$A:$E, 2, FALSE)))</f>
        <v/>
      </c>
      <c r="E26" s="39">
        <f>IF(B26='Participants - "Live" Group'!$I$1,1, (B26+1))</f>
        <v>23</v>
      </c>
      <c r="F26" s="20" t="str">
        <f t="shared" si="0"/>
        <v/>
      </c>
      <c r="G26" s="12" t="str">
        <f>IF(ISERROR(IF($A26=0,"",VLOOKUP('Schedule - "Live" Group'!H26,'Participants - "Live" Group'!$A:$E, 2, FALSE))), "", IF($A26=0,"",VLOOKUP('Schedule - "Live" Group'!H26,'Participants - "Live" Group'!$A:$E, 2, FALSE)))</f>
        <v/>
      </c>
      <c r="H26" s="39">
        <f>IF(E26='Participants - "Live" Group'!$I$1,1, (E26+1))</f>
        <v>24</v>
      </c>
      <c r="I26" s="20" t="str">
        <f t="shared" si="1"/>
        <v/>
      </c>
      <c r="J26" s="12" t="str">
        <f>IF(ISERROR(IF($A26=0,"",VLOOKUP('Schedule - "Live" Group'!K26,'Participants - "Live" Group'!$A:$E, 2, FALSE))), "", IF($A26=0,"",VLOOKUP('Schedule - "Live" Group'!K26,'Participants - "Live" Group'!$A:$E, 2, FALSE)))</f>
        <v/>
      </c>
      <c r="K26" s="39"/>
    </row>
    <row r="27" spans="1:11" x14ac:dyDescent="0.2">
      <c r="A27" s="18">
        <v>0</v>
      </c>
      <c r="B27" s="39">
        <f t="shared" si="2"/>
        <v>23</v>
      </c>
      <c r="C27" s="19" t="str">
        <f>IF(ISERROR(IF(A27=0,"",VLOOKUP('Schedule - "Live" Group'!$B27,'Participants - "Live" Group'!$A:$E,2,FALSE))), "", IF(A27=0,"",VLOOKUP('Schedule - "Live" Group'!$B27,'Participants - "Live" Group'!$A:$E,2,FALSE)))</f>
        <v/>
      </c>
      <c r="D27" s="12" t="str">
        <f>IF(ISERROR(IF($A27=0,"",VLOOKUP('Schedule - "Live" Group'!E27,'Participants - "Live" Group'!$A:$E, 2, FALSE))), "", IF($A27=0,"",VLOOKUP('Schedule - "Live" Group'!E27,'Participants - "Live" Group'!$A:$E, 2, FALSE)))</f>
        <v/>
      </c>
      <c r="E27" s="39">
        <f>IF(B27='Participants - "Live" Group'!$I$1,1, (B27+1))</f>
        <v>24</v>
      </c>
      <c r="F27" s="20" t="str">
        <f t="shared" si="0"/>
        <v/>
      </c>
      <c r="G27" s="12" t="str">
        <f>IF(ISERROR(IF($A27=0,"",VLOOKUP('Schedule - "Live" Group'!H27,'Participants - "Live" Group'!$A:$E, 2, FALSE))), "", IF($A27=0,"",VLOOKUP('Schedule - "Live" Group'!H27,'Participants - "Live" Group'!$A:$E, 2, FALSE)))</f>
        <v/>
      </c>
      <c r="H27" s="39">
        <f>IF(E27='Participants - "Live" Group'!$I$1,1, (E27+1))</f>
        <v>25</v>
      </c>
      <c r="I27" s="20" t="str">
        <f t="shared" si="1"/>
        <v/>
      </c>
      <c r="J27" s="12" t="str">
        <f>IF(ISERROR(IF($A27=0,"",VLOOKUP('Schedule - "Live" Group'!K27,'Participants - "Live" Group'!$A:$E, 2, FALSE))), "", IF($A27=0,"",VLOOKUP('Schedule - "Live" Group'!K27,'Participants - "Live" Group'!$A:$E, 2, FALSE)))</f>
        <v/>
      </c>
      <c r="K27" s="39"/>
    </row>
    <row r="28" spans="1:11" x14ac:dyDescent="0.2">
      <c r="A28" s="18">
        <v>0</v>
      </c>
      <c r="B28" s="39">
        <f t="shared" si="2"/>
        <v>24</v>
      </c>
      <c r="C28" s="19" t="str">
        <f>IF(ISERROR(IF(A28=0,"",VLOOKUP('Schedule - "Live" Group'!$B28,'Participants - "Live" Group'!$A:$E,2,FALSE))), "", IF(A28=0,"",VLOOKUP('Schedule - "Live" Group'!$B28,'Participants - "Live" Group'!$A:$E,2,FALSE)))</f>
        <v/>
      </c>
      <c r="D28" s="12" t="str">
        <f>IF(ISERROR(IF($A28=0,"",VLOOKUP('Schedule - "Live" Group'!E28,'Participants - "Live" Group'!$A:$E, 2, FALSE))), "", IF($A28=0,"",VLOOKUP('Schedule - "Live" Group'!E28,'Participants - "Live" Group'!$A:$E, 2, FALSE)))</f>
        <v/>
      </c>
      <c r="E28" s="39">
        <f>IF(B28='Participants - "Live" Group'!$I$1,1, (B28+1))</f>
        <v>25</v>
      </c>
      <c r="F28" s="20" t="str">
        <f t="shared" si="0"/>
        <v/>
      </c>
      <c r="G28" s="12" t="str">
        <f>IF(ISERROR(IF($A28=0,"",VLOOKUP('Schedule - "Live" Group'!H28,'Participants - "Live" Group'!$A:$E, 2, FALSE))), "", IF($A28=0,"",VLOOKUP('Schedule - "Live" Group'!H28,'Participants - "Live" Group'!$A:$E, 2, FALSE)))</f>
        <v/>
      </c>
      <c r="H28" s="39">
        <f>IF(E28='Participants - "Live" Group'!$I$1,1, (E28+1))</f>
        <v>26</v>
      </c>
      <c r="I28" s="20" t="str">
        <f t="shared" si="1"/>
        <v/>
      </c>
      <c r="J28" s="12" t="str">
        <f>IF(ISERROR(IF($A28=0,"",VLOOKUP('Schedule - "Live" Group'!K28,'Participants - "Live" Group'!$A:$E, 2, FALSE))), "", IF($A28=0,"",VLOOKUP('Schedule - "Live" Group'!K28,'Participants - "Live" Group'!$A:$E, 2, FALSE)))</f>
        <v/>
      </c>
      <c r="K28" s="39"/>
    </row>
    <row r="29" spans="1:11" x14ac:dyDescent="0.2">
      <c r="A29" s="18">
        <v>0</v>
      </c>
      <c r="B29" s="39">
        <f t="shared" si="2"/>
        <v>25</v>
      </c>
      <c r="C29" s="19" t="str">
        <f>IF(ISERROR(IF(A29=0,"",VLOOKUP('Schedule - "Live" Group'!$B29,'Participants - "Live" Group'!$A:$E,2,FALSE))), "", IF(A29=0,"",VLOOKUP('Schedule - "Live" Group'!$B29,'Participants - "Live" Group'!$A:$E,2,FALSE)))</f>
        <v/>
      </c>
      <c r="D29" s="12" t="str">
        <f>IF(ISERROR(IF($A29=0,"",VLOOKUP('Schedule - "Live" Group'!E29,'Participants - "Live" Group'!$A:$E, 2, FALSE))), "", IF($A29=0,"",VLOOKUP('Schedule - "Live" Group'!E29,'Participants - "Live" Group'!$A:$E, 2, FALSE)))</f>
        <v/>
      </c>
      <c r="E29" s="39">
        <f>IF(B29='Participants - "Live" Group'!$I$1,1, (B29+1))</f>
        <v>26</v>
      </c>
      <c r="F29" s="20" t="str">
        <f t="shared" si="0"/>
        <v/>
      </c>
      <c r="G29" s="12" t="str">
        <f>IF(ISERROR(IF($A29=0,"",VLOOKUP('Schedule - "Live" Group'!H29,'Participants - "Live" Group'!$A:$E, 2, FALSE))), "", IF($A29=0,"",VLOOKUP('Schedule - "Live" Group'!H29,'Participants - "Live" Group'!$A:$E, 2, FALSE)))</f>
        <v/>
      </c>
      <c r="H29" s="39">
        <f>IF(E29='Participants - "Live" Group'!$I$1,1, (E29+1))</f>
        <v>27</v>
      </c>
      <c r="I29" s="20" t="str">
        <f t="shared" si="1"/>
        <v/>
      </c>
      <c r="J29" s="12" t="str">
        <f>IF(ISERROR(IF($A29=0,"",VLOOKUP('Schedule - "Live" Group'!K29,'Participants - "Live" Group'!$A:$E, 2, FALSE))), "", IF($A29=0,"",VLOOKUP('Schedule - "Live" Group'!K29,'Participants - "Live" Group'!$A:$E, 2, FALSE)))</f>
        <v/>
      </c>
      <c r="K29" s="39"/>
    </row>
    <row r="30" spans="1:11" x14ac:dyDescent="0.2">
      <c r="A30" s="18">
        <v>0</v>
      </c>
      <c r="B30" s="39">
        <f t="shared" si="2"/>
        <v>26</v>
      </c>
      <c r="C30" s="19" t="str">
        <f>IF(ISERROR(IF(A30=0,"",VLOOKUP('Schedule - "Live" Group'!$B30,'Participants - "Live" Group'!$A:$E,2,FALSE))), "", IF(A30=0,"",VLOOKUP('Schedule - "Live" Group'!$B30,'Participants - "Live" Group'!$A:$E,2,FALSE)))</f>
        <v/>
      </c>
      <c r="D30" s="12" t="str">
        <f>IF(ISERROR(IF($A30=0,"",VLOOKUP('Schedule - "Live" Group'!E30,'Participants - "Live" Group'!$A:$E, 2, FALSE))), "", IF($A30=0,"",VLOOKUP('Schedule - "Live" Group'!E30,'Participants - "Live" Group'!$A:$E, 2, FALSE)))</f>
        <v/>
      </c>
      <c r="E30" s="39">
        <f>IF(B30='Participants - "Live" Group'!$I$1,1, (B30+1))</f>
        <v>27</v>
      </c>
      <c r="F30" s="20" t="str">
        <f t="shared" si="0"/>
        <v/>
      </c>
      <c r="G30" s="12" t="str">
        <f>IF(ISERROR(IF($A30=0,"",VLOOKUP('Schedule - "Live" Group'!H30,'Participants - "Live" Group'!$A:$E, 2, FALSE))), "", IF($A30=0,"",VLOOKUP('Schedule - "Live" Group'!H30,'Participants - "Live" Group'!$A:$E, 2, FALSE)))</f>
        <v/>
      </c>
      <c r="H30" s="39">
        <f>IF(E30='Participants - "Live" Group'!$I$1,1, (E30+1))</f>
        <v>28</v>
      </c>
      <c r="I30" s="20" t="str">
        <f t="shared" si="1"/>
        <v/>
      </c>
      <c r="J30" s="12" t="str">
        <f>IF(ISERROR(IF($A30=0,"",VLOOKUP('Schedule - "Live" Group'!K30,'Participants - "Live" Group'!$A:$E, 2, FALSE))), "", IF($A30=0,"",VLOOKUP('Schedule - "Live" Group'!K30,'Participants - "Live" Group'!$A:$E, 2, FALSE)))</f>
        <v/>
      </c>
      <c r="K30" s="39"/>
    </row>
    <row r="31" spans="1:11" x14ac:dyDescent="0.2">
      <c r="A31" s="18">
        <v>0</v>
      </c>
      <c r="B31" s="39">
        <f t="shared" si="2"/>
        <v>27</v>
      </c>
      <c r="C31" s="19" t="str">
        <f>IF(ISERROR(IF(A31=0,"",VLOOKUP('Schedule - "Live" Group'!$B31,'Participants - "Live" Group'!$A:$E,2,FALSE))), "", IF(A31=0,"",VLOOKUP('Schedule - "Live" Group'!$B31,'Participants - "Live" Group'!$A:$E,2,FALSE)))</f>
        <v/>
      </c>
      <c r="D31" s="12" t="str">
        <f>IF(ISERROR(IF($A31=0,"",VLOOKUP('Schedule - "Live" Group'!E31,'Participants - "Live" Group'!$A:$E, 2, FALSE))), "", IF($A31=0,"",VLOOKUP('Schedule - "Live" Group'!E31,'Participants - "Live" Group'!$A:$E, 2, FALSE)))</f>
        <v/>
      </c>
      <c r="E31" s="39">
        <f>IF(B31='Participants - "Live" Group'!$I$1,1, (B31+1))</f>
        <v>28</v>
      </c>
      <c r="F31" s="20" t="str">
        <f t="shared" si="0"/>
        <v/>
      </c>
      <c r="G31" s="12" t="str">
        <f>IF(ISERROR(IF($A31=0,"",VLOOKUP('Schedule - "Live" Group'!H31,'Participants - "Live" Group'!$A:$E, 2, FALSE))), "", IF($A31=0,"",VLOOKUP('Schedule - "Live" Group'!H31,'Participants - "Live" Group'!$A:$E, 2, FALSE)))</f>
        <v/>
      </c>
      <c r="H31" s="39">
        <f>IF(E31='Participants - "Live" Group'!$I$1,1, (E31+1))</f>
        <v>29</v>
      </c>
      <c r="I31" s="20" t="str">
        <f t="shared" si="1"/>
        <v/>
      </c>
      <c r="J31" s="12" t="str">
        <f>IF(ISERROR(IF($A31=0,"",VLOOKUP('Schedule - "Live" Group'!K31,'Participants - "Live" Group'!$A:$E, 2, FALSE))), "", IF($A31=0,"",VLOOKUP('Schedule - "Live" Group'!K31,'Participants - "Live" Group'!$A:$E, 2, FALSE)))</f>
        <v/>
      </c>
      <c r="K31" s="39"/>
    </row>
    <row r="32" spans="1:11" x14ac:dyDescent="0.2">
      <c r="F32" s="20">
        <f>C32</f>
        <v>0</v>
      </c>
    </row>
  </sheetData>
  <mergeCells count="5">
    <mergeCell ref="A3:B3"/>
    <mergeCell ref="C3:D3"/>
    <mergeCell ref="F3:G3"/>
    <mergeCell ref="I3:J3"/>
    <mergeCell ref="C2:J2"/>
  </mergeCells>
  <conditionalFormatting sqref="B6:B11">
    <cfRule type="expression" dxfId="6" priority="345">
      <formula>$B$4="*"</formula>
    </cfRule>
  </conditionalFormatting>
  <conditionalFormatting sqref="B5:K31">
    <cfRule type="expression" dxfId="5" priority="88">
      <formula>B$4="*"</formula>
    </cfRule>
  </conditionalFormatting>
  <conditionalFormatting sqref="E5:E18">
    <cfRule type="expression" dxfId="4" priority="141">
      <formula>$B$4="*"</formula>
    </cfRule>
  </conditionalFormatting>
  <conditionalFormatting sqref="H6:H11">
    <cfRule type="expression" dxfId="3" priority="239">
      <formula>$B$4="*"</formula>
    </cfRule>
  </conditionalFormatting>
  <conditionalFormatting sqref="K6:K17">
    <cfRule type="expression" dxfId="2" priority="30">
      <formula>$B$4="*"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X57"/>
  <sheetViews>
    <sheetView showGridLines="0" workbookViewId="0">
      <selection activeCell="C45" sqref="C45"/>
    </sheetView>
  </sheetViews>
  <sheetFormatPr defaultColWidth="12.19921875" defaultRowHeight="18" customHeight="1" outlineLevelRow="1" x14ac:dyDescent="0.2"/>
  <cols>
    <col min="1" max="1" width="8.09765625" style="25" customWidth="1"/>
    <col min="2" max="2" width="15.09765625" style="25" customWidth="1"/>
    <col min="3" max="3" width="25.09765625" style="25" customWidth="1"/>
    <col min="4" max="4" width="12.19921875" style="34" customWidth="1"/>
    <col min="5" max="5" width="39.796875" style="25" customWidth="1"/>
    <col min="6" max="6" width="15.3984375" style="34" customWidth="1"/>
    <col min="7" max="7" width="14.59765625" style="25" bestFit="1" customWidth="1"/>
    <col min="8" max="8" width="11.8984375" style="25" customWidth="1"/>
    <col min="9" max="258" width="12.19921875" style="25" customWidth="1"/>
    <col min="259" max="16384" width="12.19921875" style="26"/>
  </cols>
  <sheetData>
    <row r="1" spans="1:9" ht="14.25" customHeight="1" x14ac:dyDescent="0.2">
      <c r="A1" s="76" t="s">
        <v>0</v>
      </c>
      <c r="B1" s="76"/>
      <c r="C1" s="76"/>
      <c r="D1" s="76"/>
      <c r="E1" s="76"/>
      <c r="F1" s="76"/>
      <c r="G1" s="76"/>
      <c r="H1" s="24" t="s">
        <v>38</v>
      </c>
      <c r="I1" s="28">
        <v>11</v>
      </c>
    </row>
    <row r="2" spans="1:9" ht="37.700000000000003" customHeight="1" x14ac:dyDescent="0.2">
      <c r="A2" s="42" t="s">
        <v>1</v>
      </c>
      <c r="B2" s="42" t="s">
        <v>2</v>
      </c>
      <c r="C2" s="42" t="s">
        <v>3</v>
      </c>
      <c r="D2" s="42" t="s">
        <v>21</v>
      </c>
      <c r="E2" s="43" t="s">
        <v>27</v>
      </c>
      <c r="F2" s="43" t="s">
        <v>39</v>
      </c>
      <c r="G2" s="43" t="s">
        <v>70</v>
      </c>
    </row>
    <row r="3" spans="1:9" ht="12.75" x14ac:dyDescent="0.2">
      <c r="A3" s="37">
        <v>1</v>
      </c>
      <c r="B3" s="38" t="s">
        <v>62</v>
      </c>
      <c r="C3" s="16" t="s">
        <v>64</v>
      </c>
      <c r="D3" s="35" t="s">
        <v>63</v>
      </c>
      <c r="E3" s="10" t="str">
        <f t="shared" ref="E3:E5" si="0">CONCATENATE(B3, " - ", C3)</f>
        <v>Carla Van Voorst - carla99@shaw.ca</v>
      </c>
      <c r="F3" s="40"/>
      <c r="G3" s="37" t="s">
        <v>207</v>
      </c>
    </row>
    <row r="4" spans="1:9" ht="12.75" x14ac:dyDescent="0.2">
      <c r="A4" s="37">
        <f>1+A3</f>
        <v>2</v>
      </c>
      <c r="B4" s="38" t="s">
        <v>54</v>
      </c>
      <c r="C4" s="16" t="s">
        <v>53</v>
      </c>
      <c r="D4" s="37" t="s">
        <v>57</v>
      </c>
      <c r="E4" s="10" t="str">
        <f t="shared" si="0"/>
        <v>Cress Spicer - cress08@gmail.com</v>
      </c>
      <c r="F4" s="17" t="s">
        <v>58</v>
      </c>
      <c r="G4" s="37" t="s">
        <v>207</v>
      </c>
    </row>
    <row r="5" spans="1:9" ht="12.75" x14ac:dyDescent="0.2">
      <c r="A5" s="37">
        <f>1+A4</f>
        <v>3</v>
      </c>
      <c r="B5" s="38" t="s">
        <v>56</v>
      </c>
      <c r="C5" s="16" t="s">
        <v>55</v>
      </c>
      <c r="D5" s="37"/>
      <c r="E5" s="10" t="str">
        <f t="shared" si="0"/>
        <v>Fred Pfeiffer - fpfeiffer7@gmail.com</v>
      </c>
      <c r="F5" s="40"/>
      <c r="G5" s="37" t="s">
        <v>207</v>
      </c>
    </row>
    <row r="6" spans="1:9" ht="12.75" x14ac:dyDescent="0.2">
      <c r="A6" s="37">
        <f>A5+1</f>
        <v>4</v>
      </c>
      <c r="B6" s="38" t="s">
        <v>17</v>
      </c>
      <c r="C6" s="16" t="s">
        <v>168</v>
      </c>
      <c r="D6" s="35"/>
      <c r="E6" s="10" t="str">
        <f t="shared" ref="E6:E8" si="1">CONCATENATE(B6, " - ", C6)</f>
        <v>Jill Kirby - jkirbyholisticarts@protonmail.com</v>
      </c>
      <c r="F6" s="35"/>
      <c r="G6" s="37" t="s">
        <v>207</v>
      </c>
    </row>
    <row r="7" spans="1:9" ht="12.75" x14ac:dyDescent="0.2">
      <c r="A7" s="37">
        <f t="shared" ref="A7:A11" si="2">1+A6</f>
        <v>5</v>
      </c>
      <c r="B7" s="38" t="s">
        <v>103</v>
      </c>
      <c r="C7" s="16" t="s">
        <v>126</v>
      </c>
      <c r="D7" s="35"/>
      <c r="E7" s="10" t="str">
        <f t="shared" si="1"/>
        <v>Karen Sorensen - bodytalkaccess@gmail.com</v>
      </c>
      <c r="F7" s="40"/>
      <c r="G7" s="37" t="s">
        <v>72</v>
      </c>
    </row>
    <row r="8" spans="1:9" ht="12.75" x14ac:dyDescent="0.2">
      <c r="A8" s="37">
        <f t="shared" si="2"/>
        <v>6</v>
      </c>
      <c r="B8" s="38" t="s">
        <v>112</v>
      </c>
      <c r="C8" s="16" t="s">
        <v>113</v>
      </c>
      <c r="D8" s="40"/>
      <c r="E8" s="10" t="str">
        <f t="shared" si="1"/>
        <v>Linda Marlene Eales - linda@torontobodytalk.com</v>
      </c>
      <c r="F8" s="40"/>
      <c r="G8" s="37" t="s">
        <v>205</v>
      </c>
    </row>
    <row r="9" spans="1:9" ht="12.75" x14ac:dyDescent="0.2">
      <c r="A9" s="37">
        <f t="shared" si="2"/>
        <v>7</v>
      </c>
      <c r="B9" s="38" t="s">
        <v>8</v>
      </c>
      <c r="C9" s="16" t="s">
        <v>59</v>
      </c>
      <c r="D9" s="35" t="s">
        <v>61</v>
      </c>
      <c r="E9" s="10" t="str">
        <f>CONCATENATE(B9, " - ", C9)</f>
        <v>Marianne McNamara - mariannethebodylistener@gmail.com</v>
      </c>
      <c r="F9" s="35" t="s">
        <v>42</v>
      </c>
      <c r="G9" s="40"/>
    </row>
    <row r="10" spans="1:9" ht="16.5" customHeight="1" x14ac:dyDescent="0.2">
      <c r="A10" s="37">
        <f t="shared" si="2"/>
        <v>8</v>
      </c>
      <c r="B10" s="38" t="s">
        <v>131</v>
      </c>
      <c r="C10" s="16" t="s">
        <v>163</v>
      </c>
      <c r="D10" s="35"/>
      <c r="E10" s="10" t="str">
        <f>CONCATENATE(B10, " - ", C10)</f>
        <v>Nancy Briggs - briggsnancy28@gmail.com</v>
      </c>
      <c r="F10" s="30" t="s">
        <v>101</v>
      </c>
      <c r="G10" s="37" t="s">
        <v>206</v>
      </c>
    </row>
    <row r="11" spans="1:9" ht="12.75" x14ac:dyDescent="0.2">
      <c r="A11" s="37">
        <f t="shared" si="2"/>
        <v>9</v>
      </c>
      <c r="B11" s="38" t="s">
        <v>180</v>
      </c>
      <c r="C11" s="16" t="s">
        <v>178</v>
      </c>
      <c r="D11" s="35" t="s">
        <v>179</v>
      </c>
      <c r="E11" s="10" t="str">
        <f>CONCATENATE(B11, " - ", C11)</f>
        <v>Lisa Babcock - tools4health@yahoo.com</v>
      </c>
      <c r="F11" s="30" t="s">
        <v>52</v>
      </c>
      <c r="G11" s="37" t="s">
        <v>197</v>
      </c>
    </row>
    <row r="12" spans="1:9" ht="12.75" x14ac:dyDescent="0.2">
      <c r="A12" s="37">
        <v>10</v>
      </c>
      <c r="B12" s="10" t="s">
        <v>189</v>
      </c>
      <c r="C12" s="16" t="s">
        <v>210</v>
      </c>
      <c r="D12" s="47" t="s">
        <v>167</v>
      </c>
      <c r="E12" s="10" t="str">
        <f>CONCATENATE(B12, " - ", C12)</f>
        <v>Mary Ward - BodyTalkDrMJWard@gmail.com</v>
      </c>
      <c r="F12" s="35" t="s">
        <v>101</v>
      </c>
      <c r="G12" s="35" t="s">
        <v>203</v>
      </c>
    </row>
    <row r="13" spans="1:9" ht="12.75" x14ac:dyDescent="0.2">
      <c r="A13" s="37">
        <v>11</v>
      </c>
      <c r="B13" s="38" t="s">
        <v>5</v>
      </c>
      <c r="C13" s="16" t="s">
        <v>29</v>
      </c>
      <c r="D13" s="35"/>
      <c r="E13" s="10" t="str">
        <f>CONCATENATE(B13, " - ", C13)</f>
        <v>Jenna Caplette - vjennac@gmail.com</v>
      </c>
      <c r="F13" s="37"/>
      <c r="G13" s="37" t="s">
        <v>207</v>
      </c>
    </row>
    <row r="14" spans="1:9" ht="12.75" x14ac:dyDescent="0.2">
      <c r="A14" s="80"/>
      <c r="B14" s="89"/>
      <c r="C14" s="89"/>
      <c r="D14" s="90"/>
      <c r="E14" s="89"/>
      <c r="F14" s="90"/>
      <c r="G14" s="89"/>
    </row>
    <row r="15" spans="1:9" ht="12.75" x14ac:dyDescent="0.2">
      <c r="A15" s="80"/>
      <c r="B15" s="85"/>
      <c r="C15" s="82"/>
      <c r="D15" s="87"/>
      <c r="E15" s="85"/>
      <c r="F15" s="88"/>
      <c r="G15" s="80"/>
    </row>
    <row r="16" spans="1:9" ht="14.25" x14ac:dyDescent="0.2">
      <c r="A16" s="80"/>
      <c r="B16" s="89"/>
      <c r="C16" s="91"/>
      <c r="D16" s="90"/>
      <c r="E16" s="89"/>
      <c r="F16" s="90"/>
      <c r="G16" s="89"/>
    </row>
    <row r="17" spans="1:8" ht="14.25" x14ac:dyDescent="0.2">
      <c r="A17" s="80"/>
      <c r="B17" s="89"/>
      <c r="C17" s="91"/>
      <c r="D17" s="90"/>
      <c r="E17" s="89"/>
      <c r="F17" s="90"/>
      <c r="G17" s="89"/>
    </row>
    <row r="18" spans="1:8" ht="12.75" customHeight="1" x14ac:dyDescent="0.2">
      <c r="A18" s="80"/>
      <c r="B18" s="89"/>
      <c r="C18" s="91"/>
      <c r="D18" s="90"/>
      <c r="E18" s="89"/>
      <c r="F18" s="90"/>
      <c r="G18" s="89"/>
    </row>
    <row r="19" spans="1:8" ht="14.25" x14ac:dyDescent="0.2">
      <c r="A19" s="80"/>
      <c r="B19" s="89"/>
      <c r="C19" s="91"/>
      <c r="D19" s="90"/>
      <c r="E19" s="89"/>
      <c r="F19" s="90"/>
      <c r="G19" s="89"/>
      <c r="H19" s="36"/>
    </row>
    <row r="20" spans="1:8" ht="14.25" x14ac:dyDescent="0.2">
      <c r="A20" s="80"/>
      <c r="B20" s="89"/>
      <c r="C20" s="91"/>
      <c r="D20" s="90"/>
      <c r="E20" s="89"/>
      <c r="F20" s="90"/>
      <c r="G20" s="89"/>
      <c r="H20" s="36"/>
    </row>
    <row r="21" spans="1:8" ht="14.25" x14ac:dyDescent="0.2">
      <c r="A21" s="80"/>
      <c r="B21" s="89"/>
      <c r="C21" s="91"/>
      <c r="D21" s="90"/>
      <c r="E21" s="89"/>
      <c r="F21" s="90"/>
      <c r="G21" s="89"/>
      <c r="H21" s="36"/>
    </row>
    <row r="22" spans="1:8" ht="14.25" x14ac:dyDescent="0.2">
      <c r="A22" s="80"/>
      <c r="B22" s="89"/>
      <c r="C22" s="91"/>
      <c r="D22" s="90"/>
      <c r="E22" s="89"/>
      <c r="F22" s="90"/>
      <c r="G22" s="89"/>
      <c r="H22" s="26"/>
    </row>
    <row r="23" spans="1:8" ht="14.25" x14ac:dyDescent="0.2">
      <c r="A23" s="80"/>
      <c r="B23" s="89"/>
      <c r="C23" s="91"/>
      <c r="D23" s="90"/>
      <c r="E23" s="89"/>
      <c r="F23" s="90"/>
      <c r="G23" s="89"/>
    </row>
    <row r="24" spans="1:8" ht="14.25" x14ac:dyDescent="0.2">
      <c r="A24" s="80"/>
      <c r="B24" s="89"/>
      <c r="C24" s="91"/>
      <c r="D24" s="90"/>
      <c r="E24" s="89"/>
      <c r="F24" s="90"/>
      <c r="G24" s="89"/>
    </row>
    <row r="25" spans="1:8" ht="15" hidden="1" outlineLevel="1" x14ac:dyDescent="0.2">
      <c r="A25" s="80" t="s">
        <v>106</v>
      </c>
      <c r="B25" s="85" t="s">
        <v>88</v>
      </c>
      <c r="C25" s="82" t="s">
        <v>89</v>
      </c>
      <c r="D25" s="92" t="s">
        <v>87</v>
      </c>
      <c r="E25" s="84" t="str">
        <f>CONCATENATE(B25, " - ", C25)</f>
        <v>Anna Bruce - anna.townmill@gmail.com</v>
      </c>
      <c r="F25" s="83" t="s">
        <v>41</v>
      </c>
      <c r="G25" s="83" t="s">
        <v>75</v>
      </c>
    </row>
    <row r="26" spans="1:8" ht="18" hidden="1" customHeight="1" outlineLevel="1" x14ac:dyDescent="0.2">
      <c r="A26" s="80" t="s">
        <v>106</v>
      </c>
      <c r="B26" s="85" t="s">
        <v>7</v>
      </c>
      <c r="C26" s="82" t="s">
        <v>31</v>
      </c>
      <c r="D26" s="88"/>
      <c r="E26" s="84" t="str">
        <f>CONCATENATE(B26, " - ", C26)</f>
        <v>Debbie Weddle - debweddle@yahoo.com</v>
      </c>
      <c r="F26" s="88"/>
      <c r="G26" s="80" t="s">
        <v>145</v>
      </c>
    </row>
    <row r="27" spans="1:8" ht="18" hidden="1" customHeight="1" outlineLevel="1" x14ac:dyDescent="0.2">
      <c r="A27" s="80" t="s">
        <v>106</v>
      </c>
      <c r="B27" s="85" t="s">
        <v>18</v>
      </c>
      <c r="C27" s="82" t="s">
        <v>30</v>
      </c>
      <c r="D27" s="88"/>
      <c r="E27" s="84" t="str">
        <f t="shared" ref="E27:E33" si="3">CONCATENATE(B27, " - ", C27)</f>
        <v>Wenda Merz - ptcclinic@gmail.com</v>
      </c>
      <c r="F27" s="88"/>
      <c r="G27" s="80" t="s">
        <v>114</v>
      </c>
    </row>
    <row r="28" spans="1:8" ht="18" hidden="1" customHeight="1" outlineLevel="1" x14ac:dyDescent="0.2">
      <c r="A28" s="80" t="s">
        <v>106</v>
      </c>
      <c r="B28" s="85" t="s">
        <v>85</v>
      </c>
      <c r="C28" s="82" t="s">
        <v>86</v>
      </c>
      <c r="D28" s="88"/>
      <c r="E28" s="84" t="str">
        <f t="shared" si="3"/>
        <v>Lauren Scherger - laurenhollasch@hotmail.ca</v>
      </c>
      <c r="F28" s="90"/>
      <c r="G28" s="80" t="s">
        <v>125</v>
      </c>
    </row>
    <row r="29" spans="1:8" ht="12.75" hidden="1" outlineLevel="1" x14ac:dyDescent="0.2">
      <c r="A29" s="80" t="s">
        <v>106</v>
      </c>
      <c r="B29" s="85" t="s">
        <v>97</v>
      </c>
      <c r="C29" s="82" t="s">
        <v>96</v>
      </c>
      <c r="D29" s="88"/>
      <c r="E29" s="84" t="str">
        <f t="shared" si="3"/>
        <v>Heidi Grayson - osteo4bodytalk@gmail.com</v>
      </c>
      <c r="F29" s="85" t="s">
        <v>98</v>
      </c>
      <c r="G29" s="80" t="s">
        <v>124</v>
      </c>
    </row>
    <row r="30" spans="1:8" ht="12.75" hidden="1" outlineLevel="1" x14ac:dyDescent="0.2">
      <c r="A30" s="80" t="s">
        <v>106</v>
      </c>
      <c r="B30" s="85" t="s">
        <v>65</v>
      </c>
      <c r="C30" s="82" t="s">
        <v>36</v>
      </c>
      <c r="D30" s="86" t="s">
        <v>43</v>
      </c>
      <c r="E30" s="84" t="str">
        <f t="shared" si="3"/>
        <v>Merry Stanford - merry.stanford@gmail.com</v>
      </c>
      <c r="F30" s="88" t="s">
        <v>40</v>
      </c>
      <c r="G30" s="80" t="s">
        <v>127</v>
      </c>
    </row>
    <row r="31" spans="1:8" ht="12.75" hidden="1" outlineLevel="1" x14ac:dyDescent="0.2">
      <c r="A31" s="80" t="s">
        <v>132</v>
      </c>
      <c r="B31" s="93" t="s">
        <v>34</v>
      </c>
      <c r="C31" s="82" t="s">
        <v>35</v>
      </c>
      <c r="D31" s="94">
        <v>31653819318</v>
      </c>
      <c r="E31" s="85" t="str">
        <f t="shared" si="3"/>
        <v xml:space="preserve">Irma de Jong - irma@bodytalksystem.nl </v>
      </c>
      <c r="F31" s="93" t="s">
        <v>44</v>
      </c>
      <c r="G31" s="80" t="s">
        <v>71</v>
      </c>
    </row>
    <row r="32" spans="1:8" ht="12.75" hidden="1" outlineLevel="1" x14ac:dyDescent="0.2">
      <c r="A32" s="80" t="s">
        <v>132</v>
      </c>
      <c r="B32" s="85" t="s">
        <v>16</v>
      </c>
      <c r="C32" s="82" t="s">
        <v>28</v>
      </c>
      <c r="D32" s="88"/>
      <c r="E32" s="84" t="str">
        <f t="shared" si="3"/>
        <v>Lisa Schokking - lisaschokking@gmail.com</v>
      </c>
      <c r="F32" s="88"/>
      <c r="G32" s="89" t="s">
        <v>133</v>
      </c>
    </row>
    <row r="33" spans="1:7" ht="25.5" hidden="1" outlineLevel="1" x14ac:dyDescent="0.2">
      <c r="A33" s="80" t="s">
        <v>132</v>
      </c>
      <c r="B33" s="85" t="s">
        <v>99</v>
      </c>
      <c r="C33" s="82" t="s">
        <v>100</v>
      </c>
      <c r="D33" s="88" t="s">
        <v>102</v>
      </c>
      <c r="E33" s="84" t="str">
        <f t="shared" si="3"/>
        <v>Ann Wettlaufer - annwettlaufer@gmail.com</v>
      </c>
      <c r="F33" s="83" t="s">
        <v>101</v>
      </c>
      <c r="G33" s="80" t="s">
        <v>135</v>
      </c>
    </row>
    <row r="34" spans="1:7" ht="25.5" hidden="1" outlineLevel="1" x14ac:dyDescent="0.2">
      <c r="A34" s="80" t="s">
        <v>132</v>
      </c>
      <c r="B34" s="85" t="s">
        <v>93</v>
      </c>
      <c r="C34" s="82" t="s">
        <v>94</v>
      </c>
      <c r="D34" s="88" t="s">
        <v>95</v>
      </c>
      <c r="E34" s="84" t="str">
        <f t="shared" ref="E34:E41" si="4">CONCATENATE(B34, " - ", C34)</f>
        <v>Heather North Lewis - bodytalkheather@gmail.com</v>
      </c>
      <c r="F34" s="90"/>
      <c r="G34" s="80" t="s">
        <v>135</v>
      </c>
    </row>
    <row r="35" spans="1:7" ht="12.75" hidden="1" outlineLevel="1" x14ac:dyDescent="0.2">
      <c r="A35" s="80" t="s">
        <v>132</v>
      </c>
      <c r="B35" s="85" t="s">
        <v>4</v>
      </c>
      <c r="C35" s="82" t="s">
        <v>130</v>
      </c>
      <c r="D35" s="88"/>
      <c r="E35" s="84" t="str">
        <f t="shared" si="4"/>
        <v>Don Burry - trout1salar@yahoo.ca</v>
      </c>
      <c r="F35" s="88"/>
      <c r="G35" s="89" t="s">
        <v>136</v>
      </c>
    </row>
    <row r="36" spans="1:7" ht="12.75" hidden="1" outlineLevel="1" collapsed="1" x14ac:dyDescent="0.2">
      <c r="A36" s="80" t="s">
        <v>132</v>
      </c>
      <c r="B36" s="85" t="s">
        <v>9</v>
      </c>
      <c r="C36" s="82" t="s">
        <v>32</v>
      </c>
      <c r="D36" s="88" t="s">
        <v>60</v>
      </c>
      <c r="E36" s="84" t="str">
        <f t="shared" si="4"/>
        <v>Debbie Leafblad - debbieleafblad@yahoo.com</v>
      </c>
      <c r="F36" s="90"/>
      <c r="G36" s="80" t="s">
        <v>71</v>
      </c>
    </row>
    <row r="37" spans="1:7" ht="12.75" hidden="1" outlineLevel="1" x14ac:dyDescent="0.2">
      <c r="A37" s="80" t="s">
        <v>132</v>
      </c>
      <c r="B37" s="85" t="s">
        <v>50</v>
      </c>
      <c r="C37" s="82" t="s">
        <v>48</v>
      </c>
      <c r="D37" s="88" t="s">
        <v>49</v>
      </c>
      <c r="E37" s="84" t="str">
        <f t="shared" si="4"/>
        <v>Nirmala Sekhar - nirmalasekhar@gmail.com</v>
      </c>
      <c r="F37" s="93" t="s">
        <v>51</v>
      </c>
      <c r="G37" s="89"/>
    </row>
    <row r="38" spans="1:7" ht="12.75" hidden="1" outlineLevel="1" collapsed="1" x14ac:dyDescent="0.2">
      <c r="A38" s="80" t="s">
        <v>132</v>
      </c>
      <c r="B38" s="85" t="s">
        <v>66</v>
      </c>
      <c r="C38" s="82" t="s">
        <v>67</v>
      </c>
      <c r="D38" s="88"/>
      <c r="E38" s="84" t="str">
        <f t="shared" si="4"/>
        <v>Michele Goulding - monmouthclinic@yahoo.co.uk</v>
      </c>
      <c r="F38" s="83" t="s">
        <v>41</v>
      </c>
      <c r="G38" s="80" t="s">
        <v>159</v>
      </c>
    </row>
    <row r="39" spans="1:7" ht="12.75" hidden="1" outlineLevel="1" collapsed="1" x14ac:dyDescent="0.2">
      <c r="A39" s="80" t="s">
        <v>132</v>
      </c>
      <c r="B39" s="85" t="s">
        <v>146</v>
      </c>
      <c r="C39" s="82" t="s">
        <v>147</v>
      </c>
      <c r="D39" s="87" t="s">
        <v>148</v>
      </c>
      <c r="E39" s="84" t="str">
        <f t="shared" si="4"/>
        <v>Marie-Claude Barrette-Molgat - mc@stateofwellbeing.ca</v>
      </c>
      <c r="F39" s="88" t="s">
        <v>149</v>
      </c>
      <c r="G39" s="80"/>
    </row>
    <row r="40" spans="1:7" ht="12.75" hidden="1" outlineLevel="1" collapsed="1" x14ac:dyDescent="0.2">
      <c r="A40" s="80" t="s">
        <v>132</v>
      </c>
      <c r="B40" s="85" t="s">
        <v>92</v>
      </c>
      <c r="C40" s="82" t="s">
        <v>91</v>
      </c>
      <c r="D40" s="88" t="s">
        <v>90</v>
      </c>
      <c r="E40" s="84" t="str">
        <f t="shared" si="4"/>
        <v>Heidi Reid - heidi@thewisdomtoheal.com</v>
      </c>
      <c r="F40" s="90"/>
      <c r="G40" s="80" t="s">
        <v>72</v>
      </c>
    </row>
    <row r="41" spans="1:7" ht="12.75" hidden="1" outlineLevel="1" collapsed="1" x14ac:dyDescent="0.2">
      <c r="A41" s="80" t="s">
        <v>132</v>
      </c>
      <c r="B41" s="85" t="s">
        <v>155</v>
      </c>
      <c r="C41" s="82" t="s">
        <v>154</v>
      </c>
      <c r="D41" s="88" t="s">
        <v>60</v>
      </c>
      <c r="E41" s="84" t="str">
        <f t="shared" si="4"/>
        <v>Carol Stanton - carol.bodytalk@gmail.com</v>
      </c>
      <c r="F41" s="90"/>
      <c r="G41" s="80" t="s">
        <v>156</v>
      </c>
    </row>
    <row r="42" spans="1:7" ht="12.75" hidden="1" outlineLevel="1" x14ac:dyDescent="0.2">
      <c r="A42" s="80" t="s">
        <v>132</v>
      </c>
      <c r="B42" s="85" t="s">
        <v>108</v>
      </c>
      <c r="C42" s="82" t="s">
        <v>109</v>
      </c>
      <c r="D42" s="88"/>
      <c r="E42" s="84" t="str">
        <f>CONCATENATE(B42, " - ", C42)</f>
        <v>Maria-Laura Rainer - marialaurarainer@gmail.com</v>
      </c>
      <c r="F42" s="88"/>
      <c r="G42" s="83" t="s">
        <v>187</v>
      </c>
    </row>
    <row r="43" spans="1:7" ht="38.25" hidden="1" outlineLevel="1" x14ac:dyDescent="0.2">
      <c r="A43" s="80" t="s">
        <v>132</v>
      </c>
      <c r="B43" s="85" t="s">
        <v>150</v>
      </c>
      <c r="C43" s="82" t="s">
        <v>151</v>
      </c>
      <c r="D43" s="95" t="s">
        <v>186</v>
      </c>
      <c r="E43" s="84" t="str">
        <f>CONCATENATE(B43, " - ", C43)</f>
        <v>Bahar Nagi - bahar@heartsync.co.uk</v>
      </c>
      <c r="F43" s="83" t="s">
        <v>152</v>
      </c>
      <c r="G43" s="80" t="s">
        <v>188</v>
      </c>
    </row>
    <row r="44" spans="1:7" ht="12.75" hidden="1" outlineLevel="1" x14ac:dyDescent="0.2">
      <c r="A44" s="80"/>
      <c r="B44" s="85"/>
      <c r="C44" s="82"/>
      <c r="D44" s="88"/>
      <c r="E44" s="84"/>
      <c r="F44" s="83"/>
      <c r="G44" s="80"/>
    </row>
    <row r="45" spans="1:7" ht="12.75" collapsed="1" x14ac:dyDescent="0.2">
      <c r="A45" s="80"/>
      <c r="B45" s="85"/>
      <c r="C45" s="82"/>
      <c r="D45" s="88"/>
      <c r="E45" s="84"/>
      <c r="F45" s="90"/>
      <c r="G45" s="80"/>
    </row>
    <row r="46" spans="1:7" ht="12.75" x14ac:dyDescent="0.2">
      <c r="A46" s="80"/>
      <c r="B46" s="85"/>
      <c r="C46" s="82"/>
      <c r="D46" s="88"/>
      <c r="E46" s="84"/>
      <c r="F46" s="90"/>
      <c r="G46" s="80"/>
    </row>
    <row r="47" spans="1:7" ht="12.75" x14ac:dyDescent="0.2">
      <c r="A47" s="80"/>
      <c r="B47" s="85"/>
      <c r="C47" s="82"/>
      <c r="D47" s="88"/>
      <c r="E47" s="84"/>
      <c r="F47" s="90"/>
      <c r="G47" s="80"/>
    </row>
    <row r="48" spans="1:7" ht="12.75" x14ac:dyDescent="0.2">
      <c r="A48" s="80"/>
      <c r="B48" s="85"/>
      <c r="C48" s="82"/>
      <c r="D48" s="88"/>
      <c r="E48" s="84"/>
      <c r="F48" s="85"/>
      <c r="G48" s="80"/>
    </row>
    <row r="49" spans="1:7" ht="12.75" x14ac:dyDescent="0.2">
      <c r="A49" s="80"/>
      <c r="B49" s="85"/>
      <c r="C49" s="82"/>
      <c r="D49" s="88"/>
      <c r="E49" s="84"/>
      <c r="F49" s="90"/>
      <c r="G49" s="80"/>
    </row>
    <row r="50" spans="1:7" ht="12.75" x14ac:dyDescent="0.2">
      <c r="A50" s="80"/>
      <c r="B50" s="85"/>
      <c r="C50" s="82"/>
      <c r="D50" s="88"/>
      <c r="E50" s="84"/>
      <c r="F50" s="90"/>
      <c r="G50" s="80"/>
    </row>
    <row r="51" spans="1:7" ht="12.75" x14ac:dyDescent="0.2">
      <c r="A51" s="80"/>
      <c r="B51" s="85"/>
      <c r="C51" s="82"/>
      <c r="D51" s="92"/>
      <c r="E51" s="84"/>
      <c r="F51" s="83"/>
      <c r="G51" s="83"/>
    </row>
    <row r="52" spans="1:7" ht="12.75" x14ac:dyDescent="0.2">
      <c r="A52" s="80"/>
      <c r="B52" s="85"/>
      <c r="C52" s="82"/>
      <c r="D52" s="88"/>
      <c r="E52" s="84"/>
      <c r="F52" s="88"/>
      <c r="G52" s="80"/>
    </row>
    <row r="53" spans="1:7" ht="12.75" x14ac:dyDescent="0.2">
      <c r="A53" s="80"/>
      <c r="B53" s="85"/>
      <c r="C53" s="82"/>
      <c r="D53" s="88"/>
      <c r="E53" s="84"/>
      <c r="F53" s="88"/>
      <c r="G53" s="83"/>
    </row>
    <row r="54" spans="1:7" ht="12.75" x14ac:dyDescent="0.2">
      <c r="A54" s="80"/>
      <c r="B54" s="85"/>
      <c r="C54" s="82"/>
      <c r="D54" s="88"/>
      <c r="E54" s="84"/>
      <c r="F54" s="88"/>
      <c r="G54" s="89"/>
    </row>
    <row r="55" spans="1:7" ht="12.75" x14ac:dyDescent="0.2">
      <c r="A55" s="80"/>
      <c r="B55" s="85"/>
      <c r="C55" s="82"/>
      <c r="D55" s="90"/>
      <c r="E55" s="84"/>
      <c r="F55" s="90"/>
      <c r="G55" s="80"/>
    </row>
    <row r="56" spans="1:7" ht="12.75" x14ac:dyDescent="0.2"/>
    <row r="57" spans="1:7" ht="12.75" x14ac:dyDescent="0.2"/>
  </sheetData>
  <sortState xmlns:xlrd2="http://schemas.microsoft.com/office/spreadsheetml/2017/richdata2" ref="A3:G24">
    <sortCondition ref="B3:B24"/>
  </sortState>
  <mergeCells count="1">
    <mergeCell ref="A1:G1"/>
  </mergeCells>
  <phoneticPr fontId="28" type="noConversion"/>
  <conditionalFormatting sqref="C3:C12">
    <cfRule type="duplicateValues" dxfId="1" priority="2"/>
  </conditionalFormatting>
  <conditionalFormatting sqref="C13">
    <cfRule type="duplicateValues" dxfId="0" priority="1"/>
  </conditionalFormatting>
  <hyperlinks>
    <hyperlink ref="C4" r:id="rId1" xr:uid="{00000000-0004-0000-0200-000007000000}"/>
    <hyperlink ref="C5" r:id="rId2" display="mailto:fpfeiffer7@gmail.com" xr:uid="{00000000-0004-0000-0200-000008000000}"/>
    <hyperlink ref="C3" r:id="rId3" xr:uid="{00000000-0004-0000-0200-00000C000000}"/>
    <hyperlink ref="C26" r:id="rId4" xr:uid="{00000000-0004-0000-0200-00000E000000}"/>
    <hyperlink ref="C34" r:id="rId5" display="mailto:bodytalkheather@gmail.com" xr:uid="{00000000-0004-0000-0200-000010000000}"/>
    <hyperlink ref="D25" r:id="rId6" display="analisahale@gmail.com" xr:uid="{00000000-0004-0000-0200-000016000000}"/>
    <hyperlink ref="C27" r:id="rId7" xr:uid="{00000000-0004-0000-0200-000018000000}"/>
    <hyperlink ref="B28" r:id="rId8" display="mailto:laurenhollasch@hotmail.ca" xr:uid="{00000000-0004-0000-0200-000019000000}"/>
    <hyperlink ref="C35" r:id="rId9" xr:uid="{AE84607B-B5EF-4DB2-B1E2-2EFE58EFE72E}"/>
    <hyperlink ref="C31" r:id="rId10" display="analisahale@gmail.com" xr:uid="{FFD3A6CD-5BCC-4734-9CC9-4EFD61DF55F2}"/>
    <hyperlink ref="C32" r:id="rId11" display="cress08@gmail.com" xr:uid="{487EEE99-46DA-45CA-8ABD-F7629A47C90B}"/>
    <hyperlink ref="C33" r:id="rId12" display="mailto:annwettlaufer@gmail.com" xr:uid="{74195E6C-A276-46EE-B73E-C696B5E546DB}"/>
    <hyperlink ref="D33" r:id="rId13" display="tel:781-367-5141" xr:uid="{45C1163A-9C3E-4E87-80C7-0DAA8B2284F2}"/>
    <hyperlink ref="C36" r:id="rId14" xr:uid="{B0533733-36D3-4C69-AC35-F3AA7BF83A04}"/>
    <hyperlink ref="C41" r:id="rId15" xr:uid="{5C70CC19-4A26-4646-BA64-B3375131711B}"/>
    <hyperlink ref="C37" r:id="rId16" display="analisahale@gmail.com" xr:uid="{06FB73BF-5161-452F-A977-A355D6CBEB21}"/>
    <hyperlink ref="D37" r:id="rId17" display="cress08@gmail.com" xr:uid="{93FA839B-406C-44B8-A793-6808D6BA83EE}"/>
    <hyperlink ref="C7" r:id="rId18" display="trout1salar@yahoo.ca" xr:uid="{38FD577E-AB01-49D8-9BC1-71B0A2C8B69E}"/>
    <hyperlink ref="C9" r:id="rId19" display="carol.bodytalk@gmail.com" xr:uid="{0AFCD1A3-AF8B-4939-900C-8F5839D8666F}"/>
    <hyperlink ref="D9" r:id="rId20" display="analisahale@gmail.com" xr:uid="{BEE210C0-B8A1-44A3-ADD3-87BFEFDD5094}"/>
    <hyperlink ref="C12" r:id="rId21" display="mailto:BodyTalkDrMJWard@gmail.com" xr:uid="{1A6B44A5-DCEC-4A1F-8938-7F47F6B81E5A}"/>
  </hyperlinks>
  <pageMargins left="0.75" right="0.75" top="1" bottom="1" header="0.5" footer="0.5"/>
  <pageSetup orientation="portrait" r:id="rId22"/>
  <headerFooter>
    <oddFooter>&amp;L&amp;"Helvetica,Regular"&amp;12&amp;K000000	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Y32"/>
  <sheetViews>
    <sheetView showGridLines="0" workbookViewId="0">
      <pane xSplit="1" ySplit="2" topLeftCell="B3" activePane="bottomRight" state="frozenSplit"/>
      <selection pane="topRight"/>
      <selection pane="bottomLeft"/>
      <selection pane="bottomRight" activeCell="C33" sqref="C33"/>
    </sheetView>
  </sheetViews>
  <sheetFormatPr defaultColWidth="12.19921875" defaultRowHeight="18" customHeight="1" outlineLevelRow="1" x14ac:dyDescent="0.2"/>
  <cols>
    <col min="1" max="1" width="8.296875" style="21" customWidth="1"/>
    <col min="2" max="2" width="15" style="21" customWidth="1"/>
    <col min="3" max="3" width="22.09765625" style="21" customWidth="1"/>
    <col min="4" max="4" width="19.69921875" style="33" customWidth="1"/>
    <col min="5" max="5" width="34.796875" style="21" bestFit="1" customWidth="1"/>
    <col min="6" max="6" width="14.296875" style="21" customWidth="1"/>
    <col min="7" max="7" width="13.796875" style="21" customWidth="1"/>
    <col min="8" max="8" width="8.59765625" style="21" customWidth="1"/>
    <col min="9" max="9" width="5.5" style="21" customWidth="1"/>
    <col min="10" max="259" width="12.19921875" style="21" customWidth="1"/>
    <col min="260" max="16384" width="12.19921875" style="22"/>
  </cols>
  <sheetData>
    <row r="1" spans="1:259" ht="12.75" x14ac:dyDescent="0.2">
      <c r="A1" s="76" t="s">
        <v>175</v>
      </c>
      <c r="B1" s="76"/>
      <c r="C1" s="76"/>
      <c r="D1" s="76"/>
      <c r="E1" s="76"/>
      <c r="F1" s="76"/>
      <c r="G1" s="76"/>
      <c r="H1" s="23" t="s">
        <v>38</v>
      </c>
      <c r="I1" s="29">
        <v>11</v>
      </c>
    </row>
    <row r="2" spans="1:259" ht="47.85" customHeight="1" x14ac:dyDescent="0.2">
      <c r="A2" s="41" t="s">
        <v>1</v>
      </c>
      <c r="B2" s="41" t="s">
        <v>2</v>
      </c>
      <c r="C2" s="41" t="s">
        <v>3</v>
      </c>
      <c r="D2" s="42" t="s">
        <v>21</v>
      </c>
      <c r="E2" s="44" t="s">
        <v>27</v>
      </c>
      <c r="F2" s="45" t="s">
        <v>39</v>
      </c>
      <c r="G2" s="45" t="s">
        <v>70</v>
      </c>
      <c r="IY2" s="22"/>
    </row>
    <row r="3" spans="1:259" ht="12.75" x14ac:dyDescent="0.2">
      <c r="A3" s="1">
        <v>1</v>
      </c>
      <c r="B3" s="2" t="s">
        <v>20</v>
      </c>
      <c r="C3" s="3" t="s">
        <v>195</v>
      </c>
      <c r="D3" s="32" t="s">
        <v>37</v>
      </c>
      <c r="E3" s="27" t="str">
        <f t="shared" ref="E3:E6" si="0">CONCATENATE(B3, " - ", C3)</f>
        <v>Katherine Ebacher - Katherine@ListentotheBodyTalk.com</v>
      </c>
      <c r="F3" s="30" t="s">
        <v>40</v>
      </c>
      <c r="G3" s="30" t="s">
        <v>174</v>
      </c>
      <c r="IY3" s="22"/>
    </row>
    <row r="4" spans="1:259" ht="12.75" x14ac:dyDescent="0.2">
      <c r="A4" s="1">
        <f>1+A3</f>
        <v>2</v>
      </c>
      <c r="B4" s="2" t="s">
        <v>33</v>
      </c>
      <c r="C4" s="3" t="s">
        <v>13</v>
      </c>
      <c r="D4" s="31"/>
      <c r="E4" s="27" t="str">
        <f t="shared" si="0"/>
        <v>Kimberley Katerenchuk - tappinghealthinc@gmail.com</v>
      </c>
      <c r="F4" s="30" t="s">
        <v>40</v>
      </c>
      <c r="G4" s="30" t="s">
        <v>196</v>
      </c>
      <c r="IY4" s="22"/>
    </row>
    <row r="5" spans="1:259" ht="12.75" x14ac:dyDescent="0.2">
      <c r="A5" s="1">
        <f>1+A4</f>
        <v>3</v>
      </c>
      <c r="B5" s="2" t="s">
        <v>171</v>
      </c>
      <c r="C5" s="3" t="s">
        <v>172</v>
      </c>
      <c r="D5" s="32" t="s">
        <v>173</v>
      </c>
      <c r="E5" s="10" t="str">
        <f>CONCATENATE(B5, " - ", C5)</f>
        <v>Sharon Koenning - sharonkoenning@gmail.com</v>
      </c>
      <c r="F5" s="35" t="s">
        <v>74</v>
      </c>
      <c r="G5" s="30" t="s">
        <v>197</v>
      </c>
      <c r="IY5" s="22"/>
    </row>
    <row r="6" spans="1:259" ht="12.75" x14ac:dyDescent="0.2">
      <c r="A6" s="14">
        <f>1+A5</f>
        <v>4</v>
      </c>
      <c r="B6" s="38" t="s">
        <v>77</v>
      </c>
      <c r="C6" s="3" t="s">
        <v>115</v>
      </c>
      <c r="D6" s="47" t="s">
        <v>79</v>
      </c>
      <c r="E6" s="10" t="str">
        <f t="shared" si="0"/>
        <v>Angie Tourani - angie@bodytalksystem.com.hk</v>
      </c>
      <c r="F6" s="35" t="s">
        <v>78</v>
      </c>
      <c r="G6" s="30" t="s">
        <v>72</v>
      </c>
      <c r="IY6" s="22"/>
    </row>
    <row r="7" spans="1:259" ht="12.75" x14ac:dyDescent="0.2">
      <c r="A7" s="15">
        <v>5</v>
      </c>
      <c r="B7" s="46" t="s">
        <v>120</v>
      </c>
      <c r="C7" s="16" t="s">
        <v>121</v>
      </c>
      <c r="D7" s="30" t="s">
        <v>122</v>
      </c>
      <c r="E7" s="10" t="str">
        <f t="shared" ref="E7" si="1">CONCATENATE(B7, " - ", C7)</f>
        <v>Amanda Bartley - petrock77@gmail.com</v>
      </c>
      <c r="F7" s="37" t="s">
        <v>52</v>
      </c>
      <c r="G7" s="37" t="s">
        <v>198</v>
      </c>
    </row>
    <row r="8" spans="1:259" ht="15.75" customHeight="1" x14ac:dyDescent="0.2">
      <c r="A8" s="15">
        <v>6</v>
      </c>
      <c r="B8" s="2" t="s">
        <v>139</v>
      </c>
      <c r="C8" s="16" t="s">
        <v>137</v>
      </c>
      <c r="D8" s="35" t="s">
        <v>138</v>
      </c>
      <c r="E8" s="10" t="str">
        <f t="shared" ref="E8:E13" si="2">CONCATENATE(B8, " - ", C8)</f>
        <v>Nicole Senft - nicole.bodytalk@gmail.com</v>
      </c>
      <c r="F8" s="35" t="s">
        <v>42</v>
      </c>
      <c r="G8" s="37" t="s">
        <v>200</v>
      </c>
      <c r="H8" s="25"/>
    </row>
    <row r="9" spans="1:259" ht="12.75" x14ac:dyDescent="0.2">
      <c r="A9" s="15">
        <f>A8+1</f>
        <v>7</v>
      </c>
      <c r="B9" s="38" t="s">
        <v>158</v>
      </c>
      <c r="C9" s="16" t="s">
        <v>157</v>
      </c>
      <c r="D9" s="40"/>
      <c r="E9" s="38" t="str">
        <f t="shared" si="2"/>
        <v>Lisa Wegner - lisais@telus.net</v>
      </c>
      <c r="F9" s="35" t="s">
        <v>52</v>
      </c>
      <c r="G9" s="37" t="s">
        <v>201</v>
      </c>
    </row>
    <row r="10" spans="1:259" ht="12.75" x14ac:dyDescent="0.2">
      <c r="A10" s="48">
        <v>8</v>
      </c>
      <c r="B10" s="38" t="s">
        <v>166</v>
      </c>
      <c r="C10" s="16" t="s">
        <v>210</v>
      </c>
      <c r="D10" s="47" t="s">
        <v>167</v>
      </c>
      <c r="E10" s="38" t="str">
        <f t="shared" si="2"/>
        <v>Mary Jane Ward - BodyTalkDrMJWard@gmail.com</v>
      </c>
      <c r="F10" s="35" t="s">
        <v>40</v>
      </c>
      <c r="G10" s="37" t="s">
        <v>202</v>
      </c>
    </row>
    <row r="11" spans="1:259" ht="18" customHeight="1" x14ac:dyDescent="0.2">
      <c r="A11" s="48">
        <v>9</v>
      </c>
      <c r="B11" s="38" t="s">
        <v>181</v>
      </c>
      <c r="C11" s="16" t="s">
        <v>182</v>
      </c>
      <c r="D11" s="40"/>
      <c r="E11" s="38" t="str">
        <f t="shared" si="2"/>
        <v>Antonella Ercolani  - antonellafi@yahoo.com</v>
      </c>
      <c r="F11" s="35" t="s">
        <v>183</v>
      </c>
      <c r="G11" s="37" t="s">
        <v>197</v>
      </c>
    </row>
    <row r="12" spans="1:259" ht="18" customHeight="1" x14ac:dyDescent="0.2">
      <c r="A12" s="48">
        <v>10</v>
      </c>
      <c r="B12" s="38" t="s">
        <v>185</v>
      </c>
      <c r="C12" s="16" t="s">
        <v>184</v>
      </c>
      <c r="D12" s="40"/>
      <c r="E12" s="38" t="str">
        <f t="shared" si="2"/>
        <v>Christine Plaud - christine@innerkeys.com</v>
      </c>
      <c r="F12" s="35" t="s">
        <v>194</v>
      </c>
      <c r="G12" s="37" t="s">
        <v>203</v>
      </c>
    </row>
    <row r="13" spans="1:259" ht="12.75" x14ac:dyDescent="0.2">
      <c r="A13" s="15">
        <v>11</v>
      </c>
      <c r="B13" s="38" t="s">
        <v>191</v>
      </c>
      <c r="C13" s="16" t="s">
        <v>190</v>
      </c>
      <c r="D13" s="40" t="s">
        <v>192</v>
      </c>
      <c r="E13" s="38" t="str">
        <f t="shared" si="2"/>
        <v>Jacqueline van Ryneveld - jacqsbodytalk@gmail.com</v>
      </c>
      <c r="F13" s="35" t="s">
        <v>193</v>
      </c>
      <c r="G13" s="37" t="s">
        <v>204</v>
      </c>
    </row>
    <row r="14" spans="1:259" ht="12.75" x14ac:dyDescent="0.2">
      <c r="A14" s="77"/>
      <c r="B14" s="78"/>
      <c r="C14" s="78"/>
      <c r="D14" s="79"/>
      <c r="E14" s="78"/>
      <c r="F14" s="78"/>
      <c r="G14" s="78"/>
    </row>
    <row r="15" spans="1:259" ht="12.75" x14ac:dyDescent="0.2">
      <c r="A15" s="80"/>
      <c r="B15" s="78"/>
      <c r="C15" s="78"/>
      <c r="D15" s="79"/>
      <c r="E15" s="78"/>
      <c r="F15" s="78"/>
      <c r="G15" s="78"/>
    </row>
    <row r="16" spans="1:259" ht="12.75" hidden="1" outlineLevel="1" x14ac:dyDescent="0.2">
      <c r="A16" s="77"/>
      <c r="B16" s="81"/>
      <c r="C16" s="82"/>
      <c r="D16" s="83"/>
      <c r="E16" s="84"/>
      <c r="F16" s="80"/>
      <c r="G16" s="80"/>
    </row>
    <row r="17" spans="1:7" ht="12.75" hidden="1" outlineLevel="1" x14ac:dyDescent="0.2">
      <c r="A17" s="77"/>
      <c r="B17" s="81"/>
      <c r="C17" s="82"/>
      <c r="D17" s="83"/>
      <c r="E17" s="84"/>
      <c r="F17" s="80"/>
      <c r="G17" s="80"/>
    </row>
    <row r="18" spans="1:7" ht="12.75" hidden="1" outlineLevel="1" x14ac:dyDescent="0.2">
      <c r="A18" s="77"/>
      <c r="B18" s="81"/>
      <c r="C18" s="82"/>
      <c r="D18" s="83"/>
      <c r="E18" s="84"/>
      <c r="F18" s="80"/>
      <c r="G18" s="80"/>
    </row>
    <row r="19" spans="1:7" ht="12.75" hidden="1" outlineLevel="1" x14ac:dyDescent="0.2">
      <c r="A19" s="80" t="s">
        <v>107</v>
      </c>
      <c r="B19" s="85" t="s">
        <v>19</v>
      </c>
      <c r="C19" s="82" t="s">
        <v>14</v>
      </c>
      <c r="D19" s="86"/>
      <c r="E19" s="85" t="str">
        <f t="shared" ref="E19:E30" si="3">CONCATENATE(B19, " - ", C19)</f>
        <v>Finola McAlinden - finola.60@live.co.uk</v>
      </c>
      <c r="F19" s="83" t="s">
        <v>41</v>
      </c>
      <c r="G19" s="80" t="s">
        <v>119</v>
      </c>
    </row>
    <row r="20" spans="1:7" ht="18" hidden="1" customHeight="1" outlineLevel="1" x14ac:dyDescent="0.2">
      <c r="A20" s="80" t="s">
        <v>107</v>
      </c>
      <c r="B20" s="81" t="s">
        <v>118</v>
      </c>
      <c r="C20" s="82" t="s">
        <v>116</v>
      </c>
      <c r="D20" s="83" t="s">
        <v>117</v>
      </c>
      <c r="E20" s="84" t="str">
        <f t="shared" si="3"/>
        <v>Cici Baudoin - cicibaudoin@gmail.com</v>
      </c>
      <c r="F20" s="80" t="s">
        <v>40</v>
      </c>
      <c r="G20" s="80" t="s">
        <v>129</v>
      </c>
    </row>
    <row r="21" spans="1:7" ht="18" hidden="1" customHeight="1" outlineLevel="1" x14ac:dyDescent="0.2">
      <c r="A21" s="80" t="s">
        <v>107</v>
      </c>
      <c r="B21" s="85" t="s">
        <v>69</v>
      </c>
      <c r="C21" s="82" t="s">
        <v>68</v>
      </c>
      <c r="D21" s="87"/>
      <c r="E21" s="84" t="str">
        <f t="shared" si="3"/>
        <v>Myriam Machado Baker - myriam@bodytalksandiego.org</v>
      </c>
      <c r="F21" s="88" t="s">
        <v>52</v>
      </c>
      <c r="G21" s="83" t="s">
        <v>128</v>
      </c>
    </row>
    <row r="22" spans="1:7" ht="18" hidden="1" customHeight="1" outlineLevel="1" x14ac:dyDescent="0.2">
      <c r="A22" s="80" t="s">
        <v>107</v>
      </c>
      <c r="B22" s="85" t="s">
        <v>45</v>
      </c>
      <c r="C22" s="82" t="s">
        <v>46</v>
      </c>
      <c r="D22" s="88" t="s">
        <v>47</v>
      </c>
      <c r="E22" s="84" t="str">
        <f t="shared" si="3"/>
        <v>Ben Manalo - bodytalkprofessionals@gmail.com</v>
      </c>
      <c r="F22" s="88" t="s">
        <v>42</v>
      </c>
      <c r="G22" s="89" t="s">
        <v>134</v>
      </c>
    </row>
    <row r="23" spans="1:7" ht="18" hidden="1" customHeight="1" outlineLevel="1" x14ac:dyDescent="0.2">
      <c r="A23" s="77" t="s">
        <v>107</v>
      </c>
      <c r="B23" s="85" t="s">
        <v>104</v>
      </c>
      <c r="C23" s="82" t="s">
        <v>105</v>
      </c>
      <c r="D23" s="88"/>
      <c r="E23" s="84" t="str">
        <f t="shared" si="3"/>
        <v>Tone-Lise Stenslie - tonelise@bodytalkforyou.com</v>
      </c>
      <c r="F23" s="90"/>
      <c r="G23" s="80" t="s">
        <v>143</v>
      </c>
    </row>
    <row r="24" spans="1:7" ht="23.25" hidden="1" customHeight="1" outlineLevel="1" collapsed="1" x14ac:dyDescent="0.2">
      <c r="A24" s="77" t="s">
        <v>107</v>
      </c>
      <c r="B24" s="81" t="s">
        <v>140</v>
      </c>
      <c r="C24" s="82" t="s">
        <v>141</v>
      </c>
      <c r="D24" s="83" t="s">
        <v>142</v>
      </c>
      <c r="E24" s="84" t="str">
        <f t="shared" si="3"/>
        <v>Wendy Nelson - office@energywisdom.com</v>
      </c>
      <c r="F24" s="80" t="s">
        <v>42</v>
      </c>
      <c r="G24" s="80" t="s">
        <v>143</v>
      </c>
    </row>
    <row r="25" spans="1:7" ht="25.5" hidden="1" outlineLevel="1" x14ac:dyDescent="0.2">
      <c r="A25" s="77" t="s">
        <v>107</v>
      </c>
      <c r="B25" s="81" t="s">
        <v>123</v>
      </c>
      <c r="C25" s="82" t="s">
        <v>110</v>
      </c>
      <c r="D25" s="83" t="s">
        <v>111</v>
      </c>
      <c r="E25" s="84" t="str">
        <f t="shared" si="3"/>
        <v>Sue Schneider - sschneider13@comcast.net</v>
      </c>
      <c r="F25" s="80" t="s">
        <v>74</v>
      </c>
      <c r="G25" s="80" t="s">
        <v>144</v>
      </c>
    </row>
    <row r="26" spans="1:7" ht="25.5" hidden="1" outlineLevel="1" x14ac:dyDescent="0.2">
      <c r="A26" s="77" t="s">
        <v>107</v>
      </c>
      <c r="B26" s="85" t="s">
        <v>80</v>
      </c>
      <c r="C26" s="82" t="s">
        <v>81</v>
      </c>
      <c r="D26" s="87"/>
      <c r="E26" s="84" t="str">
        <f t="shared" si="3"/>
        <v>Brooke Baggett - brookewithmosaic@gmail.com</v>
      </c>
      <c r="F26" s="88" t="s">
        <v>52</v>
      </c>
      <c r="G26" s="88" t="s">
        <v>153</v>
      </c>
    </row>
    <row r="27" spans="1:7" ht="18" hidden="1" customHeight="1" outlineLevel="1" collapsed="1" x14ac:dyDescent="0.2">
      <c r="A27" s="77" t="s">
        <v>107</v>
      </c>
      <c r="B27" s="85" t="s">
        <v>146</v>
      </c>
      <c r="C27" s="82" t="s">
        <v>147</v>
      </c>
      <c r="D27" s="87" t="s">
        <v>148</v>
      </c>
      <c r="E27" s="84" t="str">
        <f t="shared" si="3"/>
        <v>Marie-Claude Barrette-Molgat - mc@stateofwellbeing.ca</v>
      </c>
      <c r="F27" s="88" t="s">
        <v>149</v>
      </c>
      <c r="G27" s="88" t="s">
        <v>161</v>
      </c>
    </row>
    <row r="28" spans="1:7" ht="12.75" hidden="1" outlineLevel="1" x14ac:dyDescent="0.2">
      <c r="A28" s="77" t="s">
        <v>107</v>
      </c>
      <c r="B28" s="85" t="s">
        <v>10</v>
      </c>
      <c r="C28" s="82" t="s">
        <v>15</v>
      </c>
      <c r="D28" s="83"/>
      <c r="E28" s="85" t="str">
        <f t="shared" si="3"/>
        <v>Ana Lisa Hale - analisahale@gmail.com</v>
      </c>
      <c r="F28" s="83" t="s">
        <v>42</v>
      </c>
      <c r="G28" s="83" t="s">
        <v>164</v>
      </c>
    </row>
    <row r="29" spans="1:7" ht="18" hidden="1" customHeight="1" outlineLevel="1" collapsed="1" x14ac:dyDescent="0.2">
      <c r="A29" s="77" t="s">
        <v>106</v>
      </c>
      <c r="B29" s="85" t="s">
        <v>6</v>
      </c>
      <c r="C29" s="82" t="s">
        <v>162</v>
      </c>
      <c r="D29" s="88" t="s">
        <v>165</v>
      </c>
      <c r="E29" s="84" t="str">
        <f t="shared" si="3"/>
        <v>Kathleen Erickson - KathleenErickson2@gmail.com</v>
      </c>
      <c r="F29" s="88" t="s">
        <v>40</v>
      </c>
      <c r="G29" s="80" t="s">
        <v>169</v>
      </c>
    </row>
    <row r="30" spans="1:7" ht="18" hidden="1" customHeight="1" outlineLevel="1" x14ac:dyDescent="0.2">
      <c r="A30" s="77" t="s">
        <v>208</v>
      </c>
      <c r="B30" s="85" t="s">
        <v>73</v>
      </c>
      <c r="C30" s="82" t="s">
        <v>170</v>
      </c>
      <c r="D30" s="87" t="s">
        <v>76</v>
      </c>
      <c r="E30" s="84" t="str">
        <f t="shared" si="3"/>
        <v>Dorothy Friesen - dorayfriesen@gmail.com</v>
      </c>
      <c r="F30" s="88" t="s">
        <v>74</v>
      </c>
      <c r="G30" s="83" t="s">
        <v>75</v>
      </c>
    </row>
    <row r="31" spans="1:7" ht="18" hidden="1" customHeight="1" outlineLevel="1" x14ac:dyDescent="0.2">
      <c r="A31" s="77" t="s">
        <v>209</v>
      </c>
      <c r="B31" s="85" t="s">
        <v>83</v>
      </c>
      <c r="C31" s="82" t="s">
        <v>82</v>
      </c>
      <c r="D31" s="87" t="s">
        <v>84</v>
      </c>
      <c r="E31" s="84" t="str">
        <f>CONCATENATE(B31, " - ", C31)</f>
        <v>Melanie Palm - melaniepalm@midco.net</v>
      </c>
      <c r="F31" s="88" t="s">
        <v>42</v>
      </c>
      <c r="G31" s="83" t="s">
        <v>199</v>
      </c>
    </row>
    <row r="32" spans="1:7" ht="18" customHeight="1" collapsed="1" x14ac:dyDescent="0.2">
      <c r="A32" s="77"/>
      <c r="B32" s="81"/>
      <c r="C32" s="82"/>
      <c r="D32" s="83"/>
      <c r="E32" s="84"/>
      <c r="F32" s="80"/>
      <c r="G32" s="80"/>
    </row>
  </sheetData>
  <sortState xmlns:xlrd2="http://schemas.microsoft.com/office/spreadsheetml/2017/richdata2" ref="A3:G11">
    <sortCondition ref="B3:B11"/>
  </sortState>
  <mergeCells count="1">
    <mergeCell ref="A1:G1"/>
  </mergeCells>
  <phoneticPr fontId="27" type="noConversion"/>
  <hyperlinks>
    <hyperlink ref="C19" r:id="rId1" xr:uid="{00000000-0004-0000-0300-000000000000}"/>
    <hyperlink ref="C4" r:id="rId2" xr:uid="{00000000-0004-0000-0300-000001000000}"/>
    <hyperlink ref="C3" r:id="rId3" xr:uid="{00000000-0004-0000-0300-000002000000}"/>
    <hyperlink ref="C6" r:id="rId4" xr:uid="{00000000-0004-0000-0300-000004000000}"/>
    <hyperlink ref="C20" r:id="rId5" xr:uid="{00000000-0004-0000-0300-00000A000000}"/>
    <hyperlink ref="C31" r:id="rId6" display="mailto:bodytalkprofessionals@gmail.com" xr:uid="{1CFA2B76-0952-4E7B-83D4-77B0A887E926}"/>
    <hyperlink ref="D31" r:id="rId7" display="tel:773.593.5348" xr:uid="{61FBD017-F2F0-4A7D-B2D0-94CF9574260A}"/>
    <hyperlink ref="C8" r:id="rId8" xr:uid="{55C6FC85-8913-4D52-B3E1-BEBDFA635F88}"/>
    <hyperlink ref="C24" r:id="rId9" xr:uid="{5B2975BD-B937-43BE-9B7C-316EF36061D6}"/>
    <hyperlink ref="C9" r:id="rId10" display="mailto:lisais@telus.net" xr:uid="{A8A96707-02E9-4BAB-82E7-4ECB5FB2E3B1}"/>
    <hyperlink ref="C28" r:id="rId11" display="angie@bodytalksystem.com.hk" xr:uid="{4E3180A7-CEBD-4A17-9116-0C3E9A8B7C27}"/>
    <hyperlink ref="C29" r:id="rId12" xr:uid="{8CBF99AC-518D-475E-B0D3-EE511C9EF681}"/>
    <hyperlink ref="C5" r:id="rId13" xr:uid="{9F1B5D9B-A03B-43EB-9D3E-863F22EEBC4D}"/>
    <hyperlink ref="C12" r:id="rId14" display="mailto:christine@innerkeys.com" xr:uid="{E1AA62A9-BED4-4388-94A8-DFE683CF16B2}"/>
    <hyperlink ref="C13" r:id="rId15" display="mailto:jacqsbodytalk@gmail.com" xr:uid="{B71CC242-CE3C-4B6D-B0E8-7B170E24A1A5}"/>
    <hyperlink ref="C10" r:id="rId16" display="mailto:BodyTalkDrMJWard@gmail.com" xr:uid="{60A693F9-BC18-41B4-8956-488490CB636F}"/>
  </hyperlinks>
  <pageMargins left="0.75" right="0.75" top="1" bottom="1" header="0.5" footer="0.5"/>
  <pageSetup orientation="portrait" r:id="rId17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Schedule - Email Group</vt:lpstr>
      <vt:lpstr>Schedule - "Live" Group</vt:lpstr>
      <vt:lpstr>Participants - Email Group</vt:lpstr>
      <vt:lpstr>Participants - "Live"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Ebacher</dc:creator>
  <cp:lastModifiedBy>Katherine Ebacher</cp:lastModifiedBy>
  <dcterms:created xsi:type="dcterms:W3CDTF">2015-10-12T19:35:56Z</dcterms:created>
  <dcterms:modified xsi:type="dcterms:W3CDTF">2026-01-06T02:11:36Z</dcterms:modified>
</cp:coreProperties>
</file>