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ummary" sheetId="1" r:id="rId4"/>
    <sheet name="WCS" sheetId="2" r:id="rId5"/>
    <sheet name="ACS" sheetId="3" r:id="rId6"/>
    <sheet name="BCS" sheetId="4" r:id="rId7"/>
  </sheets>
</workbook>
</file>

<file path=xl/sharedStrings.xml><?xml version="1.0" encoding="utf-8"?>
<sst xmlns="http://schemas.openxmlformats.org/spreadsheetml/2006/main" uniqueCount="79">
  <si>
    <t>Worst Case Scenario</t>
  </si>
  <si>
    <t>Average Case Scenario</t>
  </si>
  <si>
    <t>Best Case Scenario</t>
  </si>
  <si>
    <t>WCS</t>
  </si>
  <si>
    <t>ACS</t>
  </si>
  <si>
    <t>BCS</t>
  </si>
  <si>
    <t>Number of Years under Contract</t>
  </si>
  <si>
    <t>Annual Inflation Rate</t>
  </si>
  <si>
    <t>Max Operation Rate (% of m2)</t>
  </si>
  <si>
    <t>Monthly Rent Year 1 (USD/m2)</t>
  </si>
  <si>
    <t>Operational Costs (%)</t>
  </si>
  <si>
    <t>Discount Rate (%)</t>
  </si>
  <si>
    <t>Net Present Value (USD M)</t>
  </si>
  <si>
    <t>Annual Inflation</t>
  </si>
  <si>
    <t>WORST CASE SCENARIO</t>
  </si>
  <si>
    <t>CY 24</t>
  </si>
  <si>
    <t>CY 25</t>
  </si>
  <si>
    <t>CY 26</t>
  </si>
  <si>
    <t>CY 27</t>
  </si>
  <si>
    <t>CY 28</t>
  </si>
  <si>
    <t>CY 29</t>
  </si>
  <si>
    <t>CY 30</t>
  </si>
  <si>
    <t>CY 31</t>
  </si>
  <si>
    <t>CY 32</t>
  </si>
  <si>
    <t>CY 33</t>
  </si>
  <si>
    <t>CY 34</t>
  </si>
  <si>
    <t>CY 35</t>
  </si>
  <si>
    <t>CY 36</t>
  </si>
  <si>
    <t>CY 37</t>
  </si>
  <si>
    <t>CY 38</t>
  </si>
  <si>
    <t>CY 39</t>
  </si>
  <si>
    <t>CY 40</t>
  </si>
  <si>
    <t>CY 41</t>
  </si>
  <si>
    <t>CY 42</t>
  </si>
  <si>
    <t>CY 43</t>
  </si>
  <si>
    <t>CY 44</t>
  </si>
  <si>
    <t>CY 45</t>
  </si>
  <si>
    <t>CY 46</t>
  </si>
  <si>
    <t>CY 47</t>
  </si>
  <si>
    <t>CY 48</t>
  </si>
  <si>
    <t>Total Area (m2)</t>
  </si>
  <si>
    <t>Area Fully Operating (%)</t>
  </si>
  <si>
    <t>Area Fully Operating (m2)</t>
  </si>
  <si>
    <t>Monthly Rent Fully Operational (USD/m2)</t>
  </si>
  <si>
    <t>Total Income (M USD)</t>
  </si>
  <si>
    <t>Total Expenses (M USD)</t>
  </si>
  <si>
    <t>Fixed Rent to IPM</t>
  </si>
  <si>
    <t>Variable Rent to IPM</t>
  </si>
  <si>
    <t>Operational Costs</t>
  </si>
  <si>
    <t>EBIT</t>
  </si>
  <si>
    <t>EBIT Margin</t>
  </si>
  <si>
    <t>AVERAGE CASE SCENARIO</t>
  </si>
  <si>
    <t>CY 49</t>
  </si>
  <si>
    <t>CY 50</t>
  </si>
  <si>
    <t>CY 51</t>
  </si>
  <si>
    <t>CY 52</t>
  </si>
  <si>
    <t>CY 53</t>
  </si>
  <si>
    <t>CY 54</t>
  </si>
  <si>
    <t>CY 55</t>
  </si>
  <si>
    <t>CY 56</t>
  </si>
  <si>
    <t>CY 57</t>
  </si>
  <si>
    <t>CY 58</t>
  </si>
  <si>
    <t>Monthly rent fully operational (USD/m2)</t>
  </si>
  <si>
    <t>BEST CASE SCENARIO</t>
  </si>
  <si>
    <t>CY 59</t>
  </si>
  <si>
    <t>CY 60</t>
  </si>
  <si>
    <t>CY 61</t>
  </si>
  <si>
    <t>CY 62</t>
  </si>
  <si>
    <t>CY 63</t>
  </si>
  <si>
    <t>CY 64</t>
  </si>
  <si>
    <t>CY 65</t>
  </si>
  <si>
    <t>CY 66</t>
  </si>
  <si>
    <t>CY 67</t>
  </si>
  <si>
    <t>CY 68</t>
  </si>
  <si>
    <t>CY 69</t>
  </si>
  <si>
    <t>CY 70</t>
  </si>
  <si>
    <t>CY 71</t>
  </si>
  <si>
    <t>CY 72</t>
  </si>
  <si>
    <t>CY 73</t>
  </si>
</sst>
</file>

<file path=xl/styles.xml><?xml version="1.0" encoding="utf-8"?>
<styleSheet xmlns="http://schemas.openxmlformats.org/spreadsheetml/2006/main">
  <numFmts count="5">
    <numFmt numFmtId="0" formatCode="General"/>
    <numFmt numFmtId="59" formatCode="&quot; &quot;&quot;$&quot;* #,##0.00&quot; &quot;;&quot; &quot;&quot;$&quot;* (#,##0.00);&quot; &quot;&quot;$&quot;* &quot;-&quot;??&quot; &quot;"/>
    <numFmt numFmtId="60" formatCode="&quot;$&quot;#,##0.00&quot; &quot;;(&quot;$&quot;#,##0.00)"/>
    <numFmt numFmtId="61" formatCode="&quot; &quot;* #,##0&quot; &quot;;&quot; &quot;* (#,##0);&quot; &quot;* &quot;-&quot;??&quot; &quot;"/>
    <numFmt numFmtId="62" formatCode="0.0%"/>
  </numFmts>
  <fonts count="7">
    <font>
      <sz val="12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Calibri"/>
    </font>
    <font>
      <sz val="13"/>
      <color indexed="8"/>
      <name val="Calibri"/>
    </font>
    <font>
      <i val="1"/>
      <sz val="12"/>
      <color indexed="15"/>
      <name val="Calibri"/>
    </font>
    <font>
      <b val="1"/>
      <sz val="16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1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7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7" applyNumberFormat="0" applyFont="1" applyFill="1" applyBorder="1" applyAlignment="1" applyProtection="0">
      <alignment vertical="bottom"/>
    </xf>
    <xf numFmtId="49" fontId="3" fillId="3" borderId="8" applyNumberFormat="1" applyFont="1" applyFill="1" applyBorder="1" applyAlignment="1" applyProtection="0">
      <alignment horizontal="center" vertical="center"/>
    </xf>
    <xf numFmtId="49" fontId="3" fillId="4" borderId="8" applyNumberFormat="1" applyFont="1" applyFill="1" applyBorder="1" applyAlignment="1" applyProtection="0">
      <alignment horizontal="center" vertical="center"/>
    </xf>
    <xf numFmtId="49" fontId="3" fillId="5" borderId="8" applyNumberFormat="1" applyFont="1" applyFill="1" applyBorder="1" applyAlignment="1" applyProtection="0">
      <alignment horizontal="center" vertical="center"/>
    </xf>
    <xf numFmtId="0" fontId="0" fillId="2" borderId="9" applyNumberFormat="0" applyFont="1" applyFill="1" applyBorder="1" applyAlignment="1" applyProtection="0">
      <alignment vertical="bottom"/>
    </xf>
    <xf numFmtId="49" fontId="3" fillId="3" borderId="8" applyNumberFormat="1" applyFont="1" applyFill="1" applyBorder="1" applyAlignment="1" applyProtection="0">
      <alignment horizontal="center" vertical="bottom"/>
    </xf>
    <xf numFmtId="49" fontId="3" fillId="4" borderId="8" applyNumberFormat="1" applyFont="1" applyFill="1" applyBorder="1" applyAlignment="1" applyProtection="0">
      <alignment horizontal="center" vertical="bottom"/>
    </xf>
    <xf numFmtId="49" fontId="3" fillId="5" borderId="8" applyNumberFormat="1" applyFont="1" applyFill="1" applyBorder="1" applyAlignment="1" applyProtection="0">
      <alignment horizontal="center" vertical="bottom"/>
    </xf>
    <xf numFmtId="49" fontId="0" fillId="2" borderId="8" applyNumberFormat="1" applyFont="1" applyFill="1" applyBorder="1" applyAlignment="1" applyProtection="0">
      <alignment vertical="bottom"/>
    </xf>
    <xf numFmtId="0" fontId="0" fillId="3" borderId="8" applyNumberFormat="1" applyFont="1" applyFill="1" applyBorder="1" applyAlignment="1" applyProtection="0">
      <alignment horizontal="center" vertical="bottom"/>
    </xf>
    <xf numFmtId="0" fontId="0" fillId="4" borderId="8" applyNumberFormat="1" applyFont="1" applyFill="1" applyBorder="1" applyAlignment="1" applyProtection="0">
      <alignment horizontal="center" vertical="bottom"/>
    </xf>
    <xf numFmtId="0" fontId="0" fillId="5" borderId="8" applyNumberFormat="1" applyFont="1" applyFill="1" applyBorder="1" applyAlignment="1" applyProtection="0">
      <alignment horizontal="center" vertical="bottom"/>
    </xf>
    <xf numFmtId="10" fontId="0" fillId="3" borderId="8" applyNumberFormat="1" applyFont="1" applyFill="1" applyBorder="1" applyAlignment="1" applyProtection="0">
      <alignment horizontal="center" vertical="bottom"/>
    </xf>
    <xf numFmtId="10" fontId="0" fillId="4" borderId="8" applyNumberFormat="1" applyFont="1" applyFill="1" applyBorder="1" applyAlignment="1" applyProtection="0">
      <alignment horizontal="center" vertical="bottom"/>
    </xf>
    <xf numFmtId="10" fontId="0" fillId="5" borderId="8" applyNumberFormat="1" applyFont="1" applyFill="1" applyBorder="1" applyAlignment="1" applyProtection="0">
      <alignment horizontal="center" vertical="bottom"/>
    </xf>
    <xf numFmtId="9" fontId="0" fillId="3" borderId="8" applyNumberFormat="1" applyFont="1" applyFill="1" applyBorder="1" applyAlignment="1" applyProtection="0">
      <alignment horizontal="center" vertical="bottom"/>
    </xf>
    <xf numFmtId="9" fontId="0" fillId="4" borderId="8" applyNumberFormat="1" applyFont="1" applyFill="1" applyBorder="1" applyAlignment="1" applyProtection="0">
      <alignment horizontal="center" vertical="bottom"/>
    </xf>
    <xf numFmtId="9" fontId="0" fillId="5" borderId="8" applyNumberFormat="1" applyFont="1" applyFill="1" applyBorder="1" applyAlignment="1" applyProtection="0">
      <alignment horizontal="center" vertical="bottom"/>
    </xf>
    <xf numFmtId="59" fontId="0" fillId="3" borderId="8" applyNumberFormat="1" applyFont="1" applyFill="1" applyBorder="1" applyAlignment="1" applyProtection="0">
      <alignment vertical="bottom"/>
    </xf>
    <xf numFmtId="59" fontId="0" fillId="4" borderId="8" applyNumberFormat="1" applyFont="1" applyFill="1" applyBorder="1" applyAlignment="1" applyProtection="0">
      <alignment vertical="bottom"/>
    </xf>
    <xf numFmtId="59" fontId="0" fillId="5" borderId="8" applyNumberFormat="1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60" fontId="0" fillId="3" borderId="8" applyNumberFormat="1" applyFont="1" applyFill="1" applyBorder="1" applyAlignment="1" applyProtection="0">
      <alignment vertical="bottom"/>
    </xf>
    <xf numFmtId="60" fontId="0" fillId="4" borderId="8" applyNumberFormat="1" applyFont="1" applyFill="1" applyBorder="1" applyAlignment="1" applyProtection="0">
      <alignment vertical="bottom"/>
    </xf>
    <xf numFmtId="60" fontId="0" fillId="5" borderId="8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2" applyNumberFormat="0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vertical="bottom"/>
    </xf>
    <xf numFmtId="9" fontId="5" fillId="2" borderId="6" applyNumberFormat="1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5" fillId="2" borderId="6" applyNumberFormat="0" applyFont="1" applyFill="1" applyBorder="1" applyAlignment="1" applyProtection="0">
      <alignment vertical="bottom"/>
    </xf>
    <xf numFmtId="49" fontId="6" fillId="3" borderId="6" applyNumberFormat="1" applyFont="1" applyFill="1" applyBorder="1" applyAlignment="1" applyProtection="0">
      <alignment horizontal="center" vertical="bottom"/>
    </xf>
    <xf numFmtId="0" fontId="6" fillId="3" borderId="6" applyNumberFormat="0" applyFont="1" applyFill="1" applyBorder="1" applyAlignment="1" applyProtection="0">
      <alignment horizontal="center" vertical="bottom"/>
    </xf>
    <xf numFmtId="49" fontId="3" fillId="2" borderId="6" applyNumberFormat="1" applyFont="1" applyFill="1" applyBorder="1" applyAlignment="1" applyProtection="0">
      <alignment horizontal="center" vertical="bottom"/>
    </xf>
    <xf numFmtId="49" fontId="0" fillId="2" borderId="6" applyNumberFormat="1" applyFont="1" applyFill="1" applyBorder="1" applyAlignment="1" applyProtection="0">
      <alignment vertical="bottom"/>
    </xf>
    <xf numFmtId="61" fontId="0" fillId="2" borderId="6" applyNumberFormat="1" applyFont="1" applyFill="1" applyBorder="1" applyAlignment="1" applyProtection="0">
      <alignment vertical="bottom"/>
    </xf>
    <xf numFmtId="9" fontId="0" fillId="2" borderId="6" applyNumberFormat="1" applyFont="1" applyFill="1" applyBorder="1" applyAlignment="1" applyProtection="0">
      <alignment vertical="bottom"/>
    </xf>
    <xf numFmtId="59" fontId="0" fillId="2" borderId="6" applyNumberFormat="1" applyFont="1" applyFill="1" applyBorder="1" applyAlignment="1" applyProtection="0">
      <alignment vertical="bottom"/>
    </xf>
    <xf numFmtId="59" fontId="0" fillId="2" borderId="13" applyNumberFormat="1" applyFont="1" applyFill="1" applyBorder="1" applyAlignment="1" applyProtection="0">
      <alignment vertical="bottom"/>
    </xf>
    <xf numFmtId="49" fontId="5" fillId="2" borderId="6" applyNumberFormat="1" applyFont="1" applyFill="1" applyBorder="1" applyAlignment="1" applyProtection="0">
      <alignment horizontal="right" vertical="bottom"/>
    </xf>
    <xf numFmtId="49" fontId="3" fillId="2" borderId="6" applyNumberFormat="1" applyFont="1" applyFill="1" applyBorder="1" applyAlignment="1" applyProtection="0">
      <alignment vertical="bottom"/>
    </xf>
    <xf numFmtId="60" fontId="0" fillId="2" borderId="6" applyNumberFormat="1" applyFont="1" applyFill="1" applyBorder="1" applyAlignment="1" applyProtection="0">
      <alignment vertical="bottom"/>
    </xf>
    <xf numFmtId="2" fontId="0" fillId="2" borderId="6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2" fontId="0" fillId="2" borderId="14" applyNumberFormat="1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4" borderId="6" applyNumberFormat="1" applyFont="1" applyFill="1" applyBorder="1" applyAlignment="1" applyProtection="0">
      <alignment horizontal="center" vertical="bottom"/>
    </xf>
    <xf numFmtId="0" fontId="6" fillId="4" borderId="6" applyNumberFormat="0" applyFont="1" applyFill="1" applyBorder="1" applyAlignment="1" applyProtection="0">
      <alignment horizontal="center" vertical="bottom"/>
    </xf>
    <xf numFmtId="0" fontId="6" fillId="4" borderId="13" applyNumberFormat="0" applyFont="1" applyFill="1" applyBorder="1" applyAlignment="1" applyProtection="0">
      <alignment horizontal="center" vertical="bottom"/>
    </xf>
    <xf numFmtId="49" fontId="3" fillId="2" borderId="13" applyNumberFormat="1" applyFont="1" applyFill="1" applyBorder="1" applyAlignment="1" applyProtection="0">
      <alignment horizontal="center" vertical="bottom"/>
    </xf>
    <xf numFmtId="61" fontId="0" fillId="2" borderId="13" applyNumberFormat="1" applyFont="1" applyFill="1" applyBorder="1" applyAlignment="1" applyProtection="0">
      <alignment vertical="bottom"/>
    </xf>
    <xf numFmtId="9" fontId="0" fillId="2" borderId="13" applyNumberFormat="1" applyFont="1" applyFill="1" applyBorder="1" applyAlignment="1" applyProtection="0">
      <alignment vertical="bottom"/>
    </xf>
    <xf numFmtId="62" fontId="0" fillId="2" borderId="6" applyNumberFormat="1" applyFont="1" applyFill="1" applyBorder="1" applyAlignment="1" applyProtection="0">
      <alignment vertical="bottom"/>
    </xf>
    <xf numFmtId="49" fontId="3" fillId="2" borderId="14" applyNumberFormat="1" applyFont="1" applyFill="1" applyBorder="1" applyAlignment="1" applyProtection="0">
      <alignment vertical="bottom"/>
    </xf>
    <xf numFmtId="9" fontId="0" fillId="2" borderId="14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5" borderId="6" applyNumberFormat="1" applyFont="1" applyFill="1" applyBorder="1" applyAlignment="1" applyProtection="0">
      <alignment horizontal="center" vertical="bottom"/>
    </xf>
    <xf numFmtId="0" fontId="6" fillId="5" borderId="6" applyNumberFormat="0" applyFont="1" applyFill="1" applyBorder="1" applyAlignment="1" applyProtection="0">
      <alignment horizontal="center" vertical="bottom"/>
    </xf>
    <xf numFmtId="0" fontId="3" fillId="2" borderId="6" applyNumberFormat="0" applyFont="1" applyFill="1" applyBorder="1" applyAlignment="1" applyProtection="0">
      <alignment horizontal="center" vertical="bottom"/>
    </xf>
    <xf numFmtId="0" fontId="3" fillId="2" borderId="13" applyNumberFormat="0" applyFont="1" applyFill="1" applyBorder="1" applyAlignment="1" applyProtection="0">
      <alignment horizontal="center" vertical="bottom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deeaf6"/>
      <rgbColor rgb="ffe2eeda"/>
      <rgbColor rgb="ffff0000"/>
      <rgbColor rgb="ff73737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3</xdr:col>
      <xdr:colOff>38100</xdr:colOff>
      <xdr:row>0</xdr:row>
      <xdr:rowOff>296932</xdr:rowOff>
    </xdr:to>
    <xdr:sp>
      <xdr:nvSpPr>
        <xdr:cNvPr id="2" name="FINCA SAN JOSE INDUSTRIAL PARK VALUATION - SUMMARY"/>
        <xdr:cNvSpPr txBox="1"/>
      </xdr:nvSpPr>
      <xdr:spPr>
        <a:xfrm>
          <a:off x="-19050" y="-245073"/>
          <a:ext cx="4521201" cy="29693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FINCA SAN JOSE INDUSTRIAL PARK VALUATION - SUMMARY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101987</xdr:rowOff>
    </xdr:to>
    <xdr:sp>
      <xdr:nvSpPr>
        <xdr:cNvPr id="4" name="FINCA SAN JOSE INDUSTRIAL PARK VALUATION - WCS"/>
        <xdr:cNvSpPr txBox="1"/>
      </xdr:nvSpPr>
      <xdr:spPr>
        <a:xfrm>
          <a:off x="-19050" y="-245073"/>
          <a:ext cx="4140201" cy="29693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FINCA SAN JOSE INDUSTRIAL PARK VALUATION - WCS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101987</xdr:rowOff>
    </xdr:to>
    <xdr:sp>
      <xdr:nvSpPr>
        <xdr:cNvPr id="6" name="FINCA SAN JOSE INDUSTRIAL PARK VALUATION - ACS"/>
        <xdr:cNvSpPr txBox="1"/>
      </xdr:nvSpPr>
      <xdr:spPr>
        <a:xfrm>
          <a:off x="-19050" y="-245073"/>
          <a:ext cx="4140201" cy="29693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FINCA SAN JOSE INDUSTRIAL PARK VALUATION - ACS</a:t>
          </a:r>
        </a:p>
      </xdr:txBody>
    </xdr:sp>
    <xdr:clientData/>
  </xdr:twoCellAnchor>
</xdr:wsDr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0</xdr:colOff>
      <xdr:row>0</xdr:row>
      <xdr:rowOff>0</xdr:rowOff>
    </xdr:from>
    <xdr:to>
      <xdr:col>3</xdr:col>
      <xdr:colOff>38100</xdr:colOff>
      <xdr:row>1</xdr:row>
      <xdr:rowOff>101987</xdr:rowOff>
    </xdr:to>
    <xdr:sp>
      <xdr:nvSpPr>
        <xdr:cNvPr id="8" name="FINCA SAN JOSE INDUSTRIAL PARK VALUATION - BCS"/>
        <xdr:cNvSpPr txBox="1"/>
      </xdr:nvSpPr>
      <xdr:spPr>
        <a:xfrm>
          <a:off x="-19050" y="-245073"/>
          <a:ext cx="4140201" cy="296933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45719" tIns="45719" rIns="45719" bIns="45719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b="0" baseline="0" cap="none" i="0" spc="0" strike="noStrike" sz="1300" u="none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FINCA SAN JOSE INDUSTRIAL PARK VALUATION - BCS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0"/>
  <sheetViews>
    <sheetView workbookViewId="0" showGridLines="0" defaultGridColor="1"/>
  </sheetViews>
  <sheetFormatPr defaultColWidth="10.8333" defaultRowHeight="16" customHeight="1" outlineLevelRow="0" outlineLevelCol="0"/>
  <cols>
    <col min="1" max="2" width="10.8516" style="1" customWidth="1"/>
    <col min="3" max="3" width="37.1719" style="1" customWidth="1"/>
    <col min="4" max="4" width="10.5" style="1" customWidth="1"/>
    <col min="5" max="5" width="9.85156" style="1" customWidth="1"/>
    <col min="6" max="6" width="11" style="1" customWidth="1"/>
    <col min="7" max="16384" width="10.8516" style="1" customWidth="1"/>
  </cols>
  <sheetData>
    <row r="1" ht="37" customHeight="1">
      <c r="A1" s="2"/>
      <c r="B1" s="3"/>
      <c r="C1" s="3"/>
      <c r="D1" s="4"/>
      <c r="E1" s="4"/>
      <c r="F1" s="5"/>
    </row>
    <row r="2" ht="125" customHeight="1">
      <c r="A2" s="6"/>
      <c r="B2" s="7"/>
      <c r="C2" s="8"/>
      <c r="D2" t="s" s="9">
        <v>0</v>
      </c>
      <c r="E2" t="s" s="10">
        <v>1</v>
      </c>
      <c r="F2" t="s" s="11">
        <v>2</v>
      </c>
    </row>
    <row r="3" ht="15.35" customHeight="1">
      <c r="A3" s="6"/>
      <c r="B3" s="7"/>
      <c r="C3" s="12"/>
      <c r="D3" t="s" s="13">
        <v>3</v>
      </c>
      <c r="E3" t="s" s="14">
        <v>4</v>
      </c>
      <c r="F3" t="s" s="15">
        <v>5</v>
      </c>
    </row>
    <row r="4" ht="15.35" customHeight="1">
      <c r="A4" s="6"/>
      <c r="B4" s="8"/>
      <c r="C4" t="s" s="16">
        <v>6</v>
      </c>
      <c r="D4" s="17">
        <f>COUNTA('WCS'!D5:AB5)</f>
        <v>25</v>
      </c>
      <c r="E4" s="18">
        <f>COUNTA('ACS'!D5:AL5)</f>
        <v>35</v>
      </c>
      <c r="F4" s="19">
        <f>COUNTA('BCS'!D5:BA5)</f>
        <v>50</v>
      </c>
    </row>
    <row r="5" ht="15.35" customHeight="1">
      <c r="A5" s="6"/>
      <c r="B5" s="8"/>
      <c r="C5" t="s" s="16">
        <v>7</v>
      </c>
      <c r="D5" s="20">
        <v>0.04</v>
      </c>
      <c r="E5" s="21">
        <v>0.04</v>
      </c>
      <c r="F5" s="22">
        <v>0.04</v>
      </c>
    </row>
    <row r="6" ht="15.35" customHeight="1">
      <c r="A6" s="6"/>
      <c r="B6" s="8"/>
      <c r="C6" t="s" s="16">
        <v>8</v>
      </c>
      <c r="D6" s="23">
        <f>'WCS'!J7</f>
        <v>0.75</v>
      </c>
      <c r="E6" s="24">
        <f>'ACS'!J7</f>
        <v>0.8</v>
      </c>
      <c r="F6" s="25">
        <f>'BCS'!J7</f>
        <v>0.85</v>
      </c>
    </row>
    <row r="7" ht="15.35" customHeight="1">
      <c r="A7" s="6"/>
      <c r="B7" s="8"/>
      <c r="C7" t="s" s="16">
        <v>9</v>
      </c>
      <c r="D7" s="26">
        <f>'WCS'!D9</f>
        <v>3</v>
      </c>
      <c r="E7" s="27">
        <f>'ACS'!D9</f>
        <v>4</v>
      </c>
      <c r="F7" s="28">
        <f>'BCS'!D9</f>
        <v>5</v>
      </c>
    </row>
    <row r="8" ht="15.35" customHeight="1">
      <c r="A8" s="6"/>
      <c r="B8" s="8"/>
      <c r="C8" t="s" s="16">
        <v>10</v>
      </c>
      <c r="D8" s="20">
        <f>'WCS'!C15</f>
        <v>0.1</v>
      </c>
      <c r="E8" s="21">
        <f>'ACS'!C15</f>
        <v>0.075</v>
      </c>
      <c r="F8" s="22">
        <f>'BCS'!C15</f>
        <v>0.06</v>
      </c>
    </row>
    <row r="9" ht="15.35" customHeight="1">
      <c r="A9" s="6"/>
      <c r="B9" s="8"/>
      <c r="C9" t="s" s="16">
        <v>11</v>
      </c>
      <c r="D9" s="23">
        <f>'WCS'!D21</f>
        <v>0.1</v>
      </c>
      <c r="E9" s="24">
        <f>'ACS'!D21</f>
        <v>0.1</v>
      </c>
      <c r="F9" s="25">
        <f>'BCS'!D21</f>
        <v>0.1</v>
      </c>
    </row>
    <row r="10" ht="15.35" customHeight="1">
      <c r="A10" s="29"/>
      <c r="B10" s="30"/>
      <c r="C10" t="s" s="16">
        <v>12</v>
      </c>
      <c r="D10" s="31">
        <f>'WCS'!D20</f>
        <v>156.470413360162</v>
      </c>
      <c r="E10" s="32">
        <f>'ACS'!D20</f>
        <v>269.807561990589</v>
      </c>
      <c r="F10" s="33">
        <f>'BCS'!D20</f>
        <v>406.697673128776</v>
      </c>
    </row>
  </sheetData>
  <conditionalFormatting sqref="D10:F10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AD30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34" customWidth="1"/>
    <col min="2" max="2" width="37" style="34" customWidth="1"/>
    <col min="3" max="3" width="6" style="34" customWidth="1"/>
    <col min="4" max="4" width="11.5" style="34" customWidth="1"/>
    <col min="5" max="30" width="10.8516" style="34" customWidth="1"/>
    <col min="31" max="16384" width="10.8516" style="34" customWidth="1"/>
  </cols>
  <sheetData>
    <row r="1" ht="15.3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5"/>
    </row>
    <row r="2" ht="15.35" customHeight="1">
      <c r="A2" s="6"/>
      <c r="B2" t="s" s="36">
        <v>13</v>
      </c>
      <c r="C2" s="37">
        <v>0.04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38"/>
    </row>
    <row r="3" ht="15.35" customHeight="1">
      <c r="A3" s="6"/>
      <c r="B3" s="39"/>
      <c r="C3" s="3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38"/>
    </row>
    <row r="4" ht="21" customHeight="1">
      <c r="A4" s="6"/>
      <c r="B4" s="7"/>
      <c r="C4" s="7"/>
      <c r="D4" t="s" s="40">
        <v>14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7"/>
      <c r="AD4" s="38"/>
    </row>
    <row r="5" ht="15.35" customHeight="1">
      <c r="A5" s="6"/>
      <c r="B5" s="7"/>
      <c r="C5" s="7"/>
      <c r="D5" t="s" s="42">
        <v>15</v>
      </c>
      <c r="E5" t="s" s="42">
        <v>16</v>
      </c>
      <c r="F5" t="s" s="42">
        <v>17</v>
      </c>
      <c r="G5" t="s" s="42">
        <v>18</v>
      </c>
      <c r="H5" t="s" s="42">
        <v>19</v>
      </c>
      <c r="I5" t="s" s="42">
        <v>20</v>
      </c>
      <c r="J5" t="s" s="42">
        <v>21</v>
      </c>
      <c r="K5" t="s" s="42">
        <v>22</v>
      </c>
      <c r="L5" t="s" s="42">
        <v>23</v>
      </c>
      <c r="M5" t="s" s="42">
        <v>24</v>
      </c>
      <c r="N5" t="s" s="42">
        <v>25</v>
      </c>
      <c r="O5" t="s" s="42">
        <v>26</v>
      </c>
      <c r="P5" t="s" s="42">
        <v>27</v>
      </c>
      <c r="Q5" t="s" s="42">
        <v>28</v>
      </c>
      <c r="R5" t="s" s="42">
        <v>29</v>
      </c>
      <c r="S5" t="s" s="42">
        <v>30</v>
      </c>
      <c r="T5" t="s" s="42">
        <v>31</v>
      </c>
      <c r="U5" t="s" s="42">
        <v>32</v>
      </c>
      <c r="V5" t="s" s="42">
        <v>33</v>
      </c>
      <c r="W5" t="s" s="42">
        <v>34</v>
      </c>
      <c r="X5" t="s" s="42">
        <v>35</v>
      </c>
      <c r="Y5" t="s" s="42">
        <v>36</v>
      </c>
      <c r="Z5" t="s" s="42">
        <v>37</v>
      </c>
      <c r="AA5" t="s" s="42">
        <v>38</v>
      </c>
      <c r="AB5" t="s" s="42">
        <v>39</v>
      </c>
      <c r="AC5" s="7"/>
      <c r="AD5" s="38"/>
    </row>
    <row r="6" ht="15.35" customHeight="1">
      <c r="A6" s="6"/>
      <c r="B6" t="s" s="43">
        <v>40</v>
      </c>
      <c r="C6" s="7"/>
      <c r="D6" s="44">
        <v>562380</v>
      </c>
      <c r="E6" s="44">
        <f>D6</f>
        <v>562380</v>
      </c>
      <c r="F6" s="44">
        <f>E6</f>
        <v>562380</v>
      </c>
      <c r="G6" s="44">
        <f>F6</f>
        <v>562380</v>
      </c>
      <c r="H6" s="44">
        <f>G6</f>
        <v>562380</v>
      </c>
      <c r="I6" s="44">
        <f>H6</f>
        <v>562380</v>
      </c>
      <c r="J6" s="44">
        <f>I6</f>
        <v>562380</v>
      </c>
      <c r="K6" s="44">
        <f>J6</f>
        <v>562380</v>
      </c>
      <c r="L6" s="44">
        <f>K6</f>
        <v>562380</v>
      </c>
      <c r="M6" s="44">
        <f>L6</f>
        <v>562380</v>
      </c>
      <c r="N6" s="44">
        <f>M6</f>
        <v>562380</v>
      </c>
      <c r="O6" s="44">
        <f>N6</f>
        <v>562380</v>
      </c>
      <c r="P6" s="44">
        <f>O6</f>
        <v>562380</v>
      </c>
      <c r="Q6" s="44">
        <f>P6</f>
        <v>562380</v>
      </c>
      <c r="R6" s="44">
        <f>Q6</f>
        <v>562380</v>
      </c>
      <c r="S6" s="44">
        <f>R6</f>
        <v>562380</v>
      </c>
      <c r="T6" s="44">
        <f>S6</f>
        <v>562380</v>
      </c>
      <c r="U6" s="44">
        <f>T6</f>
        <v>562380</v>
      </c>
      <c r="V6" s="44">
        <f>U6</f>
        <v>562380</v>
      </c>
      <c r="W6" s="44">
        <f>V6</f>
        <v>562380</v>
      </c>
      <c r="X6" s="44">
        <f>W6</f>
        <v>562380</v>
      </c>
      <c r="Y6" s="44">
        <f>X6</f>
        <v>562380</v>
      </c>
      <c r="Z6" s="44">
        <f>Y6</f>
        <v>562380</v>
      </c>
      <c r="AA6" s="44">
        <f>Z6</f>
        <v>562380</v>
      </c>
      <c r="AB6" s="44">
        <f>AA6</f>
        <v>562380</v>
      </c>
      <c r="AC6" s="7"/>
      <c r="AD6" s="38"/>
    </row>
    <row r="7" ht="15.35" customHeight="1">
      <c r="A7" s="6"/>
      <c r="B7" t="s" s="43">
        <v>41</v>
      </c>
      <c r="C7" s="7"/>
      <c r="D7" s="45">
        <v>0.75</v>
      </c>
      <c r="E7" s="45">
        <f>D7</f>
        <v>0.75</v>
      </c>
      <c r="F7" s="45">
        <f>E7</f>
        <v>0.75</v>
      </c>
      <c r="G7" s="45">
        <f>F7</f>
        <v>0.75</v>
      </c>
      <c r="H7" s="45">
        <f>G7</f>
        <v>0.75</v>
      </c>
      <c r="I7" s="45">
        <f>H7</f>
        <v>0.75</v>
      </c>
      <c r="J7" s="45">
        <f>I7</f>
        <v>0.75</v>
      </c>
      <c r="K7" s="45">
        <f>J7</f>
        <v>0.75</v>
      </c>
      <c r="L7" s="45">
        <f>K7</f>
        <v>0.75</v>
      </c>
      <c r="M7" s="45">
        <f>L7</f>
        <v>0.75</v>
      </c>
      <c r="N7" s="45">
        <f>M7</f>
        <v>0.75</v>
      </c>
      <c r="O7" s="45">
        <f>N7</f>
        <v>0.75</v>
      </c>
      <c r="P7" s="45">
        <f>O7</f>
        <v>0.75</v>
      </c>
      <c r="Q7" s="45">
        <f>P7</f>
        <v>0.75</v>
      </c>
      <c r="R7" s="45">
        <f>Q7</f>
        <v>0.75</v>
      </c>
      <c r="S7" s="45">
        <f>R7</f>
        <v>0.75</v>
      </c>
      <c r="T7" s="45">
        <f>S7</f>
        <v>0.75</v>
      </c>
      <c r="U7" s="45">
        <f>T7</f>
        <v>0.75</v>
      </c>
      <c r="V7" s="45">
        <f>U7</f>
        <v>0.75</v>
      </c>
      <c r="W7" s="45">
        <f>V7</f>
        <v>0.75</v>
      </c>
      <c r="X7" s="45">
        <f>W7</f>
        <v>0.75</v>
      </c>
      <c r="Y7" s="45">
        <f>X7</f>
        <v>0.75</v>
      </c>
      <c r="Z7" s="45">
        <f>Y7</f>
        <v>0.75</v>
      </c>
      <c r="AA7" s="45">
        <f>Z7</f>
        <v>0.75</v>
      </c>
      <c r="AB7" s="45">
        <f>AA7</f>
        <v>0.75</v>
      </c>
      <c r="AC7" s="7"/>
      <c r="AD7" s="38"/>
    </row>
    <row r="8" ht="15.35" customHeight="1">
      <c r="A8" s="6"/>
      <c r="B8" t="s" s="43">
        <v>42</v>
      </c>
      <c r="C8" s="7"/>
      <c r="D8" s="44">
        <f>D7*D6</f>
        <v>421785</v>
      </c>
      <c r="E8" s="44">
        <f>E7*E6</f>
        <v>421785</v>
      </c>
      <c r="F8" s="44">
        <f>F7*F6</f>
        <v>421785</v>
      </c>
      <c r="G8" s="44">
        <f>G7*G6</f>
        <v>421785</v>
      </c>
      <c r="H8" s="44">
        <f>H7*H6</f>
        <v>421785</v>
      </c>
      <c r="I8" s="44">
        <f>I7*I6</f>
        <v>421785</v>
      </c>
      <c r="J8" s="44">
        <f>J7*J6</f>
        <v>421785</v>
      </c>
      <c r="K8" s="44">
        <f>K7*K6</f>
        <v>421785</v>
      </c>
      <c r="L8" s="44">
        <f>L7*L6</f>
        <v>421785</v>
      </c>
      <c r="M8" s="44">
        <f>M7*M6</f>
        <v>421785</v>
      </c>
      <c r="N8" s="44">
        <f>N7*N6</f>
        <v>421785</v>
      </c>
      <c r="O8" s="44">
        <f>O7*O6</f>
        <v>421785</v>
      </c>
      <c r="P8" s="44">
        <f>P7*P6</f>
        <v>421785</v>
      </c>
      <c r="Q8" s="44">
        <f>Q7*Q6</f>
        <v>421785</v>
      </c>
      <c r="R8" s="44">
        <f>R7*R6</f>
        <v>421785</v>
      </c>
      <c r="S8" s="44">
        <f>S7*S6</f>
        <v>421785</v>
      </c>
      <c r="T8" s="44">
        <f>T7*T6</f>
        <v>421785</v>
      </c>
      <c r="U8" s="44">
        <f>U7*U6</f>
        <v>421785</v>
      </c>
      <c r="V8" s="44">
        <f>V7*V6</f>
        <v>421785</v>
      </c>
      <c r="W8" s="44">
        <f>W7*W6</f>
        <v>421785</v>
      </c>
      <c r="X8" s="44">
        <f>X7*X6</f>
        <v>421785</v>
      </c>
      <c r="Y8" s="44">
        <f>Y7*Y6</f>
        <v>421785</v>
      </c>
      <c r="Z8" s="44">
        <f>Z7*Z6</f>
        <v>421785</v>
      </c>
      <c r="AA8" s="44">
        <f>AA7*AA6</f>
        <v>421785</v>
      </c>
      <c r="AB8" s="44">
        <f>AB7*AB6</f>
        <v>421785</v>
      </c>
      <c r="AC8" s="7"/>
      <c r="AD8" s="38"/>
    </row>
    <row r="9" ht="15.35" customHeight="1">
      <c r="A9" s="6"/>
      <c r="B9" t="s" s="43">
        <v>43</v>
      </c>
      <c r="C9" s="7"/>
      <c r="D9" s="46">
        <v>3</v>
      </c>
      <c r="E9" s="46">
        <f>D9*(1+$C$2)</f>
        <v>3.12</v>
      </c>
      <c r="F9" s="46">
        <f>E9*(1+$C$2)</f>
        <v>3.2448</v>
      </c>
      <c r="G9" s="46">
        <f>F9*(1+$C$2)</f>
        <v>3.374592</v>
      </c>
      <c r="H9" s="46">
        <f>G9*(1+$C$2)</f>
        <v>3.50957568</v>
      </c>
      <c r="I9" s="46">
        <f>H9*(1+$C$2)</f>
        <v>3.6499587072</v>
      </c>
      <c r="J9" s="46">
        <f>I9*(1+$C$2)</f>
        <v>3.795957055488</v>
      </c>
      <c r="K9" s="46">
        <f>J9*(1+$C$2)</f>
        <v>3.94779533770752</v>
      </c>
      <c r="L9" s="46">
        <f>K9*(1+$C$2)</f>
        <v>4.10570715121582</v>
      </c>
      <c r="M9" s="46">
        <f>L9*(1+$C$2)</f>
        <v>4.26993543726445</v>
      </c>
      <c r="N9" s="46">
        <f>M9*(1+$C$2)</f>
        <v>4.44073285475503</v>
      </c>
      <c r="O9" s="46">
        <f>N9*(1+$C$2)</f>
        <v>4.61836216894523</v>
      </c>
      <c r="P9" s="46">
        <f>O9*(1+$C$2)</f>
        <v>4.80309665570304</v>
      </c>
      <c r="Q9" s="46">
        <f>P9*(1+$C$2)</f>
        <v>4.99522052193116</v>
      </c>
      <c r="R9" s="46">
        <f>Q9*(1+$C$2)</f>
        <v>5.19502934280841</v>
      </c>
      <c r="S9" s="46">
        <f>R9*(1+$C$2)</f>
        <v>5.40283051652075</v>
      </c>
      <c r="T9" s="46">
        <f>S9*(1+$C$2)</f>
        <v>5.61894373718158</v>
      </c>
      <c r="U9" s="46">
        <f>T9*(1+$C$2)</f>
        <v>5.84370148666884</v>
      </c>
      <c r="V9" s="46">
        <f>U9*(1+$C$2)</f>
        <v>6.07744954613559</v>
      </c>
      <c r="W9" s="46">
        <f>V9*(1+$C$2)</f>
        <v>6.32054752798101</v>
      </c>
      <c r="X9" s="46">
        <f>W9*(1+$C$2)</f>
        <v>6.57336942910025</v>
      </c>
      <c r="Y9" s="46">
        <f>X9*(1+$C$2)</f>
        <v>6.83630420626426</v>
      </c>
      <c r="Z9" s="46">
        <f>Y9*(1+$C$2)</f>
        <v>7.10975637451483</v>
      </c>
      <c r="AA9" s="46">
        <f>Z9*(1+$C$2)</f>
        <v>7.39414662949542</v>
      </c>
      <c r="AB9" s="46">
        <f>AA9*(1+$C$2)</f>
        <v>7.68991249467524</v>
      </c>
      <c r="AC9" s="7"/>
      <c r="AD9" s="38"/>
    </row>
    <row r="10" ht="15.3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38"/>
    </row>
    <row r="11" ht="15.35" customHeight="1">
      <c r="A11" s="6"/>
      <c r="B11" t="s" s="43">
        <v>44</v>
      </c>
      <c r="C11" s="7"/>
      <c r="D11" s="46">
        <f>(D9*D8*12)/1000000</f>
        <v>15.18426</v>
      </c>
      <c r="E11" s="46">
        <f>(E9*E8*12)/1000000</f>
        <v>15.7916304</v>
      </c>
      <c r="F11" s="46">
        <f>(F9*F8*12)/1000000</f>
        <v>16.423295616</v>
      </c>
      <c r="G11" s="46">
        <f>(G9*G8*12)/1000000</f>
        <v>17.080227440640</v>
      </c>
      <c r="H11" s="46">
        <f>(H9*H8*12)/1000000</f>
        <v>17.7634365382656</v>
      </c>
      <c r="I11" s="46">
        <f>(I9*I8*12)/1000000</f>
        <v>18.4739739997962</v>
      </c>
      <c r="J11" s="46">
        <f>(J9*J8*12)/1000000</f>
        <v>19.2129329597881</v>
      </c>
      <c r="K11" s="46">
        <f>(K9*K8*12)/1000000</f>
        <v>19.9814502781796</v>
      </c>
      <c r="L11" s="46">
        <f>(L9*L8*12)/1000000</f>
        <v>20.7807082893068</v>
      </c>
      <c r="M11" s="46">
        <f>(M9*M8*12)/1000000</f>
        <v>21.611936620879</v>
      </c>
      <c r="N11" s="46">
        <f>(N9*N8*12)/1000000</f>
        <v>22.4764140857142</v>
      </c>
      <c r="O11" s="46">
        <f>(O9*O8*12)/1000000</f>
        <v>23.3754706491428</v>
      </c>
      <c r="P11" s="46">
        <f>(P9*P8*12)/1000000</f>
        <v>24.3104894751085</v>
      </c>
      <c r="Q11" s="46">
        <f>(Q9*Q8*12)/1000000</f>
        <v>25.2829090541128</v>
      </c>
      <c r="R11" s="46">
        <f>(R9*R8*12)/1000000</f>
        <v>26.2942254162773</v>
      </c>
      <c r="S11" s="46">
        <f>(S9*S8*12)/1000000</f>
        <v>27.3459944329285</v>
      </c>
      <c r="T11" s="46">
        <f>(T9*T8*12)/1000000</f>
        <v>28.4398342102456</v>
      </c>
      <c r="U11" s="46">
        <f>(U9*U8*12)/1000000</f>
        <v>29.5774275786554</v>
      </c>
      <c r="V11" s="46">
        <f>(V9*V8*12)/1000000</f>
        <v>30.7605246818016</v>
      </c>
      <c r="W11" s="46">
        <f>(W9*W8*12)/1000000</f>
        <v>31.9909456690736</v>
      </c>
      <c r="X11" s="46">
        <f>(X9*X8*12)/1000000</f>
        <v>33.2705834958366</v>
      </c>
      <c r="Y11" s="46">
        <f>(Y9*Y8*12)/1000000</f>
        <v>34.6014068356701</v>
      </c>
      <c r="Z11" s="46">
        <f>(Z9*Z8*12)/1000000</f>
        <v>35.9854631090969</v>
      </c>
      <c r="AA11" s="46">
        <f>(AA9*AA8*12)/1000000</f>
        <v>37.4248816334607</v>
      </c>
      <c r="AB11" s="46">
        <f>(AB9*AB8*12)/1000000</f>
        <v>38.9218768987992</v>
      </c>
      <c r="AC11" s="7"/>
      <c r="AD11" s="47">
        <f>SUM(D11:AB11)</f>
        <v>632.362299368779</v>
      </c>
    </row>
    <row r="12" ht="15.35" customHeight="1">
      <c r="A12" s="6"/>
      <c r="B12" t="s" s="43">
        <v>45</v>
      </c>
      <c r="C12" s="7"/>
      <c r="D12" s="46">
        <f>SUM(D13:D15)</f>
        <v>-2.07510889</v>
      </c>
      <c r="E12" s="46">
        <f>SUM(E13:E15)</f>
        <v>-2.292458568</v>
      </c>
      <c r="F12" s="46">
        <f>SUM(F13:F15)</f>
        <v>-2.778803313920</v>
      </c>
      <c r="G12" s="46">
        <f>SUM(G13:G15)</f>
        <v>-3.0274583328768</v>
      </c>
      <c r="H12" s="46">
        <f>SUM(H13:H15)</f>
        <v>-3.34857139459187</v>
      </c>
      <c r="I12" s="46">
        <f>SUM(I13:I15)</f>
        <v>-3.48295906997554</v>
      </c>
      <c r="J12" s="46">
        <f>SUM(J13:J15)</f>
        <v>-3.62267023517457</v>
      </c>
      <c r="K12" s="46">
        <f>SUM(K13:K15)</f>
        <v>-3.77360135138155</v>
      </c>
      <c r="L12" s="46">
        <f>SUM(L13:L15)</f>
        <v>-3.93085671961682</v>
      </c>
      <c r="M12" s="46">
        <f>SUM(M13:M15)</f>
        <v>-4.09470290265048</v>
      </c>
      <c r="N12" s="46">
        <f>SUM(N13:N15)</f>
        <v>-4.26451800233795</v>
      </c>
      <c r="O12" s="46">
        <f>SUM(O13:O15)</f>
        <v>-4.443291958552</v>
      </c>
      <c r="P12" s="46">
        <f>SUM(P13:P15)</f>
        <v>-4.62862682170063</v>
      </c>
      <c r="Q12" s="46">
        <f>SUM(Q13:Q15)</f>
        <v>-4.82173769941553</v>
      </c>
      <c r="R12" s="46">
        <f>SUM(R13:R15)</f>
        <v>-4.99793125002137</v>
      </c>
      <c r="S12" s="46">
        <f>SUM(S13:S15)</f>
        <v>-5.18099525902291</v>
      </c>
      <c r="T12" s="46">
        <f>SUM(T13:T15)</f>
        <v>-5.37120947165453</v>
      </c>
      <c r="U12" s="46">
        <f>SUM(U13:U15)</f>
        <v>-5.56886536418497</v>
      </c>
      <c r="V12" s="46">
        <f>SUM(V13:V15)</f>
        <v>-5.77426662979982</v>
      </c>
      <c r="W12" s="46">
        <f>SUM(W13:W15)</f>
        <v>-5.98763970717165</v>
      </c>
      <c r="X12" s="46">
        <f>SUM(X13:X15)</f>
        <v>-6.20958434272735</v>
      </c>
      <c r="Y12" s="46">
        <f>SUM(Y13:Y15)</f>
        <v>-6.44017414766871</v>
      </c>
      <c r="Z12" s="46">
        <f>SUM(Z13:Z15)</f>
        <v>-6.67985721084935</v>
      </c>
      <c r="AA12" s="46">
        <f>SUM(AA13:AA15)</f>
        <v>-6.92900664866089</v>
      </c>
      <c r="AB12" s="46">
        <f>SUM(AB13:AB15)</f>
        <v>-7.18753814953664</v>
      </c>
      <c r="AC12" s="7"/>
      <c r="AD12" s="47">
        <f>SUM(D12:AB12)</f>
        <v>-116.912433441492</v>
      </c>
    </row>
    <row r="13" ht="15.35" customHeight="1">
      <c r="A13" s="6"/>
      <c r="B13" t="s" s="48">
        <v>46</v>
      </c>
      <c r="C13" s="7"/>
      <c r="D13" s="46">
        <v>-0.25299769</v>
      </c>
      <c r="E13" s="46">
        <v>-0.39746292</v>
      </c>
      <c r="F13" s="46">
        <v>-0.80800784</v>
      </c>
      <c r="G13" s="46">
        <v>-0.97783104</v>
      </c>
      <c r="H13" s="46">
        <v>-1.21695901</v>
      </c>
      <c r="I13" s="46">
        <v>-1.26608219</v>
      </c>
      <c r="J13" s="46">
        <v>-1.31711828</v>
      </c>
      <c r="K13" s="46">
        <v>-1.375827318</v>
      </c>
      <c r="L13" s="46">
        <v>-1.4371717249</v>
      </c>
      <c r="M13" s="46">
        <v>-1.501270508145</v>
      </c>
      <c r="N13" s="46">
        <v>-1.56734831205225</v>
      </c>
      <c r="O13" s="46">
        <v>-1.63823548065486</v>
      </c>
      <c r="P13" s="46">
        <v>-1.71136808468761</v>
      </c>
      <c r="Q13" s="46">
        <v>-1.78778861292199</v>
      </c>
      <c r="R13" s="46">
        <v>-1.84262420006809</v>
      </c>
      <c r="S13" s="46">
        <v>-1.89947592707149</v>
      </c>
      <c r="T13" s="46">
        <v>-1.95842936642506</v>
      </c>
      <c r="U13" s="46">
        <v>-2.01957405474632</v>
      </c>
      <c r="V13" s="46">
        <v>-2.08300366798363</v>
      </c>
      <c r="W13" s="46">
        <v>-2.14872622688282</v>
      </c>
      <c r="X13" s="46">
        <v>-2.21711432322696</v>
      </c>
      <c r="Y13" s="46">
        <v>-2.2880053273883</v>
      </c>
      <c r="Z13" s="46">
        <v>-2.36160163775772</v>
      </c>
      <c r="AA13" s="46">
        <v>-2.43802085264561</v>
      </c>
      <c r="AB13" s="46">
        <v>-2.51691292168074</v>
      </c>
      <c r="AC13" s="7"/>
      <c r="AD13" s="38"/>
    </row>
    <row r="14" ht="15.35" customHeight="1">
      <c r="A14" s="6"/>
      <c r="B14" t="s" s="48">
        <v>47</v>
      </c>
      <c r="C14" s="45">
        <v>0.02</v>
      </c>
      <c r="D14" s="46">
        <f>-$C$14*D11</f>
        <v>-0.3036852</v>
      </c>
      <c r="E14" s="46">
        <f>-$C$14*E11</f>
        <v>-0.315832608</v>
      </c>
      <c r="F14" s="46">
        <f>-$C$14*F11</f>
        <v>-0.328465912320</v>
      </c>
      <c r="G14" s="46">
        <f>-$C$14*G11</f>
        <v>-0.3416045488128</v>
      </c>
      <c r="H14" s="46">
        <f>-$C$14*H11</f>
        <v>-0.355268730765312</v>
      </c>
      <c r="I14" s="46">
        <f>-$C$14*I11</f>
        <v>-0.369479479995924</v>
      </c>
      <c r="J14" s="46">
        <f>-$C$14*J11</f>
        <v>-0.384258659195762</v>
      </c>
      <c r="K14" s="46">
        <f>-$C$14*K11</f>
        <v>-0.399629005563592</v>
      </c>
      <c r="L14" s="46">
        <f>-$C$14*L11</f>
        <v>-0.415614165786136</v>
      </c>
      <c r="M14" s="46">
        <f>-$C$14*M11</f>
        <v>-0.43223873241758</v>
      </c>
      <c r="N14" s="46">
        <f>-$C$14*N11</f>
        <v>-0.449528281714284</v>
      </c>
      <c r="O14" s="46">
        <f>-$C$14*O11</f>
        <v>-0.467509412982856</v>
      </c>
      <c r="P14" s="46">
        <f>-$C$14*P11</f>
        <v>-0.48620978950217</v>
      </c>
      <c r="Q14" s="46">
        <f>-$C$14*Q11</f>
        <v>-0.505658181082256</v>
      </c>
      <c r="R14" s="46">
        <f>-$C$14*R11</f>
        <v>-0.525884508325546</v>
      </c>
      <c r="S14" s="46">
        <f>-$C$14*S11</f>
        <v>-0.54691988865857</v>
      </c>
      <c r="T14" s="46">
        <f>-$C$14*T11</f>
        <v>-0.568796684204912</v>
      </c>
      <c r="U14" s="46">
        <f>-$C$14*U11</f>
        <v>-0.591548551573108</v>
      </c>
      <c r="V14" s="46">
        <f>-$C$14*V11</f>
        <v>-0.615210493636032</v>
      </c>
      <c r="W14" s="46">
        <f>-$C$14*W11</f>
        <v>-0.639818913381472</v>
      </c>
      <c r="X14" s="46">
        <f>-$C$14*X11</f>
        <v>-0.665411669916732</v>
      </c>
      <c r="Y14" s="46">
        <f>-$C$14*Y11</f>
        <v>-0.692028136713402</v>
      </c>
      <c r="Z14" s="46">
        <f>-$C$14*Z11</f>
        <v>-0.719709262181938</v>
      </c>
      <c r="AA14" s="46">
        <f>-$C$14*AA11</f>
        <v>-0.748497632669214</v>
      </c>
      <c r="AB14" s="46">
        <f>-$C$14*AB11</f>
        <v>-0.778437537975984</v>
      </c>
      <c r="AC14" s="7"/>
      <c r="AD14" s="38"/>
    </row>
    <row r="15" ht="15.35" customHeight="1">
      <c r="A15" s="6"/>
      <c r="B15" t="s" s="48">
        <v>48</v>
      </c>
      <c r="C15" s="45">
        <v>0.1</v>
      </c>
      <c r="D15" s="46">
        <f>-$C$15*D11</f>
        <v>-1.518426</v>
      </c>
      <c r="E15" s="46">
        <f>-$C$15*E11</f>
        <v>-1.57916304</v>
      </c>
      <c r="F15" s="46">
        <f>-$C$15*F11</f>
        <v>-1.6423295616</v>
      </c>
      <c r="G15" s="46">
        <f>-$C$15*G11</f>
        <v>-1.708022744064</v>
      </c>
      <c r="H15" s="46">
        <f>-$C$15*H11</f>
        <v>-1.77634365382656</v>
      </c>
      <c r="I15" s="46">
        <f>-$C$15*I11</f>
        <v>-1.84739739997962</v>
      </c>
      <c r="J15" s="46">
        <f>-$C$15*J11</f>
        <v>-1.92129329597881</v>
      </c>
      <c r="K15" s="46">
        <f>-$C$15*K11</f>
        <v>-1.99814502781796</v>
      </c>
      <c r="L15" s="46">
        <f>-$C$15*L11</f>
        <v>-2.07807082893068</v>
      </c>
      <c r="M15" s="46">
        <f>-$C$15*M11</f>
        <v>-2.1611936620879</v>
      </c>
      <c r="N15" s="46">
        <f>-$C$15*N11</f>
        <v>-2.24764140857142</v>
      </c>
      <c r="O15" s="46">
        <f>-$C$15*O11</f>
        <v>-2.33754706491428</v>
      </c>
      <c r="P15" s="46">
        <f>-$C$15*P11</f>
        <v>-2.43104894751085</v>
      </c>
      <c r="Q15" s="46">
        <f>-$C$15*Q11</f>
        <v>-2.52829090541128</v>
      </c>
      <c r="R15" s="46">
        <f>-$C$15*R11</f>
        <v>-2.62942254162773</v>
      </c>
      <c r="S15" s="46">
        <f>-$C$15*S11</f>
        <v>-2.73459944329285</v>
      </c>
      <c r="T15" s="46">
        <f>-$C$15*T11</f>
        <v>-2.84398342102456</v>
      </c>
      <c r="U15" s="46">
        <f>-$C$15*U11</f>
        <v>-2.95774275786554</v>
      </c>
      <c r="V15" s="46">
        <f>-$C$15*V11</f>
        <v>-3.07605246818016</v>
      </c>
      <c r="W15" s="46">
        <f>-$C$15*W11</f>
        <v>-3.19909456690736</v>
      </c>
      <c r="X15" s="46">
        <f>-$C$15*X11</f>
        <v>-3.32705834958366</v>
      </c>
      <c r="Y15" s="46">
        <f>-$C$15*Y11</f>
        <v>-3.46014068356701</v>
      </c>
      <c r="Z15" s="46">
        <f>-$C$15*Z11</f>
        <v>-3.59854631090969</v>
      </c>
      <c r="AA15" s="46">
        <f>-$C$15*AA11</f>
        <v>-3.74248816334607</v>
      </c>
      <c r="AB15" s="46">
        <f>-$C$15*AB11</f>
        <v>-3.89218768987992</v>
      </c>
      <c r="AC15" s="7"/>
      <c r="AD15" s="38"/>
    </row>
    <row r="16" ht="15.3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38"/>
    </row>
    <row r="17" ht="15.35" customHeight="1">
      <c r="A17" s="6"/>
      <c r="B17" t="s" s="43">
        <v>49</v>
      </c>
      <c r="C17" s="7"/>
      <c r="D17" s="46">
        <f>SUM(D11,D12)</f>
        <v>13.10915111</v>
      </c>
      <c r="E17" s="46">
        <f>SUM(E11,E12)</f>
        <v>13.499171832</v>
      </c>
      <c r="F17" s="46">
        <f>SUM(F11,F12)</f>
        <v>13.644492302080</v>
      </c>
      <c r="G17" s="46">
        <f>SUM(G11,G12)</f>
        <v>14.0527691077632</v>
      </c>
      <c r="H17" s="46">
        <f>SUM(H11,H12)</f>
        <v>14.4148651436737</v>
      </c>
      <c r="I17" s="46">
        <f>SUM(I11,I12)</f>
        <v>14.9910149298207</v>
      </c>
      <c r="J17" s="46">
        <f>SUM(J11,J12)</f>
        <v>15.5902627246135</v>
      </c>
      <c r="K17" s="46">
        <f>SUM(K11,K12)</f>
        <v>16.2078489267981</v>
      </c>
      <c r="L17" s="46">
        <f>SUM(L11,L12)</f>
        <v>16.849851569690</v>
      </c>
      <c r="M17" s="46">
        <f>SUM(M11,M12)</f>
        <v>17.5172337182285</v>
      </c>
      <c r="N17" s="46">
        <f>SUM(N11,N12)</f>
        <v>18.2118960833763</v>
      </c>
      <c r="O17" s="46">
        <f>SUM(O11,O12)</f>
        <v>18.9321786905908</v>
      </c>
      <c r="P17" s="46">
        <f>SUM(P11,P12)</f>
        <v>19.6818626534079</v>
      </c>
      <c r="Q17" s="46">
        <f>SUM(Q11,Q12)</f>
        <v>20.4611713546973</v>
      </c>
      <c r="R17" s="46">
        <f>SUM(R11,R12)</f>
        <v>21.2962941662559</v>
      </c>
      <c r="S17" s="46">
        <f>SUM(S11,S12)</f>
        <v>22.1649991739056</v>
      </c>
      <c r="T17" s="46">
        <f>SUM(T11,T12)</f>
        <v>23.0686247385911</v>
      </c>
      <c r="U17" s="46">
        <f>SUM(U11,U12)</f>
        <v>24.0085622144704</v>
      </c>
      <c r="V17" s="46">
        <f>SUM(V11,V12)</f>
        <v>24.9862580520018</v>
      </c>
      <c r="W17" s="46">
        <f>SUM(W11,W12)</f>
        <v>26.003305961902</v>
      </c>
      <c r="X17" s="46">
        <f>SUM(X11,X12)</f>
        <v>27.0609991531093</v>
      </c>
      <c r="Y17" s="46">
        <f>SUM(Y11,Y12)</f>
        <v>28.1612326880014</v>
      </c>
      <c r="Z17" s="46">
        <f>SUM(Z11,Z12)</f>
        <v>29.3056058982476</v>
      </c>
      <c r="AA17" s="46">
        <f>SUM(AA11,AA12)</f>
        <v>30.4958749847998</v>
      </c>
      <c r="AB17" s="46">
        <f>SUM(AB11,AB12)</f>
        <v>31.7343387492626</v>
      </c>
      <c r="AC17" s="7"/>
      <c r="AD17" s="47">
        <f>SUM(D17:AB17)</f>
        <v>515.449865927288</v>
      </c>
    </row>
    <row r="18" ht="15.35" customHeight="1">
      <c r="A18" s="6"/>
      <c r="B18" t="s" s="43">
        <v>50</v>
      </c>
      <c r="C18" s="7"/>
      <c r="D18" s="45">
        <f>D17/D11</f>
        <v>0.8633381613591971</v>
      </c>
      <c r="E18" s="45">
        <f>E17/E11</f>
        <v>0.8548307863132359</v>
      </c>
      <c r="F18" s="45">
        <f>F17/F11</f>
        <v>0.830801114533138</v>
      </c>
      <c r="G18" s="45">
        <f>G17/G11</f>
        <v>0.822750701452992</v>
      </c>
      <c r="H18" s="45">
        <f>H17/H11</f>
        <v>0.8114907896690779</v>
      </c>
      <c r="I18" s="45">
        <f>I17/I11</f>
        <v>0.81146671149294</v>
      </c>
      <c r="J18" s="45">
        <f>J17/J11</f>
        <v>0.811446266805974</v>
      </c>
      <c r="K18" s="45">
        <f>K17/K11</f>
        <v>0.811144771833584</v>
      </c>
      <c r="L18" s="45">
        <f>L17/L11</f>
        <v>0.810841061580201</v>
      </c>
      <c r="M18" s="45">
        <f>M17/M11</f>
        <v>0.810535123506948</v>
      </c>
      <c r="N18" s="45">
        <f>N17/N11</f>
        <v>0.810266976481431</v>
      </c>
      <c r="O18" s="45">
        <f>O17/O11</f>
        <v>0.809916470763555</v>
      </c>
      <c r="P18" s="45">
        <f>P17/P11</f>
        <v>0.809603717504748</v>
      </c>
      <c r="Q18" s="45">
        <f>Q17/Q11</f>
        <v>0.809288650720707</v>
      </c>
      <c r="R18" s="45">
        <f>R17/R11</f>
        <v>0.809922856790927</v>
      </c>
      <c r="S18" s="45">
        <f>S17/S11</f>
        <v>0.810539153303409</v>
      </c>
      <c r="T18" s="45">
        <f>T17/T11</f>
        <v>0.81113780650242</v>
      </c>
      <c r="U18" s="45">
        <f>U17/U11</f>
        <v>0.8117190770098009</v>
      </c>
      <c r="V18" s="45">
        <f>V17/V11</f>
        <v>0.812283220473936</v>
      </c>
      <c r="W18" s="45">
        <f>W17/W11</f>
        <v>0.8128333007373399</v>
      </c>
      <c r="X18" s="45">
        <f>X17/X11</f>
        <v>0.813361122942002</v>
      </c>
      <c r="Y18" s="45">
        <f>Y17/Y11</f>
        <v>0.8138753670261289</v>
      </c>
      <c r="Z18" s="45">
        <f>Z17/Z11</f>
        <v>0.814373454341882</v>
      </c>
      <c r="AA18" s="45">
        <f>AA17/AA11</f>
        <v>0.8148556162041179</v>
      </c>
      <c r="AB18" s="45">
        <f>AB17/AB11</f>
        <v>0.815334235596476</v>
      </c>
      <c r="AC18" s="7"/>
      <c r="AD18" s="38"/>
    </row>
    <row r="19" ht="15.3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38"/>
    </row>
    <row r="20" ht="15.35" customHeight="1">
      <c r="A20" s="6"/>
      <c r="B20" t="s" s="49">
        <v>12</v>
      </c>
      <c r="C20" s="45"/>
      <c r="D20" s="50">
        <f>NPV(D21,D17:AB17)</f>
        <v>156.470413360162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38"/>
    </row>
    <row r="21" ht="15.35" customHeight="1">
      <c r="A21" s="6"/>
      <c r="B21" t="s" s="49">
        <v>11</v>
      </c>
      <c r="C21" s="45"/>
      <c r="D21" s="45">
        <v>0.1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38"/>
    </row>
    <row r="22" ht="15.3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38"/>
    </row>
    <row r="23" ht="15.3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38"/>
    </row>
    <row r="24" ht="15.3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38"/>
    </row>
    <row r="25" ht="15.35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38"/>
    </row>
    <row r="26" ht="15.35" customHeight="1">
      <c r="A26" s="6"/>
      <c r="B26" s="7"/>
      <c r="C26" s="7"/>
      <c r="D26" s="51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38"/>
    </row>
    <row r="27" ht="15.35" customHeight="1">
      <c r="A27" s="6"/>
      <c r="B27" s="7"/>
      <c r="C27" s="7"/>
      <c r="D27" s="51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38"/>
    </row>
    <row r="28" ht="15.35" customHeight="1">
      <c r="A28" s="6"/>
      <c r="B28" s="7"/>
      <c r="C28" s="7"/>
      <c r="D28" s="51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38"/>
    </row>
    <row r="29" ht="15.35" customHeight="1">
      <c r="A29" s="6"/>
      <c r="B29" s="7"/>
      <c r="C29" s="7"/>
      <c r="D29" s="51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38"/>
    </row>
    <row r="30" ht="15.35" customHeight="1">
      <c r="A30" s="29"/>
      <c r="B30" s="52"/>
      <c r="C30" s="52"/>
      <c r="D30" s="53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4"/>
    </row>
  </sheetData>
  <mergeCells count="1">
    <mergeCell ref="D4:AB4"/>
  </mergeCells>
  <conditionalFormatting sqref="D20">
    <cfRule type="cellIs" dxfId="1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AL21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55" customWidth="1"/>
    <col min="2" max="2" width="37" style="55" customWidth="1"/>
    <col min="3" max="3" width="6" style="55" customWidth="1"/>
    <col min="4" max="38" width="10.1719" style="55" customWidth="1"/>
    <col min="39" max="16384" width="10.8516" style="55" customWidth="1"/>
  </cols>
  <sheetData>
    <row r="1" ht="15.3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5"/>
    </row>
    <row r="2" ht="15.35" customHeight="1">
      <c r="A2" s="6"/>
      <c r="B2" t="s" s="43">
        <v>13</v>
      </c>
      <c r="C2" s="45">
        <v>0.04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38"/>
    </row>
    <row r="3" ht="15.35" customHeight="1">
      <c r="A3" s="6"/>
      <c r="B3" s="7"/>
      <c r="C3" s="45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38"/>
    </row>
    <row r="4" ht="21" customHeight="1">
      <c r="A4" s="6"/>
      <c r="B4" s="7"/>
      <c r="C4" s="7"/>
      <c r="D4" t="s" s="56">
        <v>51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8"/>
    </row>
    <row r="5" ht="15.35" customHeight="1">
      <c r="A5" s="6"/>
      <c r="B5" s="7"/>
      <c r="C5" s="7"/>
      <c r="D5" t="s" s="42">
        <v>15</v>
      </c>
      <c r="E5" t="s" s="42">
        <v>16</v>
      </c>
      <c r="F5" t="s" s="42">
        <v>17</v>
      </c>
      <c r="G5" t="s" s="42">
        <v>18</v>
      </c>
      <c r="H5" t="s" s="42">
        <v>19</v>
      </c>
      <c r="I5" t="s" s="42">
        <v>20</v>
      </c>
      <c r="J5" t="s" s="42">
        <v>21</v>
      </c>
      <c r="K5" t="s" s="42">
        <v>22</v>
      </c>
      <c r="L5" t="s" s="42">
        <v>23</v>
      </c>
      <c r="M5" t="s" s="42">
        <v>24</v>
      </c>
      <c r="N5" t="s" s="42">
        <v>25</v>
      </c>
      <c r="O5" t="s" s="42">
        <v>26</v>
      </c>
      <c r="P5" t="s" s="42">
        <v>27</v>
      </c>
      <c r="Q5" t="s" s="42">
        <v>28</v>
      </c>
      <c r="R5" t="s" s="42">
        <v>29</v>
      </c>
      <c r="S5" t="s" s="42">
        <v>30</v>
      </c>
      <c r="T5" t="s" s="42">
        <v>31</v>
      </c>
      <c r="U5" t="s" s="42">
        <v>32</v>
      </c>
      <c r="V5" t="s" s="42">
        <v>33</v>
      </c>
      <c r="W5" t="s" s="42">
        <v>34</v>
      </c>
      <c r="X5" t="s" s="42">
        <v>35</v>
      </c>
      <c r="Y5" t="s" s="42">
        <v>36</v>
      </c>
      <c r="Z5" t="s" s="42">
        <v>37</v>
      </c>
      <c r="AA5" t="s" s="42">
        <v>38</v>
      </c>
      <c r="AB5" t="s" s="42">
        <v>39</v>
      </c>
      <c r="AC5" t="s" s="42">
        <v>52</v>
      </c>
      <c r="AD5" t="s" s="42">
        <v>53</v>
      </c>
      <c r="AE5" t="s" s="42">
        <v>54</v>
      </c>
      <c r="AF5" t="s" s="42">
        <v>55</v>
      </c>
      <c r="AG5" t="s" s="42">
        <v>56</v>
      </c>
      <c r="AH5" t="s" s="42">
        <v>57</v>
      </c>
      <c r="AI5" t="s" s="42">
        <v>58</v>
      </c>
      <c r="AJ5" t="s" s="42">
        <v>59</v>
      </c>
      <c r="AK5" t="s" s="42">
        <v>60</v>
      </c>
      <c r="AL5" t="s" s="59">
        <v>61</v>
      </c>
    </row>
    <row r="6" ht="15.35" customHeight="1">
      <c r="A6" s="6"/>
      <c r="B6" t="s" s="43">
        <v>40</v>
      </c>
      <c r="C6" s="7"/>
      <c r="D6" s="44">
        <v>562380</v>
      </c>
      <c r="E6" s="44">
        <f>D6</f>
        <v>562380</v>
      </c>
      <c r="F6" s="44">
        <f>E6</f>
        <v>562380</v>
      </c>
      <c r="G6" s="44">
        <f>F6</f>
        <v>562380</v>
      </c>
      <c r="H6" s="44">
        <f>G6</f>
        <v>562380</v>
      </c>
      <c r="I6" s="44">
        <f>H6</f>
        <v>562380</v>
      </c>
      <c r="J6" s="44">
        <f>I6</f>
        <v>562380</v>
      </c>
      <c r="K6" s="44">
        <f>J6</f>
        <v>562380</v>
      </c>
      <c r="L6" s="44">
        <f>K6</f>
        <v>562380</v>
      </c>
      <c r="M6" s="44">
        <f>L6</f>
        <v>562380</v>
      </c>
      <c r="N6" s="44">
        <f>M6</f>
        <v>562380</v>
      </c>
      <c r="O6" s="44">
        <f>N6</f>
        <v>562380</v>
      </c>
      <c r="P6" s="44">
        <f>O6</f>
        <v>562380</v>
      </c>
      <c r="Q6" s="44">
        <f>P6</f>
        <v>562380</v>
      </c>
      <c r="R6" s="44">
        <f>Q6</f>
        <v>562380</v>
      </c>
      <c r="S6" s="44">
        <f>R6</f>
        <v>562380</v>
      </c>
      <c r="T6" s="44">
        <f>S6</f>
        <v>562380</v>
      </c>
      <c r="U6" s="44">
        <f>T6</f>
        <v>562380</v>
      </c>
      <c r="V6" s="44">
        <f>U6</f>
        <v>562380</v>
      </c>
      <c r="W6" s="44">
        <f>V6</f>
        <v>562380</v>
      </c>
      <c r="X6" s="44">
        <f>W6</f>
        <v>562380</v>
      </c>
      <c r="Y6" s="44">
        <f>X6</f>
        <v>562380</v>
      </c>
      <c r="Z6" s="44">
        <f>Y6</f>
        <v>562380</v>
      </c>
      <c r="AA6" s="44">
        <f>Z6</f>
        <v>562380</v>
      </c>
      <c r="AB6" s="44">
        <f>AA6</f>
        <v>562380</v>
      </c>
      <c r="AC6" s="44">
        <f>AB6</f>
        <v>562380</v>
      </c>
      <c r="AD6" s="44">
        <f>AC6</f>
        <v>562380</v>
      </c>
      <c r="AE6" s="44">
        <f>AD6</f>
        <v>562380</v>
      </c>
      <c r="AF6" s="44">
        <f>AE6</f>
        <v>562380</v>
      </c>
      <c r="AG6" s="44">
        <f>AF6</f>
        <v>562380</v>
      </c>
      <c r="AH6" s="44">
        <f>AG6</f>
        <v>562380</v>
      </c>
      <c r="AI6" s="44">
        <f>AH6</f>
        <v>562380</v>
      </c>
      <c r="AJ6" s="44">
        <f>AI6</f>
        <v>562380</v>
      </c>
      <c r="AK6" s="44">
        <f>AJ6</f>
        <v>562380</v>
      </c>
      <c r="AL6" s="60">
        <f>AK6</f>
        <v>562380</v>
      </c>
    </row>
    <row r="7" ht="15.35" customHeight="1">
      <c r="A7" s="6"/>
      <c r="B7" t="s" s="43">
        <v>41</v>
      </c>
      <c r="C7" s="7"/>
      <c r="D7" s="45">
        <v>0.8</v>
      </c>
      <c r="E7" s="45">
        <f>D7</f>
        <v>0.8</v>
      </c>
      <c r="F7" s="45">
        <f>E7</f>
        <v>0.8</v>
      </c>
      <c r="G7" s="45">
        <f>F7</f>
        <v>0.8</v>
      </c>
      <c r="H7" s="45">
        <f>G7</f>
        <v>0.8</v>
      </c>
      <c r="I7" s="45">
        <f>H7</f>
        <v>0.8</v>
      </c>
      <c r="J7" s="45">
        <f>I7</f>
        <v>0.8</v>
      </c>
      <c r="K7" s="45">
        <f>J7</f>
        <v>0.8</v>
      </c>
      <c r="L7" s="45">
        <f>K7</f>
        <v>0.8</v>
      </c>
      <c r="M7" s="45">
        <f>L7</f>
        <v>0.8</v>
      </c>
      <c r="N7" s="45">
        <f>M7</f>
        <v>0.8</v>
      </c>
      <c r="O7" s="45">
        <f>N7</f>
        <v>0.8</v>
      </c>
      <c r="P7" s="45">
        <f>O7</f>
        <v>0.8</v>
      </c>
      <c r="Q7" s="45">
        <f>P7</f>
        <v>0.8</v>
      </c>
      <c r="R7" s="45">
        <f>Q7</f>
        <v>0.8</v>
      </c>
      <c r="S7" s="45">
        <f>R7</f>
        <v>0.8</v>
      </c>
      <c r="T7" s="45">
        <f>S7</f>
        <v>0.8</v>
      </c>
      <c r="U7" s="45">
        <f>T7</f>
        <v>0.8</v>
      </c>
      <c r="V7" s="45">
        <f>U7</f>
        <v>0.8</v>
      </c>
      <c r="W7" s="45">
        <f>V7</f>
        <v>0.8</v>
      </c>
      <c r="X7" s="45">
        <f>W7</f>
        <v>0.8</v>
      </c>
      <c r="Y7" s="45">
        <f>X7</f>
        <v>0.8</v>
      </c>
      <c r="Z7" s="45">
        <f>Y7</f>
        <v>0.8</v>
      </c>
      <c r="AA7" s="45">
        <f>Z7</f>
        <v>0.8</v>
      </c>
      <c r="AB7" s="45">
        <f>AA7</f>
        <v>0.8</v>
      </c>
      <c r="AC7" s="45">
        <f>AB7</f>
        <v>0.8</v>
      </c>
      <c r="AD7" s="45">
        <f>AC7</f>
        <v>0.8</v>
      </c>
      <c r="AE7" s="45">
        <f>AD7</f>
        <v>0.8</v>
      </c>
      <c r="AF7" s="45">
        <f>AE7</f>
        <v>0.8</v>
      </c>
      <c r="AG7" s="45">
        <f>AF7</f>
        <v>0.8</v>
      </c>
      <c r="AH7" s="45">
        <f>AG7</f>
        <v>0.8</v>
      </c>
      <c r="AI7" s="45">
        <f>AH7</f>
        <v>0.8</v>
      </c>
      <c r="AJ7" s="45">
        <f>AI7</f>
        <v>0.8</v>
      </c>
      <c r="AK7" s="45">
        <f>AJ7</f>
        <v>0.8</v>
      </c>
      <c r="AL7" s="61">
        <f>AK7</f>
        <v>0.8</v>
      </c>
    </row>
    <row r="8" ht="15.35" customHeight="1">
      <c r="A8" s="6"/>
      <c r="B8" t="s" s="43">
        <v>42</v>
      </c>
      <c r="C8" s="7"/>
      <c r="D8" s="44">
        <f>D7*D6</f>
        <v>449904</v>
      </c>
      <c r="E8" s="44">
        <f>E7*E6</f>
        <v>449904</v>
      </c>
      <c r="F8" s="44">
        <f>F7*F6</f>
        <v>449904</v>
      </c>
      <c r="G8" s="44">
        <f>G7*G6</f>
        <v>449904</v>
      </c>
      <c r="H8" s="44">
        <f>H7*H6</f>
        <v>449904</v>
      </c>
      <c r="I8" s="44">
        <f>I7*I6</f>
        <v>449904</v>
      </c>
      <c r="J8" s="44">
        <f>J7*J6</f>
        <v>449904</v>
      </c>
      <c r="K8" s="44">
        <f>K7*K6</f>
        <v>449904</v>
      </c>
      <c r="L8" s="44">
        <f>L7*L6</f>
        <v>449904</v>
      </c>
      <c r="M8" s="44">
        <f>M7*M6</f>
        <v>449904</v>
      </c>
      <c r="N8" s="44">
        <f>N7*N6</f>
        <v>449904</v>
      </c>
      <c r="O8" s="44">
        <f>O7*O6</f>
        <v>449904</v>
      </c>
      <c r="P8" s="44">
        <f>P7*P6</f>
        <v>449904</v>
      </c>
      <c r="Q8" s="44">
        <f>Q7*Q6</f>
        <v>449904</v>
      </c>
      <c r="R8" s="44">
        <f>R7*R6</f>
        <v>449904</v>
      </c>
      <c r="S8" s="44">
        <f>S7*S6</f>
        <v>449904</v>
      </c>
      <c r="T8" s="44">
        <f>T7*T6</f>
        <v>449904</v>
      </c>
      <c r="U8" s="44">
        <f>U7*U6</f>
        <v>449904</v>
      </c>
      <c r="V8" s="44">
        <f>V7*V6</f>
        <v>449904</v>
      </c>
      <c r="W8" s="44">
        <f>W7*W6</f>
        <v>449904</v>
      </c>
      <c r="X8" s="44">
        <f>X7*X6</f>
        <v>449904</v>
      </c>
      <c r="Y8" s="44">
        <f>Y7*Y6</f>
        <v>449904</v>
      </c>
      <c r="Z8" s="44">
        <f>Z7*Z6</f>
        <v>449904</v>
      </c>
      <c r="AA8" s="44">
        <f>AA7*AA6</f>
        <v>449904</v>
      </c>
      <c r="AB8" s="44">
        <f>AB7*AB6</f>
        <v>449904</v>
      </c>
      <c r="AC8" s="44">
        <f>AC7*AC6</f>
        <v>449904</v>
      </c>
      <c r="AD8" s="44">
        <f>AD7*AD6</f>
        <v>449904</v>
      </c>
      <c r="AE8" s="44">
        <f>AE7*AE6</f>
        <v>449904</v>
      </c>
      <c r="AF8" s="44">
        <f>AF7*AF6</f>
        <v>449904</v>
      </c>
      <c r="AG8" s="44">
        <f>AG7*AG6</f>
        <v>449904</v>
      </c>
      <c r="AH8" s="44">
        <f>AH7*AH6</f>
        <v>449904</v>
      </c>
      <c r="AI8" s="44">
        <f>AI7*AI6</f>
        <v>449904</v>
      </c>
      <c r="AJ8" s="44">
        <f>AJ7*AJ6</f>
        <v>449904</v>
      </c>
      <c r="AK8" s="44">
        <f>AK7*AK6</f>
        <v>449904</v>
      </c>
      <c r="AL8" s="60">
        <f>AL7*AL6</f>
        <v>449904</v>
      </c>
    </row>
    <row r="9" ht="15.35" customHeight="1">
      <c r="A9" s="6"/>
      <c r="B9" t="s" s="43">
        <v>62</v>
      </c>
      <c r="C9" s="7"/>
      <c r="D9" s="46">
        <v>4</v>
      </c>
      <c r="E9" s="46">
        <f>D9*(1+$C$2)</f>
        <v>4.16</v>
      </c>
      <c r="F9" s="46">
        <f>E9*(1+$C$2)</f>
        <v>4.3264</v>
      </c>
      <c r="G9" s="46">
        <f>F9*(1+$C$2)</f>
        <v>4.499456</v>
      </c>
      <c r="H9" s="46">
        <f>G9*(1+$C$2)</f>
        <v>4.67943424</v>
      </c>
      <c r="I9" s="46">
        <f>H9*(1+$C$2)</f>
        <v>4.8666116096</v>
      </c>
      <c r="J9" s="46">
        <f>I9*(1+$C$2)</f>
        <v>5.061276073984</v>
      </c>
      <c r="K9" s="46">
        <f>J9*(1+$C$2)</f>
        <v>5.26372711694336</v>
      </c>
      <c r="L9" s="46">
        <f>K9*(1+$C$2)</f>
        <v>5.47427620162109</v>
      </c>
      <c r="M9" s="46">
        <f>L9*(1+$C$2)</f>
        <v>5.69324724968593</v>
      </c>
      <c r="N9" s="46">
        <f>M9*(1+$C$2)</f>
        <v>5.92097713967337</v>
      </c>
      <c r="O9" s="46">
        <f>N9*(1+$C$2)</f>
        <v>6.1578162252603</v>
      </c>
      <c r="P9" s="46">
        <f>O9*(1+$C$2)</f>
        <v>6.40412887427071</v>
      </c>
      <c r="Q9" s="46">
        <f>P9*(1+$C$2)</f>
        <v>6.66029402924154</v>
      </c>
      <c r="R9" s="46">
        <f>Q9*(1+$C$2)</f>
        <v>6.9267057904112</v>
      </c>
      <c r="S9" s="46">
        <f>R9*(1+$C$2)</f>
        <v>7.20377402202765</v>
      </c>
      <c r="T9" s="46">
        <f>S9*(1+$C$2)</f>
        <v>7.49192498290876</v>
      </c>
      <c r="U9" s="46">
        <f>T9*(1+$C$2)</f>
        <v>7.79160198222511</v>
      </c>
      <c r="V9" s="46">
        <f>U9*(1+$C$2)</f>
        <v>8.103266061514111</v>
      </c>
      <c r="W9" s="46">
        <f>V9*(1+$C$2)</f>
        <v>8.42739670397467</v>
      </c>
      <c r="X9" s="46">
        <f>W9*(1+$C$2)</f>
        <v>8.76449257213366</v>
      </c>
      <c r="Y9" s="46">
        <f>X9*(1+$C$2)</f>
        <v>9.11507227501901</v>
      </c>
      <c r="Z9" s="46">
        <f>Y9*(1+$C$2)</f>
        <v>9.479675166019771</v>
      </c>
      <c r="AA9" s="46">
        <f>Z9*(1+$C$2)</f>
        <v>9.85886217266056</v>
      </c>
      <c r="AB9" s="46">
        <f>AA9*(1+$C$2)</f>
        <v>10.253216659567</v>
      </c>
      <c r="AC9" s="46">
        <f>AB9*(1+$C$2)</f>
        <v>10.6633453259497</v>
      </c>
      <c r="AD9" s="46">
        <f>AC9*(1+$C$2)</f>
        <v>11.0898791389877</v>
      </c>
      <c r="AE9" s="46">
        <f>AD9*(1+$C$2)</f>
        <v>11.5334743045472</v>
      </c>
      <c r="AF9" s="46">
        <f>AE9*(1+$C$2)</f>
        <v>11.9948132767291</v>
      </c>
      <c r="AG9" s="46">
        <f>AF9*(1+$C$2)</f>
        <v>12.4746058077983</v>
      </c>
      <c r="AH9" s="46">
        <f>AG9*(1+$C$2)</f>
        <v>12.9735900401102</v>
      </c>
      <c r="AI9" s="46">
        <f>AH9*(1+$C$2)</f>
        <v>13.4925336417146</v>
      </c>
      <c r="AJ9" s="46">
        <f>AI9*(1+$C$2)</f>
        <v>14.0322349873832</v>
      </c>
      <c r="AK9" s="46">
        <f>AJ9*(1+$C$2)</f>
        <v>14.5935243868785</v>
      </c>
      <c r="AL9" s="47">
        <f>AK9*(1+$C$2)</f>
        <v>15.1772653623536</v>
      </c>
    </row>
    <row r="10" ht="15.3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38"/>
    </row>
    <row r="11" ht="15.35" customHeight="1">
      <c r="A11" s="6"/>
      <c r="B11" t="s" s="43">
        <v>44</v>
      </c>
      <c r="C11" s="7"/>
      <c r="D11" s="46">
        <f>(D9*D8*12)/1000000</f>
        <v>21.595392</v>
      </c>
      <c r="E11" s="46">
        <f>(E9*E8*12)/1000000</f>
        <v>22.45920768</v>
      </c>
      <c r="F11" s="46">
        <f>(F9*F8*12)/1000000</f>
        <v>23.3575759872</v>
      </c>
      <c r="G11" s="46">
        <f>(G9*G8*12)/1000000</f>
        <v>24.291879026688</v>
      </c>
      <c r="H11" s="46">
        <f>(H9*H8*12)/1000000</f>
        <v>25.2635541877555</v>
      </c>
      <c r="I11" s="46">
        <f>(I9*I8*12)/1000000</f>
        <v>26.2740963552657</v>
      </c>
      <c r="J11" s="46">
        <f>(J9*J8*12)/1000000</f>
        <v>27.3250602094764</v>
      </c>
      <c r="K11" s="46">
        <f>(K9*K8*12)/1000000</f>
        <v>28.4180626178554</v>
      </c>
      <c r="L11" s="46">
        <f>(L9*L8*12)/1000000</f>
        <v>29.5547851225696</v>
      </c>
      <c r="M11" s="46">
        <f>(M9*M8*12)/1000000</f>
        <v>30.7369765274724</v>
      </c>
      <c r="N11" s="46">
        <f>(N9*N8*12)/1000000</f>
        <v>31.9664555885713</v>
      </c>
      <c r="O11" s="46">
        <f>(O9*O8*12)/1000000</f>
        <v>33.2451138121141</v>
      </c>
      <c r="P11" s="46">
        <f>(P9*P8*12)/1000000</f>
        <v>34.5749183645987</v>
      </c>
      <c r="Q11" s="46">
        <f>(Q9*Q8*12)/1000000</f>
        <v>35.9579150991826</v>
      </c>
      <c r="R11" s="46">
        <f>(R9*R8*12)/1000000</f>
        <v>37.3962317031499</v>
      </c>
      <c r="S11" s="46">
        <f>(S9*S8*12)/1000000</f>
        <v>38.8920809712759</v>
      </c>
      <c r="T11" s="46">
        <f>(T9*T8*12)/1000000</f>
        <v>40.447764210127</v>
      </c>
      <c r="U11" s="46">
        <f>(U9*U8*12)/1000000</f>
        <v>42.0656747785321</v>
      </c>
      <c r="V11" s="46">
        <f>(V9*V8*12)/1000000</f>
        <v>43.7483017696733</v>
      </c>
      <c r="W11" s="46">
        <f>(W9*W8*12)/1000000</f>
        <v>45.4982338404602</v>
      </c>
      <c r="X11" s="46">
        <f>(X9*X8*12)/1000000</f>
        <v>47.3181631940787</v>
      </c>
      <c r="Y11" s="46">
        <f>(Y9*Y8*12)/1000000</f>
        <v>49.2108897218418</v>
      </c>
      <c r="Z11" s="46">
        <f>(Z9*Z8*12)/1000000</f>
        <v>51.1793253107155</v>
      </c>
      <c r="AA11" s="46">
        <f>(AA9*AA8*12)/1000000</f>
        <v>53.2264983231441</v>
      </c>
      <c r="AB11" s="46">
        <f>(AB9*AB8*12)/1000000</f>
        <v>55.355558256070</v>
      </c>
      <c r="AC11" s="46">
        <f>(AC9*AC8*12)/1000000</f>
        <v>57.5697805863129</v>
      </c>
      <c r="AD11" s="46">
        <f>(AD9*AD8*12)/1000000</f>
        <v>59.8725718097655</v>
      </c>
      <c r="AE11" s="46">
        <f>(AE9*AE8*12)/1000000</f>
        <v>62.267474682156</v>
      </c>
      <c r="AF11" s="46">
        <f>(AF9*AF8*12)/1000000</f>
        <v>64.7581736694423</v>
      </c>
      <c r="AG11" s="46">
        <f>(AG9*AG8*12)/1000000</f>
        <v>67.34850061622021</v>
      </c>
      <c r="AH11" s="46">
        <f>(AH9*AH8*12)/1000000</f>
        <v>70.0424406408689</v>
      </c>
      <c r="AI11" s="46">
        <f>(AI9*AI8*12)/1000000</f>
        <v>72.84413826650361</v>
      </c>
      <c r="AJ11" s="46">
        <f>(AJ9*AJ8*12)/1000000</f>
        <v>75.75790379716381</v>
      </c>
      <c r="AK11" s="46">
        <f>(AK9*AK8*12)/1000000</f>
        <v>78.7882199490502</v>
      </c>
      <c r="AL11" s="47">
        <f>(AL9*AL8*12)/1000000</f>
        <v>81.939748747012</v>
      </c>
    </row>
    <row r="12" ht="15.35" customHeight="1">
      <c r="A12" s="6"/>
      <c r="B12" t="s" s="43">
        <v>45</v>
      </c>
      <c r="C12" s="7"/>
      <c r="D12" s="46">
        <f>SUM(D13:D15)</f>
        <v>-2.30455993</v>
      </c>
      <c r="E12" s="46">
        <f>SUM(E13:E15)</f>
        <v>-2.5310876496</v>
      </c>
      <c r="F12" s="46">
        <f>SUM(F13:F15)</f>
        <v>-3.026977558784</v>
      </c>
      <c r="G12" s="46">
        <f>SUM(G13:G15)</f>
        <v>-3.28555954753536</v>
      </c>
      <c r="H12" s="46">
        <f>SUM(H13:H15)</f>
        <v>-3.61699665783677</v>
      </c>
      <c r="I12" s="46">
        <f>SUM(I13:I15)</f>
        <v>-3.76212134375024</v>
      </c>
      <c r="J12" s="46">
        <f>SUM(J13:J15)</f>
        <v>-3.91299899990026</v>
      </c>
      <c r="K12" s="46">
        <f>SUM(K13:K15)</f>
        <v>-4.07554326669627</v>
      </c>
      <c r="L12" s="46">
        <f>SUM(L13:L15)</f>
        <v>-4.24487631154411</v>
      </c>
      <c r="M12" s="46">
        <f>SUM(M13:M15)</f>
        <v>-4.42128327825488</v>
      </c>
      <c r="N12" s="46">
        <f>SUM(N13:N15)</f>
        <v>-4.60416159296653</v>
      </c>
      <c r="O12" s="46">
        <f>SUM(O13:O15)</f>
        <v>-4.7965212928057</v>
      </c>
      <c r="P12" s="46">
        <f>SUM(P13:P15)</f>
        <v>-4.99598532932448</v>
      </c>
      <c r="Q12" s="46">
        <f>SUM(Q13:Q15)</f>
        <v>-5.20379054734434</v>
      </c>
      <c r="R12" s="46">
        <f>SUM(R13:R15)</f>
        <v>-5.39526621186733</v>
      </c>
      <c r="S12" s="46">
        <f>SUM(S13:S15)</f>
        <v>-5.5942236193427</v>
      </c>
      <c r="T12" s="46">
        <f>SUM(T13:T15)</f>
        <v>-5.80096696638713</v>
      </c>
      <c r="U12" s="46">
        <f>SUM(U13:U15)</f>
        <v>-6.01581315870687</v>
      </c>
      <c r="V12" s="46">
        <f>SUM(V13:V15)</f>
        <v>-6.2390923361026</v>
      </c>
      <c r="W12" s="46">
        <f>SUM(W13:W15)</f>
        <v>-6.47105844172654</v>
      </c>
      <c r="X12" s="46">
        <f>SUM(X13:X15)</f>
        <v>-6.71233982666443</v>
      </c>
      <c r="Y12" s="46">
        <f>SUM(Y13:Y15)</f>
        <v>-6.96303985096328</v>
      </c>
      <c r="Z12" s="46">
        <f>SUM(Z13:Z15)</f>
        <v>-7.22363754227569</v>
      </c>
      <c r="AA12" s="46">
        <f>SUM(AA13:AA15)</f>
        <v>-7.4945381933443</v>
      </c>
      <c r="AB12" s="46">
        <f>SUM(AB13:AB15)</f>
        <v>-7.77569095600739</v>
      </c>
      <c r="AC12" s="46">
        <f>SUM(AC13:AC15)</f>
        <v>-6.98604207738047</v>
      </c>
      <c r="AD12" s="46">
        <f>SUM(AD13:AD15)</f>
        <v>-6.20480724360846</v>
      </c>
      <c r="AE12" s="46">
        <f>SUM(AE13:AE15)</f>
        <v>-5.43232301648556</v>
      </c>
      <c r="AF12" s="46">
        <f>SUM(AF13:AF15)</f>
        <v>-4.66893942027776</v>
      </c>
      <c r="AG12" s="46">
        <f>SUM(AG13:AG15)</f>
        <v>-3.91502048022166</v>
      </c>
      <c r="AH12" s="46">
        <f>SUM(AH13:AH15)</f>
        <v>-3.17094478256329</v>
      </c>
      <c r="AI12" s="46">
        <f>SUM(AI13:AI15)</f>
        <v>-2.43710605699858</v>
      </c>
      <c r="AJ12" s="46">
        <f>SUM(AJ13:AJ15)</f>
        <v>-1.71391378241131</v>
      </c>
      <c r="AK12" s="46">
        <f>SUM(AK13:AK15)</f>
        <v>-1.00179381684051</v>
      </c>
      <c r="AL12" s="47">
        <f>SUM(AL13:AL15)</f>
        <v>-0.30118905264688</v>
      </c>
    </row>
    <row r="13" ht="15.35" customHeight="1">
      <c r="A13" s="6"/>
      <c r="B13" t="s" s="48">
        <v>46</v>
      </c>
      <c r="C13" s="7"/>
      <c r="D13" s="46">
        <v>-0.25299769</v>
      </c>
      <c r="E13" s="46">
        <v>-0.39746292</v>
      </c>
      <c r="F13" s="46">
        <v>-0.80800784</v>
      </c>
      <c r="G13" s="46">
        <v>-0.97783104</v>
      </c>
      <c r="H13" s="46">
        <v>-1.21695901</v>
      </c>
      <c r="I13" s="46">
        <v>-1.26608219</v>
      </c>
      <c r="J13" s="46">
        <v>-1.31711828</v>
      </c>
      <c r="K13" s="46">
        <v>-1.375827318</v>
      </c>
      <c r="L13" s="46">
        <v>-1.4371717249</v>
      </c>
      <c r="M13" s="46">
        <v>-1.501270508145</v>
      </c>
      <c r="N13" s="46">
        <v>-1.56734831205225</v>
      </c>
      <c r="O13" s="46">
        <v>-1.63823548065486</v>
      </c>
      <c r="P13" s="46">
        <v>-1.71136808468761</v>
      </c>
      <c r="Q13" s="46">
        <v>-1.78778861292199</v>
      </c>
      <c r="R13" s="46">
        <v>-1.84262420006809</v>
      </c>
      <c r="S13" s="46">
        <v>-1.89947592707149</v>
      </c>
      <c r="T13" s="46">
        <v>-1.95842936642506</v>
      </c>
      <c r="U13" s="46">
        <v>-2.01957405474632</v>
      </c>
      <c r="V13" s="46">
        <v>-2.08300366798363</v>
      </c>
      <c r="W13" s="46">
        <v>-2.14872622688282</v>
      </c>
      <c r="X13" s="46">
        <v>-2.21711432322696</v>
      </c>
      <c r="Y13" s="46">
        <v>-2.2880053273883</v>
      </c>
      <c r="Z13" s="46">
        <v>-2.36160163775772</v>
      </c>
      <c r="AA13" s="46">
        <v>-2.43802085264561</v>
      </c>
      <c r="AB13" s="46">
        <v>-2.51691292168074</v>
      </c>
      <c r="AC13" s="46">
        <v>-1.51691292168074</v>
      </c>
      <c r="AD13" s="46">
        <v>-0.516912921680742</v>
      </c>
      <c r="AE13" s="46">
        <v>0.483087078319258</v>
      </c>
      <c r="AF13" s="46">
        <v>1.48308707831926</v>
      </c>
      <c r="AG13" s="46">
        <v>2.48308707831926</v>
      </c>
      <c r="AH13" s="46">
        <v>3.48308707831926</v>
      </c>
      <c r="AI13" s="46">
        <v>4.48308707831926</v>
      </c>
      <c r="AJ13" s="46">
        <v>5.48308707831926</v>
      </c>
      <c r="AK13" s="46">
        <v>6.48308707831926</v>
      </c>
      <c r="AL13" s="47">
        <v>7.48308707831926</v>
      </c>
    </row>
    <row r="14" ht="15.35" customHeight="1">
      <c r="A14" s="6"/>
      <c r="B14" t="s" s="48">
        <v>47</v>
      </c>
      <c r="C14" s="45">
        <v>0.02</v>
      </c>
      <c r="D14" s="46">
        <f>-$C$14*D11</f>
        <v>-0.43190784</v>
      </c>
      <c r="E14" s="46">
        <f>-$C$14*E11</f>
        <v>-0.4491841536</v>
      </c>
      <c r="F14" s="46">
        <f>-$C$14*F11</f>
        <v>-0.467151519744</v>
      </c>
      <c r="G14" s="46">
        <f>-$C$14*G11</f>
        <v>-0.48583758053376</v>
      </c>
      <c r="H14" s="46">
        <f>-$C$14*H11</f>
        <v>-0.50527108375511</v>
      </c>
      <c r="I14" s="46">
        <f>-$C$14*I11</f>
        <v>-0.5254819271053141</v>
      </c>
      <c r="J14" s="46">
        <f>-$C$14*J11</f>
        <v>-0.546501204189528</v>
      </c>
      <c r="K14" s="46">
        <f>-$C$14*K11</f>
        <v>-0.568361252357108</v>
      </c>
      <c r="L14" s="46">
        <f>-$C$14*L11</f>
        <v>-0.591095702451392</v>
      </c>
      <c r="M14" s="46">
        <f>-$C$14*M11</f>
        <v>-0.614739530549448</v>
      </c>
      <c r="N14" s="46">
        <f>-$C$14*N11</f>
        <v>-0.639329111771426</v>
      </c>
      <c r="O14" s="46">
        <f>-$C$14*O11</f>
        <v>-0.664902276242282</v>
      </c>
      <c r="P14" s="46">
        <f>-$C$14*P11</f>
        <v>-0.691498367291974</v>
      </c>
      <c r="Q14" s="46">
        <f>-$C$14*Q11</f>
        <v>-0.719158301983652</v>
      </c>
      <c r="R14" s="46">
        <f>-$C$14*R11</f>
        <v>-0.747924634062998</v>
      </c>
      <c r="S14" s="46">
        <f>-$C$14*S11</f>
        <v>-0.777841619425518</v>
      </c>
      <c r="T14" s="46">
        <f>-$C$14*T11</f>
        <v>-0.80895528420254</v>
      </c>
      <c r="U14" s="46">
        <f>-$C$14*U11</f>
        <v>-0.8413134955706419</v>
      </c>
      <c r="V14" s="46">
        <f>-$C$14*V11</f>
        <v>-0.874966035393466</v>
      </c>
      <c r="W14" s="46">
        <f>-$C$14*W11</f>
        <v>-0.909964676809204</v>
      </c>
      <c r="X14" s="46">
        <f>-$C$14*X11</f>
        <v>-0.946363263881574</v>
      </c>
      <c r="Y14" s="46">
        <f>-$C$14*Y11</f>
        <v>-0.984217794436836</v>
      </c>
      <c r="Z14" s="46">
        <f>-$C$14*Z11</f>
        <v>-1.02358650621431</v>
      </c>
      <c r="AA14" s="46">
        <f>-$C$14*AA11</f>
        <v>-1.06452996646288</v>
      </c>
      <c r="AB14" s="46">
        <f>-$C$14*AB11</f>
        <v>-1.1071111651214</v>
      </c>
      <c r="AC14" s="46">
        <f>-$C$14*AC11</f>
        <v>-1.15139561172626</v>
      </c>
      <c r="AD14" s="46">
        <f>-$C$14*AD11</f>
        <v>-1.19745143619531</v>
      </c>
      <c r="AE14" s="46">
        <f>-$C$14*AE11</f>
        <v>-1.24534949364312</v>
      </c>
      <c r="AF14" s="46">
        <f>-$C$14*AF11</f>
        <v>-1.29516347338885</v>
      </c>
      <c r="AG14" s="46">
        <f>-$C$14*AG11</f>
        <v>-1.3469700123244</v>
      </c>
      <c r="AH14" s="46">
        <f>-$C$14*AH11</f>
        <v>-1.40084881281738</v>
      </c>
      <c r="AI14" s="46">
        <f>-$C$14*AI11</f>
        <v>-1.45688276533007</v>
      </c>
      <c r="AJ14" s="46">
        <f>-$C$14*AJ11</f>
        <v>-1.51515807594328</v>
      </c>
      <c r="AK14" s="46">
        <f>-$C$14*AK11</f>
        <v>-1.575764398981</v>
      </c>
      <c r="AL14" s="47">
        <f>-$C$14*AL11</f>
        <v>-1.63879497494024</v>
      </c>
    </row>
    <row r="15" ht="15.35" customHeight="1">
      <c r="A15" s="6"/>
      <c r="B15" t="s" s="48">
        <v>48</v>
      </c>
      <c r="C15" s="62">
        <v>0.075</v>
      </c>
      <c r="D15" s="46">
        <f>-$C$15*D11</f>
        <v>-1.6196544</v>
      </c>
      <c r="E15" s="46">
        <f>-$C$15*E11</f>
        <v>-1.684440576</v>
      </c>
      <c r="F15" s="46">
        <f>-$C$15*F11</f>
        <v>-1.751818199040</v>
      </c>
      <c r="G15" s="46">
        <f>-$C$15*G11</f>
        <v>-1.8218909270016</v>
      </c>
      <c r="H15" s="46">
        <f>-$C$15*H11</f>
        <v>-1.89476656408166</v>
      </c>
      <c r="I15" s="46">
        <f>-$C$15*I11</f>
        <v>-1.97055722664493</v>
      </c>
      <c r="J15" s="46">
        <f>-$C$15*J11</f>
        <v>-2.04937951571073</v>
      </c>
      <c r="K15" s="46">
        <f>-$C$15*K11</f>
        <v>-2.13135469633916</v>
      </c>
      <c r="L15" s="46">
        <f>-$C$15*L11</f>
        <v>-2.21660888419272</v>
      </c>
      <c r="M15" s="46">
        <f>-$C$15*M11</f>
        <v>-2.30527323956043</v>
      </c>
      <c r="N15" s="46">
        <f>-$C$15*N11</f>
        <v>-2.39748416914285</v>
      </c>
      <c r="O15" s="46">
        <f>-$C$15*O11</f>
        <v>-2.49338353590856</v>
      </c>
      <c r="P15" s="46">
        <f>-$C$15*P11</f>
        <v>-2.5931188773449</v>
      </c>
      <c r="Q15" s="46">
        <f>-$C$15*Q11</f>
        <v>-2.6968436324387</v>
      </c>
      <c r="R15" s="46">
        <f>-$C$15*R11</f>
        <v>-2.80471737773624</v>
      </c>
      <c r="S15" s="46">
        <f>-$C$15*S11</f>
        <v>-2.91690607284569</v>
      </c>
      <c r="T15" s="46">
        <f>-$C$15*T11</f>
        <v>-3.03358231575953</v>
      </c>
      <c r="U15" s="46">
        <f>-$C$15*U11</f>
        <v>-3.15492560838991</v>
      </c>
      <c r="V15" s="46">
        <f>-$C$15*V11</f>
        <v>-3.2811226327255</v>
      </c>
      <c r="W15" s="46">
        <f>-$C$15*W11</f>
        <v>-3.41236753803452</v>
      </c>
      <c r="X15" s="46">
        <f>-$C$15*X11</f>
        <v>-3.5488622395559</v>
      </c>
      <c r="Y15" s="46">
        <f>-$C$15*Y11</f>
        <v>-3.69081672913814</v>
      </c>
      <c r="Z15" s="46">
        <f>-$C$15*Z11</f>
        <v>-3.83844939830366</v>
      </c>
      <c r="AA15" s="46">
        <f>-$C$15*AA11</f>
        <v>-3.99198737423581</v>
      </c>
      <c r="AB15" s="46">
        <f>-$C$15*AB11</f>
        <v>-4.15166686920525</v>
      </c>
      <c r="AC15" s="46">
        <f>-$C$15*AC11</f>
        <v>-4.31773354397347</v>
      </c>
      <c r="AD15" s="46">
        <f>-$C$15*AD11</f>
        <v>-4.49044288573241</v>
      </c>
      <c r="AE15" s="46">
        <f>-$C$15*AE11</f>
        <v>-4.6700606011617</v>
      </c>
      <c r="AF15" s="46">
        <f>-$C$15*AF11</f>
        <v>-4.85686302520817</v>
      </c>
      <c r="AG15" s="46">
        <f>-$C$15*AG11</f>
        <v>-5.05113754621652</v>
      </c>
      <c r="AH15" s="46">
        <f>-$C$15*AH11</f>
        <v>-5.25318304806517</v>
      </c>
      <c r="AI15" s="46">
        <f>-$C$15*AI11</f>
        <v>-5.46331036998777</v>
      </c>
      <c r="AJ15" s="46">
        <f>-$C$15*AJ11</f>
        <v>-5.68184278478729</v>
      </c>
      <c r="AK15" s="46">
        <f>-$C$15*AK11</f>
        <v>-5.90911649617877</v>
      </c>
      <c r="AL15" s="47">
        <f>-$C$15*AL11</f>
        <v>-6.1454811560259</v>
      </c>
    </row>
    <row r="16" ht="15.3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38"/>
    </row>
    <row r="17" ht="15.35" customHeight="1">
      <c r="A17" s="6"/>
      <c r="B17" t="s" s="43">
        <v>49</v>
      </c>
      <c r="C17" s="7"/>
      <c r="D17" s="46">
        <f>SUM(D11,D12)</f>
        <v>19.29083207</v>
      </c>
      <c r="E17" s="46">
        <f>SUM(E11,E12)</f>
        <v>19.9281200304</v>
      </c>
      <c r="F17" s="46">
        <f>SUM(F11,F12)</f>
        <v>20.330598428416</v>
      </c>
      <c r="G17" s="46">
        <f>SUM(G11,G12)</f>
        <v>21.0063194791526</v>
      </c>
      <c r="H17" s="46">
        <f>SUM(H11,H12)</f>
        <v>21.6465575299187</v>
      </c>
      <c r="I17" s="46">
        <f>SUM(I11,I12)</f>
        <v>22.5119750115155</v>
      </c>
      <c r="J17" s="46">
        <f>SUM(J11,J12)</f>
        <v>23.4120612095761</v>
      </c>
      <c r="K17" s="46">
        <f>SUM(K11,K12)</f>
        <v>24.3425193511591</v>
      </c>
      <c r="L17" s="46">
        <f>SUM(L11,L12)</f>
        <v>25.3099088110255</v>
      </c>
      <c r="M17" s="46">
        <f>SUM(M11,M12)</f>
        <v>26.3156932492175</v>
      </c>
      <c r="N17" s="46">
        <f>SUM(N11,N12)</f>
        <v>27.3622939956048</v>
      </c>
      <c r="O17" s="46">
        <f>SUM(O11,O12)</f>
        <v>28.4485925193084</v>
      </c>
      <c r="P17" s="46">
        <f>SUM(P11,P12)</f>
        <v>29.5789330352742</v>
      </c>
      <c r="Q17" s="46">
        <f>SUM(Q11,Q12)</f>
        <v>30.7541245518383</v>
      </c>
      <c r="R17" s="46">
        <f>SUM(R11,R12)</f>
        <v>32.0009654912826</v>
      </c>
      <c r="S17" s="46">
        <f>SUM(S11,S12)</f>
        <v>33.2978573519332</v>
      </c>
      <c r="T17" s="46">
        <f>SUM(T11,T12)</f>
        <v>34.6467972437399</v>
      </c>
      <c r="U17" s="46">
        <f>SUM(U11,U12)</f>
        <v>36.0498616198252</v>
      </c>
      <c r="V17" s="46">
        <f>SUM(V11,V12)</f>
        <v>37.5092094335707</v>
      </c>
      <c r="W17" s="46">
        <f>SUM(W11,W12)</f>
        <v>39.0271753987337</v>
      </c>
      <c r="X17" s="46">
        <f>SUM(X11,X12)</f>
        <v>40.6058233674143</v>
      </c>
      <c r="Y17" s="46">
        <f>SUM(Y11,Y12)</f>
        <v>42.2478498708785</v>
      </c>
      <c r="Z17" s="46">
        <f>SUM(Z11,Z12)</f>
        <v>43.9556877684398</v>
      </c>
      <c r="AA17" s="46">
        <f>SUM(AA11,AA12)</f>
        <v>45.7319601297998</v>
      </c>
      <c r="AB17" s="46">
        <f>SUM(AB11,AB12)</f>
        <v>47.5798673000626</v>
      </c>
      <c r="AC17" s="46">
        <f>SUM(AC11,AC12)</f>
        <v>50.5837385089324</v>
      </c>
      <c r="AD17" s="46">
        <f>SUM(AD11,AD12)</f>
        <v>53.667764566157</v>
      </c>
      <c r="AE17" s="46">
        <f>SUM(AE11,AE12)</f>
        <v>56.8351516656704</v>
      </c>
      <c r="AF17" s="46">
        <f>SUM(AF11,AF12)</f>
        <v>60.0892342491645</v>
      </c>
      <c r="AG17" s="46">
        <f>SUM(AG11,AG12)</f>
        <v>63.4334801359985</v>
      </c>
      <c r="AH17" s="46">
        <f>SUM(AH11,AH12)</f>
        <v>66.87149585830559</v>
      </c>
      <c r="AI17" s="46">
        <f>SUM(AI11,AI12)</f>
        <v>70.407032209505</v>
      </c>
      <c r="AJ17" s="46">
        <f>SUM(AJ11,AJ12)</f>
        <v>74.0439900147525</v>
      </c>
      <c r="AK17" s="46">
        <f>SUM(AK11,AK12)</f>
        <v>77.7864261322097</v>
      </c>
      <c r="AL17" s="47">
        <f>SUM(AL11,AL12)</f>
        <v>81.6385596943651</v>
      </c>
    </row>
    <row r="18" ht="15.35" customHeight="1">
      <c r="A18" s="6"/>
      <c r="B18" t="s" s="43">
        <v>50</v>
      </c>
      <c r="C18" s="7"/>
      <c r="D18" s="45">
        <f>D17/D11</f>
        <v>0.893284644705685</v>
      </c>
      <c r="E18" s="45">
        <f>E17/E11</f>
        <v>0.887302896626494</v>
      </c>
      <c r="F18" s="45">
        <f>F17/F11</f>
        <v>0.870407033656113</v>
      </c>
      <c r="G18" s="45">
        <f>G17/G11</f>
        <v>0.864746586959133</v>
      </c>
      <c r="H18" s="45">
        <f>H17/H11</f>
        <v>0.85682946148607</v>
      </c>
      <c r="I18" s="45">
        <f>I17/I11</f>
        <v>0.856812531518473</v>
      </c>
      <c r="J18" s="45">
        <f>J17/J11</f>
        <v>0.85679815634795</v>
      </c>
      <c r="K18" s="45">
        <f>K17/K11</f>
        <v>0.856586167695486</v>
      </c>
      <c r="L18" s="45">
        <f>L17/L11</f>
        <v>0.856372621423578</v>
      </c>
      <c r="M18" s="45">
        <f>M17/M11</f>
        <v>0.856157508715823</v>
      </c>
      <c r="N18" s="45">
        <f>N17/N11</f>
        <v>0.855968967838505</v>
      </c>
      <c r="O18" s="45">
        <f>O17/O11</f>
        <v>0.855722518505624</v>
      </c>
      <c r="P18" s="45">
        <f>P17/P11</f>
        <v>0.855502613870525</v>
      </c>
      <c r="Q18" s="45">
        <f>Q17/Q11</f>
        <v>0.8552810825379979</v>
      </c>
      <c r="R18" s="45">
        <f>R17/R11</f>
        <v>0.8557270086811219</v>
      </c>
      <c r="S18" s="45">
        <f>S17/S11</f>
        <v>0.856160342166459</v>
      </c>
      <c r="T18" s="45">
        <f>T17/T11</f>
        <v>0.856581270197014</v>
      </c>
      <c r="U18" s="45">
        <f>U17/U11</f>
        <v>0.856989976022516</v>
      </c>
      <c r="V18" s="45">
        <f>V17/V11</f>
        <v>0.857386639395736</v>
      </c>
      <c r="W18" s="45">
        <f>W17/W11</f>
        <v>0.857773414580942</v>
      </c>
      <c r="X18" s="45">
        <f>X17/X11</f>
        <v>0.858144539568595</v>
      </c>
      <c r="Y18" s="45">
        <f>Y17/Y11</f>
        <v>0.858506117440246</v>
      </c>
      <c r="Z18" s="45">
        <f>Z17/Z11</f>
        <v>0.8588563350841349</v>
      </c>
      <c r="AA18" s="45">
        <f>AA17/AA11</f>
        <v>0.859195355143521</v>
      </c>
      <c r="AB18" s="45">
        <f>AB17/AB11</f>
        <v>0.859531884403772</v>
      </c>
      <c r="AC18" s="45">
        <f>AC17/AC11</f>
        <v>0.878650882351262</v>
      </c>
      <c r="AD18" s="45">
        <f>AD17/AD11</f>
        <v>0.8963664486749759</v>
      </c>
      <c r="AE18" s="45">
        <f>AE17/AE11</f>
        <v>0.9127582571123229</v>
      </c>
      <c r="AF18" s="45">
        <f>AF17/AF11</f>
        <v>0.927901928733964</v>
      </c>
      <c r="AG18" s="45">
        <f>AG17/AG11</f>
        <v>0.941869225826851</v>
      </c>
      <c r="AH18" s="45">
        <f>AH17/AH11</f>
        <v>0.954728236858253</v>
      </c>
      <c r="AI18" s="45">
        <f>AI17/AI11</f>
        <v>0.96654355292004</v>
      </c>
      <c r="AJ18" s="45">
        <f>AJ17/AJ11</f>
        <v>0.977376436034976</v>
      </c>
      <c r="AK18" s="45">
        <f>AK17/AK11</f>
        <v>0.9872849796900049</v>
      </c>
      <c r="AL18" s="61">
        <f>AL17/AL11</f>
        <v>0.996324261945484</v>
      </c>
    </row>
    <row r="19" ht="15.3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38"/>
    </row>
    <row r="20" ht="15.35" customHeight="1">
      <c r="A20" s="6"/>
      <c r="B20" t="s" s="49">
        <v>12</v>
      </c>
      <c r="C20" s="45"/>
      <c r="D20" s="50">
        <f>NPV(D21,D17:AL17)</f>
        <v>269.807561990589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38"/>
    </row>
    <row r="21" ht="15.35" customHeight="1">
      <c r="A21" s="29"/>
      <c r="B21" t="s" s="63">
        <v>11</v>
      </c>
      <c r="C21" s="64"/>
      <c r="D21" s="64">
        <v>0.1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4"/>
    </row>
  </sheetData>
  <mergeCells count="1">
    <mergeCell ref="D4:AL4"/>
  </mergeCells>
  <conditionalFormatting sqref="D20">
    <cfRule type="cellIs" dxfId="2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dimension ref="A1:BJ21"/>
  <sheetViews>
    <sheetView workbookViewId="0" showGridLines="0" defaultGridColor="1"/>
  </sheetViews>
  <sheetFormatPr defaultColWidth="10.8333" defaultRowHeight="16" customHeight="1" outlineLevelRow="0" outlineLevelCol="0"/>
  <cols>
    <col min="1" max="1" width="10.8516" style="65" customWidth="1"/>
    <col min="2" max="2" width="37" style="65" customWidth="1"/>
    <col min="3" max="3" width="6" style="65" customWidth="1"/>
    <col min="4" max="4" width="11.5" style="65" customWidth="1"/>
    <col min="5" max="62" width="10.8516" style="65" customWidth="1"/>
    <col min="63" max="16384" width="10.8516" style="65" customWidth="1"/>
  </cols>
  <sheetData>
    <row r="1" ht="15.3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5"/>
    </row>
    <row r="2" ht="15.35" customHeight="1">
      <c r="A2" s="6"/>
      <c r="B2" t="s" s="43">
        <v>13</v>
      </c>
      <c r="C2" s="45">
        <v>0.04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38"/>
    </row>
    <row r="3" ht="15.3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38"/>
    </row>
    <row r="4" ht="21" customHeight="1">
      <c r="A4" s="6"/>
      <c r="B4" s="7"/>
      <c r="C4" s="7"/>
      <c r="D4" t="s" s="66">
        <v>63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7"/>
      <c r="BC4" s="7"/>
      <c r="BD4" s="7"/>
      <c r="BE4" s="7"/>
      <c r="BF4" s="7"/>
      <c r="BG4" s="7"/>
      <c r="BH4" s="7"/>
      <c r="BI4" s="7"/>
      <c r="BJ4" s="38"/>
    </row>
    <row r="5" ht="15.35" customHeight="1">
      <c r="A5" s="6"/>
      <c r="B5" s="7"/>
      <c r="C5" s="7"/>
      <c r="D5" t="s" s="42">
        <v>15</v>
      </c>
      <c r="E5" t="s" s="42">
        <v>16</v>
      </c>
      <c r="F5" t="s" s="42">
        <v>17</v>
      </c>
      <c r="G5" t="s" s="42">
        <v>18</v>
      </c>
      <c r="H5" t="s" s="42">
        <v>19</v>
      </c>
      <c r="I5" t="s" s="42">
        <v>20</v>
      </c>
      <c r="J5" t="s" s="42">
        <v>21</v>
      </c>
      <c r="K5" t="s" s="42">
        <v>22</v>
      </c>
      <c r="L5" t="s" s="42">
        <v>23</v>
      </c>
      <c r="M5" t="s" s="42">
        <v>24</v>
      </c>
      <c r="N5" t="s" s="42">
        <v>25</v>
      </c>
      <c r="O5" t="s" s="42">
        <v>26</v>
      </c>
      <c r="P5" t="s" s="42">
        <v>27</v>
      </c>
      <c r="Q5" t="s" s="42">
        <v>28</v>
      </c>
      <c r="R5" t="s" s="42">
        <v>29</v>
      </c>
      <c r="S5" t="s" s="42">
        <v>30</v>
      </c>
      <c r="T5" t="s" s="42">
        <v>31</v>
      </c>
      <c r="U5" t="s" s="42">
        <v>32</v>
      </c>
      <c r="V5" t="s" s="42">
        <v>33</v>
      </c>
      <c r="W5" t="s" s="42">
        <v>34</v>
      </c>
      <c r="X5" t="s" s="42">
        <v>35</v>
      </c>
      <c r="Y5" t="s" s="42">
        <v>36</v>
      </c>
      <c r="Z5" t="s" s="42">
        <v>37</v>
      </c>
      <c r="AA5" t="s" s="42">
        <v>38</v>
      </c>
      <c r="AB5" t="s" s="42">
        <v>39</v>
      </c>
      <c r="AC5" t="s" s="42">
        <v>52</v>
      </c>
      <c r="AD5" t="s" s="42">
        <v>53</v>
      </c>
      <c r="AE5" t="s" s="42">
        <v>54</v>
      </c>
      <c r="AF5" t="s" s="42">
        <v>55</v>
      </c>
      <c r="AG5" t="s" s="42">
        <v>56</v>
      </c>
      <c r="AH5" t="s" s="42">
        <v>57</v>
      </c>
      <c r="AI5" t="s" s="42">
        <v>58</v>
      </c>
      <c r="AJ5" t="s" s="42">
        <v>59</v>
      </c>
      <c r="AK5" t="s" s="42">
        <v>60</v>
      </c>
      <c r="AL5" t="s" s="42">
        <v>61</v>
      </c>
      <c r="AM5" t="s" s="42">
        <v>64</v>
      </c>
      <c r="AN5" t="s" s="42">
        <v>65</v>
      </c>
      <c r="AO5" t="s" s="42">
        <v>66</v>
      </c>
      <c r="AP5" t="s" s="42">
        <v>67</v>
      </c>
      <c r="AQ5" t="s" s="42">
        <v>68</v>
      </c>
      <c r="AR5" t="s" s="42">
        <v>69</v>
      </c>
      <c r="AS5" t="s" s="42">
        <v>70</v>
      </c>
      <c r="AT5" t="s" s="42">
        <v>71</v>
      </c>
      <c r="AU5" t="s" s="42">
        <v>72</v>
      </c>
      <c r="AV5" t="s" s="42">
        <v>73</v>
      </c>
      <c r="AW5" t="s" s="42">
        <v>74</v>
      </c>
      <c r="AX5" t="s" s="42">
        <v>75</v>
      </c>
      <c r="AY5" t="s" s="42">
        <v>76</v>
      </c>
      <c r="AZ5" t="s" s="42">
        <v>77</v>
      </c>
      <c r="BA5" t="s" s="42">
        <v>78</v>
      </c>
      <c r="BB5" s="68"/>
      <c r="BC5" s="68"/>
      <c r="BD5" s="68"/>
      <c r="BE5" s="68"/>
      <c r="BF5" s="68"/>
      <c r="BG5" s="68"/>
      <c r="BH5" s="68"/>
      <c r="BI5" s="68"/>
      <c r="BJ5" s="69"/>
    </row>
    <row r="6" ht="15.35" customHeight="1">
      <c r="A6" s="6"/>
      <c r="B6" t="s" s="43">
        <v>40</v>
      </c>
      <c r="C6" s="7"/>
      <c r="D6" s="44">
        <v>562380</v>
      </c>
      <c r="E6" s="44">
        <f>D6</f>
        <v>562380</v>
      </c>
      <c r="F6" s="44">
        <f>E6</f>
        <v>562380</v>
      </c>
      <c r="G6" s="44">
        <f>F6</f>
        <v>562380</v>
      </c>
      <c r="H6" s="44">
        <f>G6</f>
        <v>562380</v>
      </c>
      <c r="I6" s="44">
        <f>H6</f>
        <v>562380</v>
      </c>
      <c r="J6" s="44">
        <f>I6</f>
        <v>562380</v>
      </c>
      <c r="K6" s="44">
        <f>J6</f>
        <v>562380</v>
      </c>
      <c r="L6" s="44">
        <f>K6</f>
        <v>562380</v>
      </c>
      <c r="M6" s="44">
        <f>L6</f>
        <v>562380</v>
      </c>
      <c r="N6" s="44">
        <f>M6</f>
        <v>562380</v>
      </c>
      <c r="O6" s="44">
        <f>N6</f>
        <v>562380</v>
      </c>
      <c r="P6" s="44">
        <f>O6</f>
        <v>562380</v>
      </c>
      <c r="Q6" s="44">
        <f>P6</f>
        <v>562380</v>
      </c>
      <c r="R6" s="44">
        <f>Q6</f>
        <v>562380</v>
      </c>
      <c r="S6" s="44">
        <f>R6</f>
        <v>562380</v>
      </c>
      <c r="T6" s="44">
        <f>S6</f>
        <v>562380</v>
      </c>
      <c r="U6" s="44">
        <f>T6</f>
        <v>562380</v>
      </c>
      <c r="V6" s="44">
        <f>U6</f>
        <v>562380</v>
      </c>
      <c r="W6" s="44">
        <f>V6</f>
        <v>562380</v>
      </c>
      <c r="X6" s="44">
        <f>W6</f>
        <v>562380</v>
      </c>
      <c r="Y6" s="44">
        <f>X6</f>
        <v>562380</v>
      </c>
      <c r="Z6" s="44">
        <f>Y6</f>
        <v>562380</v>
      </c>
      <c r="AA6" s="44">
        <f>Z6</f>
        <v>562380</v>
      </c>
      <c r="AB6" s="44">
        <f>AA6</f>
        <v>562380</v>
      </c>
      <c r="AC6" s="44">
        <f>AB6</f>
        <v>562380</v>
      </c>
      <c r="AD6" s="44">
        <f>AC6</f>
        <v>562380</v>
      </c>
      <c r="AE6" s="44">
        <f>AD6</f>
        <v>562380</v>
      </c>
      <c r="AF6" s="44">
        <f>AE6</f>
        <v>562380</v>
      </c>
      <c r="AG6" s="44">
        <f>AF6</f>
        <v>562380</v>
      </c>
      <c r="AH6" s="44">
        <f>AG6</f>
        <v>562380</v>
      </c>
      <c r="AI6" s="44">
        <f>AH6</f>
        <v>562380</v>
      </c>
      <c r="AJ6" s="44">
        <f>AI6</f>
        <v>562380</v>
      </c>
      <c r="AK6" s="44">
        <f>AJ6</f>
        <v>562380</v>
      </c>
      <c r="AL6" s="44">
        <f>AK6</f>
        <v>562380</v>
      </c>
      <c r="AM6" s="44">
        <f>AL6</f>
        <v>562380</v>
      </c>
      <c r="AN6" s="44">
        <f>AM6</f>
        <v>562380</v>
      </c>
      <c r="AO6" s="44">
        <f>AN6</f>
        <v>562380</v>
      </c>
      <c r="AP6" s="44">
        <f>AO6</f>
        <v>562380</v>
      </c>
      <c r="AQ6" s="44">
        <f>AP6</f>
        <v>562380</v>
      </c>
      <c r="AR6" s="44">
        <f>AQ6</f>
        <v>562380</v>
      </c>
      <c r="AS6" s="44">
        <f>AR6</f>
        <v>562380</v>
      </c>
      <c r="AT6" s="44">
        <f>AS6</f>
        <v>562380</v>
      </c>
      <c r="AU6" s="44">
        <f>AT6</f>
        <v>562380</v>
      </c>
      <c r="AV6" s="44">
        <f>AU6</f>
        <v>562380</v>
      </c>
      <c r="AW6" s="44">
        <f>AV6</f>
        <v>562380</v>
      </c>
      <c r="AX6" s="44">
        <f>AW6</f>
        <v>562380</v>
      </c>
      <c r="AY6" s="44">
        <f>AX6</f>
        <v>562380</v>
      </c>
      <c r="AZ6" s="44">
        <f>AY6</f>
        <v>562380</v>
      </c>
      <c r="BA6" s="44">
        <f>AZ6</f>
        <v>562380</v>
      </c>
      <c r="BB6" s="44"/>
      <c r="BC6" s="44"/>
      <c r="BD6" s="44"/>
      <c r="BE6" s="44"/>
      <c r="BF6" s="44"/>
      <c r="BG6" s="44"/>
      <c r="BH6" s="44"/>
      <c r="BI6" s="44"/>
      <c r="BJ6" s="60"/>
    </row>
    <row r="7" ht="15.35" customHeight="1">
      <c r="A7" s="6"/>
      <c r="B7" t="s" s="43">
        <v>41</v>
      </c>
      <c r="C7" s="7"/>
      <c r="D7" s="45">
        <v>0.85</v>
      </c>
      <c r="E7" s="45">
        <f>D7</f>
        <v>0.85</v>
      </c>
      <c r="F7" s="45">
        <f>E7</f>
        <v>0.85</v>
      </c>
      <c r="G7" s="45">
        <f>F7</f>
        <v>0.85</v>
      </c>
      <c r="H7" s="45">
        <f>G7</f>
        <v>0.85</v>
      </c>
      <c r="I7" s="45">
        <f>H7</f>
        <v>0.85</v>
      </c>
      <c r="J7" s="45">
        <f>I7</f>
        <v>0.85</v>
      </c>
      <c r="K7" s="45">
        <f>J7</f>
        <v>0.85</v>
      </c>
      <c r="L7" s="45">
        <f>K7</f>
        <v>0.85</v>
      </c>
      <c r="M7" s="45">
        <f>L7</f>
        <v>0.85</v>
      </c>
      <c r="N7" s="45">
        <f>M7</f>
        <v>0.85</v>
      </c>
      <c r="O7" s="45">
        <f>N7</f>
        <v>0.85</v>
      </c>
      <c r="P7" s="45">
        <f>O7</f>
        <v>0.85</v>
      </c>
      <c r="Q7" s="45">
        <f>P7</f>
        <v>0.85</v>
      </c>
      <c r="R7" s="45">
        <f>Q7</f>
        <v>0.85</v>
      </c>
      <c r="S7" s="45">
        <f>R7</f>
        <v>0.85</v>
      </c>
      <c r="T7" s="45">
        <f>S7</f>
        <v>0.85</v>
      </c>
      <c r="U7" s="45">
        <f>T7</f>
        <v>0.85</v>
      </c>
      <c r="V7" s="45">
        <f>U7</f>
        <v>0.85</v>
      </c>
      <c r="W7" s="45">
        <f>V7</f>
        <v>0.85</v>
      </c>
      <c r="X7" s="45">
        <f>W7</f>
        <v>0.85</v>
      </c>
      <c r="Y7" s="45">
        <f>X7</f>
        <v>0.85</v>
      </c>
      <c r="Z7" s="45">
        <f>Y7</f>
        <v>0.85</v>
      </c>
      <c r="AA7" s="45">
        <f>Z7</f>
        <v>0.85</v>
      </c>
      <c r="AB7" s="45">
        <f>AA7</f>
        <v>0.85</v>
      </c>
      <c r="AC7" s="45">
        <f>AB7</f>
        <v>0.85</v>
      </c>
      <c r="AD7" s="45">
        <f>AC7</f>
        <v>0.85</v>
      </c>
      <c r="AE7" s="45">
        <f>AD7</f>
        <v>0.85</v>
      </c>
      <c r="AF7" s="45">
        <f>AE7</f>
        <v>0.85</v>
      </c>
      <c r="AG7" s="45">
        <f>AF7</f>
        <v>0.85</v>
      </c>
      <c r="AH7" s="45">
        <f>AG7</f>
        <v>0.85</v>
      </c>
      <c r="AI7" s="45">
        <f>AH7</f>
        <v>0.85</v>
      </c>
      <c r="AJ7" s="45">
        <f>AI7</f>
        <v>0.85</v>
      </c>
      <c r="AK7" s="45">
        <f>AJ7</f>
        <v>0.85</v>
      </c>
      <c r="AL7" s="45">
        <f>AK7</f>
        <v>0.85</v>
      </c>
      <c r="AM7" s="45">
        <f>AL7</f>
        <v>0.85</v>
      </c>
      <c r="AN7" s="45">
        <f>AM7</f>
        <v>0.85</v>
      </c>
      <c r="AO7" s="45">
        <f>AN7</f>
        <v>0.85</v>
      </c>
      <c r="AP7" s="45">
        <f>AO7</f>
        <v>0.85</v>
      </c>
      <c r="AQ7" s="45">
        <f>AP7</f>
        <v>0.85</v>
      </c>
      <c r="AR7" s="45">
        <f>AQ7</f>
        <v>0.85</v>
      </c>
      <c r="AS7" s="45">
        <f>AR7</f>
        <v>0.85</v>
      </c>
      <c r="AT7" s="45">
        <f>AS7</f>
        <v>0.85</v>
      </c>
      <c r="AU7" s="45">
        <f>AT7</f>
        <v>0.85</v>
      </c>
      <c r="AV7" s="45">
        <f>AU7</f>
        <v>0.85</v>
      </c>
      <c r="AW7" s="45">
        <f>AV7</f>
        <v>0.85</v>
      </c>
      <c r="AX7" s="45">
        <f>AW7</f>
        <v>0.85</v>
      </c>
      <c r="AY7" s="45">
        <f>AX7</f>
        <v>0.85</v>
      </c>
      <c r="AZ7" s="45">
        <f>AY7</f>
        <v>0.85</v>
      </c>
      <c r="BA7" s="45">
        <f>AZ7</f>
        <v>0.85</v>
      </c>
      <c r="BB7" s="45"/>
      <c r="BC7" s="45"/>
      <c r="BD7" s="45"/>
      <c r="BE7" s="45"/>
      <c r="BF7" s="45"/>
      <c r="BG7" s="45"/>
      <c r="BH7" s="45"/>
      <c r="BI7" s="45"/>
      <c r="BJ7" s="61"/>
    </row>
    <row r="8" ht="15.35" customHeight="1">
      <c r="A8" s="6"/>
      <c r="B8" t="s" s="43">
        <v>42</v>
      </c>
      <c r="C8" s="7"/>
      <c r="D8" s="44">
        <f>D7*D6</f>
        <v>478023</v>
      </c>
      <c r="E8" s="44">
        <f>E7*E6</f>
        <v>478023</v>
      </c>
      <c r="F8" s="44">
        <f>F7*F6</f>
        <v>478023</v>
      </c>
      <c r="G8" s="44">
        <f>G7*G6</f>
        <v>478023</v>
      </c>
      <c r="H8" s="44">
        <f>H7*H6</f>
        <v>478023</v>
      </c>
      <c r="I8" s="44">
        <f>I7*I6</f>
        <v>478023</v>
      </c>
      <c r="J8" s="44">
        <f>J7*J6</f>
        <v>478023</v>
      </c>
      <c r="K8" s="44">
        <f>K7*K6</f>
        <v>478023</v>
      </c>
      <c r="L8" s="44">
        <f>L7*L6</f>
        <v>478023</v>
      </c>
      <c r="M8" s="44">
        <f>M7*M6</f>
        <v>478023</v>
      </c>
      <c r="N8" s="44">
        <f>N7*N6</f>
        <v>478023</v>
      </c>
      <c r="O8" s="44">
        <f>O7*O6</f>
        <v>478023</v>
      </c>
      <c r="P8" s="44">
        <f>P7*P6</f>
        <v>478023</v>
      </c>
      <c r="Q8" s="44">
        <f>Q7*Q6</f>
        <v>478023</v>
      </c>
      <c r="R8" s="44">
        <f>R7*R6</f>
        <v>478023</v>
      </c>
      <c r="S8" s="44">
        <f>S7*S6</f>
        <v>478023</v>
      </c>
      <c r="T8" s="44">
        <f>T7*T6</f>
        <v>478023</v>
      </c>
      <c r="U8" s="44">
        <f>U7*U6</f>
        <v>478023</v>
      </c>
      <c r="V8" s="44">
        <f>V7*V6</f>
        <v>478023</v>
      </c>
      <c r="W8" s="44">
        <f>W7*W6</f>
        <v>478023</v>
      </c>
      <c r="X8" s="44">
        <f>X7*X6</f>
        <v>478023</v>
      </c>
      <c r="Y8" s="44">
        <f>Y7*Y6</f>
        <v>478023</v>
      </c>
      <c r="Z8" s="44">
        <f>Z7*Z6</f>
        <v>478023</v>
      </c>
      <c r="AA8" s="44">
        <f>AA7*AA6</f>
        <v>478023</v>
      </c>
      <c r="AB8" s="44">
        <f>AB7*AB6</f>
        <v>478023</v>
      </c>
      <c r="AC8" s="44">
        <f>AC7*AC6</f>
        <v>478023</v>
      </c>
      <c r="AD8" s="44">
        <f>AD7*AD6</f>
        <v>478023</v>
      </c>
      <c r="AE8" s="44">
        <f>AE7*AE6</f>
        <v>478023</v>
      </c>
      <c r="AF8" s="44">
        <f>AF7*AF6</f>
        <v>478023</v>
      </c>
      <c r="AG8" s="44">
        <f>AG7*AG6</f>
        <v>478023</v>
      </c>
      <c r="AH8" s="44">
        <f>AH7*AH6</f>
        <v>478023</v>
      </c>
      <c r="AI8" s="44">
        <f>AI7*AI6</f>
        <v>478023</v>
      </c>
      <c r="AJ8" s="44">
        <f>AJ7*AJ6</f>
        <v>478023</v>
      </c>
      <c r="AK8" s="44">
        <f>AK7*AK6</f>
        <v>478023</v>
      </c>
      <c r="AL8" s="44">
        <f>AL7*AL6</f>
        <v>478023</v>
      </c>
      <c r="AM8" s="44">
        <f>AM7*AM6</f>
        <v>478023</v>
      </c>
      <c r="AN8" s="44">
        <f>AN7*AN6</f>
        <v>478023</v>
      </c>
      <c r="AO8" s="44">
        <f>AO7*AO6</f>
        <v>478023</v>
      </c>
      <c r="AP8" s="44">
        <f>AP7*AP6</f>
        <v>478023</v>
      </c>
      <c r="AQ8" s="44">
        <f>AQ7*AQ6</f>
        <v>478023</v>
      </c>
      <c r="AR8" s="44">
        <f>AR7*AR6</f>
        <v>478023</v>
      </c>
      <c r="AS8" s="44">
        <f>AS7*AS6</f>
        <v>478023</v>
      </c>
      <c r="AT8" s="44">
        <f>AT7*AT6</f>
        <v>478023</v>
      </c>
      <c r="AU8" s="44">
        <f>AU7*AU6</f>
        <v>478023</v>
      </c>
      <c r="AV8" s="44">
        <f>AV7*AV6</f>
        <v>478023</v>
      </c>
      <c r="AW8" s="44">
        <f>AW7*AW6</f>
        <v>478023</v>
      </c>
      <c r="AX8" s="44">
        <f>AX7*AX6</f>
        <v>478023</v>
      </c>
      <c r="AY8" s="44">
        <f>AY7*AY6</f>
        <v>478023</v>
      </c>
      <c r="AZ8" s="44">
        <f>AZ7*AZ6</f>
        <v>478023</v>
      </c>
      <c r="BA8" s="44">
        <f>BA7*BA6</f>
        <v>478023</v>
      </c>
      <c r="BB8" s="44"/>
      <c r="BC8" s="44"/>
      <c r="BD8" s="44"/>
      <c r="BE8" s="44"/>
      <c r="BF8" s="44"/>
      <c r="BG8" s="44"/>
      <c r="BH8" s="44"/>
      <c r="BI8" s="44"/>
      <c r="BJ8" s="60"/>
    </row>
    <row r="9" ht="15.35" customHeight="1">
      <c r="A9" s="6"/>
      <c r="B9" t="s" s="43">
        <v>62</v>
      </c>
      <c r="C9" s="7"/>
      <c r="D9" s="46">
        <v>5</v>
      </c>
      <c r="E9" s="46">
        <f>D9*(1+$C$2)</f>
        <v>5.2</v>
      </c>
      <c r="F9" s="46">
        <f>E9*(1+$C$2)</f>
        <v>5.408</v>
      </c>
      <c r="G9" s="46">
        <f>F9*(1+$C$2)</f>
        <v>5.62432</v>
      </c>
      <c r="H9" s="46">
        <f>G9*(1+$C$2)</f>
        <v>5.8492928</v>
      </c>
      <c r="I9" s="46">
        <f>H9*(1+$C$2)</f>
        <v>6.083264512</v>
      </c>
      <c r="J9" s="46">
        <f>I9*(1+$C$2)</f>
        <v>6.326595092480</v>
      </c>
      <c r="K9" s="46">
        <f>J9*(1+$C$2)</f>
        <v>6.5796588961792</v>
      </c>
      <c r="L9" s="46">
        <f>K9*(1+$C$2)</f>
        <v>6.84284525202637</v>
      </c>
      <c r="M9" s="46">
        <f>L9*(1+$C$2)</f>
        <v>7.11655906210742</v>
      </c>
      <c r="N9" s="46">
        <f>M9*(1+$C$2)</f>
        <v>7.40122142459172</v>
      </c>
      <c r="O9" s="46">
        <f>N9*(1+$C$2)</f>
        <v>7.69727028157539</v>
      </c>
      <c r="P9" s="46">
        <f>O9*(1+$C$2)</f>
        <v>8.00516109283841</v>
      </c>
      <c r="Q9" s="46">
        <f>P9*(1+$C$2)</f>
        <v>8.325367536551949</v>
      </c>
      <c r="R9" s="46">
        <f>Q9*(1+$C$2)</f>
        <v>8.658382238014029</v>
      </c>
      <c r="S9" s="46">
        <f>R9*(1+$C$2)</f>
        <v>9.00471752753459</v>
      </c>
      <c r="T9" s="46">
        <f>S9*(1+$C$2)</f>
        <v>9.36490622863597</v>
      </c>
      <c r="U9" s="46">
        <f>T9*(1+$C$2)</f>
        <v>9.739502477781411</v>
      </c>
      <c r="V9" s="46">
        <f>U9*(1+$C$2)</f>
        <v>10.1290825768927</v>
      </c>
      <c r="W9" s="46">
        <f>V9*(1+$C$2)</f>
        <v>10.5342458799684</v>
      </c>
      <c r="X9" s="46">
        <f>W9*(1+$C$2)</f>
        <v>10.9556157151671</v>
      </c>
      <c r="Y9" s="46">
        <f>X9*(1+$C$2)</f>
        <v>11.3938403437738</v>
      </c>
      <c r="Z9" s="46">
        <f>Y9*(1+$C$2)</f>
        <v>11.8495939575248</v>
      </c>
      <c r="AA9" s="46">
        <f>Z9*(1+$C$2)</f>
        <v>12.3235777158258</v>
      </c>
      <c r="AB9" s="46">
        <f>AA9*(1+$C$2)</f>
        <v>12.8165208244588</v>
      </c>
      <c r="AC9" s="46">
        <f>AB9*(1+$C$2)</f>
        <v>13.3291816574372</v>
      </c>
      <c r="AD9" s="46">
        <f>AC9*(1+$C$2)</f>
        <v>13.8623489237347</v>
      </c>
      <c r="AE9" s="46">
        <f>AD9*(1+$C$2)</f>
        <v>14.4168428806841</v>
      </c>
      <c r="AF9" s="46">
        <f>AE9*(1+$C$2)</f>
        <v>14.9935165959115</v>
      </c>
      <c r="AG9" s="46">
        <f>AF9*(1+$C$2)</f>
        <v>15.593257259748</v>
      </c>
      <c r="AH9" s="46">
        <f>AG9*(1+$C$2)</f>
        <v>16.2169875501379</v>
      </c>
      <c r="AI9" s="46">
        <f>AH9*(1+$C$2)</f>
        <v>16.8656670521434</v>
      </c>
      <c r="AJ9" s="46">
        <f>AI9*(1+$C$2)</f>
        <v>17.5402937342291</v>
      </c>
      <c r="AK9" s="46">
        <f>AJ9*(1+$C$2)</f>
        <v>18.2419054835983</v>
      </c>
      <c r="AL9" s="46">
        <f>AK9*(1+$C$2)</f>
        <v>18.9715817029422</v>
      </c>
      <c r="AM9" s="46">
        <f>AL9*(1+$C$2)</f>
        <v>19.7304449710599</v>
      </c>
      <c r="AN9" s="46">
        <f>AM9*(1+$C$2)</f>
        <v>20.5196627699023</v>
      </c>
      <c r="AO9" s="46">
        <f>AN9*(1+$C$2)</f>
        <v>21.3404492806984</v>
      </c>
      <c r="AP9" s="46">
        <f>AO9*(1+$C$2)</f>
        <v>22.1940672519263</v>
      </c>
      <c r="AQ9" s="46">
        <f>AP9*(1+$C$2)</f>
        <v>23.0818299420034</v>
      </c>
      <c r="AR9" s="46">
        <f>AQ9*(1+$C$2)</f>
        <v>24.0051031396835</v>
      </c>
      <c r="AS9" s="46">
        <f>AR9*(1+$C$2)</f>
        <v>24.9653072652708</v>
      </c>
      <c r="AT9" s="46">
        <f>AS9*(1+$C$2)</f>
        <v>25.9639195558816</v>
      </c>
      <c r="AU9" s="46">
        <f>AT9*(1+$C$2)</f>
        <v>27.0024763381169</v>
      </c>
      <c r="AV9" s="46">
        <f>AU9*(1+$C$2)</f>
        <v>28.0825753916416</v>
      </c>
      <c r="AW9" s="46">
        <f>AV9*(1+$C$2)</f>
        <v>29.2058784073073</v>
      </c>
      <c r="AX9" s="46">
        <f>AW9*(1+$C$2)</f>
        <v>30.3741135435996</v>
      </c>
      <c r="AY9" s="46">
        <f>AX9*(1+$C$2)</f>
        <v>31.5890780853436</v>
      </c>
      <c r="AZ9" s="46">
        <f>AY9*(1+$C$2)</f>
        <v>32.8526412087573</v>
      </c>
      <c r="BA9" s="46">
        <f>AZ9*(1+$C$2)</f>
        <v>34.1667468571076</v>
      </c>
      <c r="BB9" s="46"/>
      <c r="BC9" s="46"/>
      <c r="BD9" s="46"/>
      <c r="BE9" s="46"/>
      <c r="BF9" s="46"/>
      <c r="BG9" s="46"/>
      <c r="BH9" s="46"/>
      <c r="BI9" s="46"/>
      <c r="BJ9" s="47"/>
    </row>
    <row r="10" ht="15.3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38"/>
    </row>
    <row r="11" ht="15.35" customHeight="1">
      <c r="A11" s="6"/>
      <c r="B11" t="s" s="43">
        <v>44</v>
      </c>
      <c r="C11" s="7"/>
      <c r="D11" s="46">
        <f>(D9*D8*12)/1000000</f>
        <v>28.68138</v>
      </c>
      <c r="E11" s="46">
        <f>(E9*E8*12)/1000000</f>
        <v>29.8286352</v>
      </c>
      <c r="F11" s="46">
        <f>(F9*F8*12)/1000000</f>
        <v>31.021780608</v>
      </c>
      <c r="G11" s="46">
        <f>(G9*G8*12)/1000000</f>
        <v>32.262651832320</v>
      </c>
      <c r="H11" s="46">
        <f>(H9*H8*12)/1000000</f>
        <v>33.5531579056128</v>
      </c>
      <c r="I11" s="46">
        <f>(I9*I8*12)/1000000</f>
        <v>34.8952842218373</v>
      </c>
      <c r="J11" s="46">
        <f>(J9*J8*12)/1000000</f>
        <v>36.2910955907108</v>
      </c>
      <c r="K11" s="46">
        <f>(K9*K8*12)/1000000</f>
        <v>37.7427394143392</v>
      </c>
      <c r="L11" s="46">
        <f>(L9*L8*12)/1000000</f>
        <v>39.2524489909128</v>
      </c>
      <c r="M11" s="46">
        <f>(M9*M8*12)/1000000</f>
        <v>40.8225469505493</v>
      </c>
      <c r="N11" s="46">
        <f>(N9*N8*12)/1000000</f>
        <v>42.4554488285713</v>
      </c>
      <c r="O11" s="46">
        <f>(O9*O8*12)/1000000</f>
        <v>44.1536667817142</v>
      </c>
      <c r="P11" s="46">
        <f>(P9*P8*12)/1000000</f>
        <v>45.9198134529827</v>
      </c>
      <c r="Q11" s="46">
        <f>(Q9*Q8*12)/1000000</f>
        <v>47.7566059911021</v>
      </c>
      <c r="R11" s="46">
        <f>(R9*R8*12)/1000000</f>
        <v>49.6668702307462</v>
      </c>
      <c r="S11" s="46">
        <f>(S9*S8*12)/1000000</f>
        <v>51.653545039976</v>
      </c>
      <c r="T11" s="46">
        <f>(T9*T8*12)/1000000</f>
        <v>53.719686841575</v>
      </c>
      <c r="U11" s="46">
        <f>(U9*U8*12)/1000000</f>
        <v>55.868474315238</v>
      </c>
      <c r="V11" s="46">
        <f>(V9*V8*12)/1000000</f>
        <v>58.1032132878477</v>
      </c>
      <c r="W11" s="46">
        <f>(W9*W8*12)/1000000</f>
        <v>60.4273418193616</v>
      </c>
      <c r="X11" s="46">
        <f>(X9*X8*12)/1000000</f>
        <v>62.8444354921359</v>
      </c>
      <c r="Y11" s="46">
        <f>(Y9*Y8*12)/1000000</f>
        <v>65.3582129118214</v>
      </c>
      <c r="Z11" s="46">
        <f>(Z9*Z8*12)/1000000</f>
        <v>67.97254142829451</v>
      </c>
      <c r="AA11" s="46">
        <f>(AA9*AA8*12)/1000000</f>
        <v>70.6914430854264</v>
      </c>
      <c r="AB11" s="46">
        <f>(AB9*AB8*12)/1000000</f>
        <v>73.51910080884321</v>
      </c>
      <c r="AC11" s="46">
        <f>(AC9*AC8*12)/1000000</f>
        <v>76.4598648411972</v>
      </c>
      <c r="AD11" s="46">
        <f>(AD9*AD8*12)/1000000</f>
        <v>79.51825943484521</v>
      </c>
      <c r="AE11" s="46">
        <f>(AE9*AE8*12)/1000000</f>
        <v>82.69898981223911</v>
      </c>
      <c r="AF11" s="46">
        <f>(AF9*AF8*12)/1000000</f>
        <v>86.0069494047288</v>
      </c>
      <c r="AG11" s="46">
        <f>(AG9*AG8*12)/1000000</f>
        <v>89.44722738091821</v>
      </c>
      <c r="AH11" s="46">
        <f>(AH9*AH8*12)/1000000</f>
        <v>93.02511647615481</v>
      </c>
      <c r="AI11" s="46">
        <f>(AI9*AI8*12)/1000000</f>
        <v>96.74612113520089</v>
      </c>
      <c r="AJ11" s="46">
        <f>(AJ9*AJ8*12)/1000000</f>
        <v>100.615965980609</v>
      </c>
      <c r="AK11" s="46">
        <f>(AK9*AK8*12)/1000000</f>
        <v>104.640604619833</v>
      </c>
      <c r="AL11" s="46">
        <f>(AL9*AL8*12)/1000000</f>
        <v>108.826228804626</v>
      </c>
      <c r="AM11" s="46">
        <f>(AM9*AM8*12)/1000000</f>
        <v>113.179277956812</v>
      </c>
      <c r="AN11" s="46">
        <f>(AN9*AN8*12)/1000000</f>
        <v>117.706449075084</v>
      </c>
      <c r="AO11" s="46">
        <f>(AO9*AO8*12)/1000000</f>
        <v>122.414707038087</v>
      </c>
      <c r="AP11" s="46">
        <f>(AP9*AP8*12)/1000000</f>
        <v>127.311295319611</v>
      </c>
      <c r="AQ11" s="46">
        <f>(AQ9*AQ8*12)/1000000</f>
        <v>132.403747132395</v>
      </c>
      <c r="AR11" s="46">
        <f>(AR9*AR8*12)/1000000</f>
        <v>137.699897017691</v>
      </c>
      <c r="AS11" s="46">
        <f>(AS9*AS8*12)/1000000</f>
        <v>143.207892898399</v>
      </c>
      <c r="AT11" s="46">
        <f>(AT9*AT8*12)/1000000</f>
        <v>148.936208614334</v>
      </c>
      <c r="AU11" s="46">
        <f>(AU9*AU8*12)/1000000</f>
        <v>154.893656958908</v>
      </c>
      <c r="AV11" s="46">
        <f>(AV9*AV8*12)/1000000</f>
        <v>161.089403237264</v>
      </c>
      <c r="AW11" s="46">
        <f>(AW9*AW8*12)/1000000</f>
        <v>167.532979366755</v>
      </c>
      <c r="AX11" s="46">
        <f>(AX9*AX8*12)/1000000</f>
        <v>174.234298541425</v>
      </c>
      <c r="AY11" s="46">
        <f>(AY9*AY8*12)/1000000</f>
        <v>181.203670483082</v>
      </c>
      <c r="AZ11" s="46">
        <f>(AZ9*AZ8*12)/1000000</f>
        <v>188.451817302405</v>
      </c>
      <c r="BA11" s="46">
        <f>(BA9*BA8*12)/1000000</f>
        <v>195.989889994502</v>
      </c>
      <c r="BB11" s="46"/>
      <c r="BC11" s="46"/>
      <c r="BD11" s="46"/>
      <c r="BE11" s="46"/>
      <c r="BF11" s="46"/>
      <c r="BG11" s="46"/>
      <c r="BH11" s="46"/>
      <c r="BI11" s="46"/>
      <c r="BJ11" s="47"/>
    </row>
    <row r="12" ht="15.35" customHeight="1">
      <c r="A12" s="6"/>
      <c r="B12" t="s" s="43">
        <v>45</v>
      </c>
      <c r="C12" s="7"/>
      <c r="D12" s="46">
        <f>SUM(D13:D15)</f>
        <v>-2.54750809</v>
      </c>
      <c r="E12" s="46">
        <f>SUM(E13:E15)</f>
        <v>-2.783753736</v>
      </c>
      <c r="F12" s="46">
        <f>SUM(F13:F15)</f>
        <v>-3.289750288640</v>
      </c>
      <c r="G12" s="46">
        <f>SUM(G13:G15)</f>
        <v>-3.5588431865856</v>
      </c>
      <c r="H12" s="46">
        <f>SUM(H13:H15)</f>
        <v>-3.90121164244903</v>
      </c>
      <c r="I12" s="46">
        <f>SUM(I13:I15)</f>
        <v>-4.05770492774699</v>
      </c>
      <c r="J12" s="46">
        <f>SUM(J13:J15)</f>
        <v>-4.22040592725687</v>
      </c>
      <c r="K12" s="46">
        <f>SUM(K13:K15)</f>
        <v>-4.39524647114713</v>
      </c>
      <c r="L12" s="46">
        <f>SUM(L13:L15)</f>
        <v>-4.57736764417303</v>
      </c>
      <c r="M12" s="46">
        <f>SUM(M13:M15)</f>
        <v>-4.76707426418895</v>
      </c>
      <c r="N12" s="46">
        <f>SUM(N13:N15)</f>
        <v>-4.96378421833796</v>
      </c>
      <c r="O12" s="46">
        <f>SUM(O13:O15)</f>
        <v>-5.17052882319199</v>
      </c>
      <c r="P12" s="46">
        <f>SUM(P13:P15)</f>
        <v>-5.38495316092622</v>
      </c>
      <c r="Q12" s="46">
        <f>SUM(Q13:Q15)</f>
        <v>-5.60831709221016</v>
      </c>
      <c r="R12" s="46">
        <f>SUM(R13:R15)</f>
        <v>-5.81597381852778</v>
      </c>
      <c r="S12" s="46">
        <f>SUM(S13:S15)</f>
        <v>-6.03175953026957</v>
      </c>
      <c r="T12" s="46">
        <f>SUM(T13:T15)</f>
        <v>-6.25600431375106</v>
      </c>
      <c r="U12" s="46">
        <f>SUM(U13:U15)</f>
        <v>-6.48905199996536</v>
      </c>
      <c r="V12" s="46">
        <f>SUM(V13:V15)</f>
        <v>-6.73126073101144</v>
      </c>
      <c r="W12" s="46">
        <f>SUM(W13:W15)</f>
        <v>-6.98291357243175</v>
      </c>
      <c r="X12" s="46">
        <f>SUM(X13:X15)</f>
        <v>-7.24466916259783</v>
      </c>
      <c r="Y12" s="46">
        <f>SUM(Y13:Y15)</f>
        <v>-7.51666236033401</v>
      </c>
      <c r="Z12" s="46">
        <f>SUM(Z13:Z15)</f>
        <v>-7.79940495202128</v>
      </c>
      <c r="AA12" s="46">
        <f>SUM(AA13:AA15)</f>
        <v>-8.09333629947972</v>
      </c>
      <c r="AB12" s="46">
        <f>SUM(AB13:AB15)</f>
        <v>-8.39844098638819</v>
      </c>
      <c r="AC12" s="46">
        <f>SUM(AC13:AC15)</f>
        <v>-7.63370210897651</v>
      </c>
      <c r="AD12" s="46">
        <f>SUM(AD13:AD15)</f>
        <v>-6.87837367646835</v>
      </c>
      <c r="AE12" s="46">
        <f>SUM(AE13:AE15)</f>
        <v>-6.13283210665987</v>
      </c>
      <c r="AF12" s="46">
        <f>SUM(AF13:AF15)</f>
        <v>-5.39746887405905</v>
      </c>
      <c r="AG12" s="46">
        <f>SUM(AG13:AG15)</f>
        <v>-4.67269111215419</v>
      </c>
      <c r="AH12" s="46">
        <f>SUM(AH13:AH15)</f>
        <v>-3.95892223977313</v>
      </c>
      <c r="AI12" s="46">
        <f>SUM(AI13:AI15)</f>
        <v>-3.25660261249681</v>
      </c>
      <c r="AJ12" s="46">
        <f>SUM(AJ13:AJ15)</f>
        <v>-2.56619020012946</v>
      </c>
      <c r="AK12" s="46">
        <f>SUM(AK13:AK15)</f>
        <v>-1.88816129126738</v>
      </c>
      <c r="AL12" s="46">
        <f>SUM(AL13:AL15)</f>
        <v>-1.22301122605082</v>
      </c>
      <c r="AM12" s="46">
        <f>SUM(AM13:AM15)</f>
        <v>-0.5712551582257001</v>
      </c>
      <c r="AN12" s="46">
        <f>SUM(AN13:AN15)</f>
        <v>0.06657115231254</v>
      </c>
      <c r="AO12" s="46">
        <f>SUM(AO13:AO15)</f>
        <v>0.68991051527234</v>
      </c>
      <c r="AP12" s="46">
        <f>SUM(AP13:AP15)</f>
        <v>1.29818345275042</v>
      </c>
      <c r="AQ12" s="46">
        <f>SUM(AQ13:AQ15)</f>
        <v>1.8907873077277</v>
      </c>
      <c r="AR12" s="46">
        <f>SUM(AR13:AR15)</f>
        <v>2.46709531690402</v>
      </c>
      <c r="AS12" s="46">
        <f>SUM(AS13:AS15)</f>
        <v>3.02645564644738</v>
      </c>
      <c r="AT12" s="46">
        <f>SUM(AT13:AT15)</f>
        <v>3.56819038917258</v>
      </c>
      <c r="AU12" s="46">
        <f>SUM(AU13:AU15)</f>
        <v>4.09159452160666</v>
      </c>
      <c r="AV12" s="46">
        <f>SUM(AV13:AV15)</f>
        <v>4.59593481933818</v>
      </c>
      <c r="AW12" s="46">
        <f>SUM(AW13:AW15)</f>
        <v>5.0804487289789</v>
      </c>
      <c r="AX12" s="46">
        <f>SUM(AX13:AX15)</f>
        <v>5.5443431950053</v>
      </c>
      <c r="AY12" s="46">
        <f>SUM(AY13:AY15)</f>
        <v>5.98679343967276</v>
      </c>
      <c r="AZ12" s="46">
        <f>SUM(AZ13:AZ15)</f>
        <v>6.4069416941269</v>
      </c>
      <c r="BA12" s="46">
        <f>SUM(BA13:BA15)</f>
        <v>6.80389587875916</v>
      </c>
      <c r="BB12" s="46"/>
      <c r="BC12" s="46"/>
      <c r="BD12" s="46"/>
      <c r="BE12" s="46"/>
      <c r="BF12" s="46"/>
      <c r="BG12" s="46"/>
      <c r="BH12" s="46"/>
      <c r="BI12" s="46"/>
      <c r="BJ12" s="47"/>
    </row>
    <row r="13" ht="15.35" customHeight="1">
      <c r="A13" s="6"/>
      <c r="B13" t="s" s="48">
        <v>46</v>
      </c>
      <c r="C13" s="7"/>
      <c r="D13" s="46">
        <v>-0.25299769</v>
      </c>
      <c r="E13" s="46">
        <v>-0.39746292</v>
      </c>
      <c r="F13" s="46">
        <v>-0.80800784</v>
      </c>
      <c r="G13" s="46">
        <v>-0.97783104</v>
      </c>
      <c r="H13" s="46">
        <v>-1.21695901</v>
      </c>
      <c r="I13" s="46">
        <v>-1.26608219</v>
      </c>
      <c r="J13" s="46">
        <v>-1.31711828</v>
      </c>
      <c r="K13" s="46">
        <v>-1.375827318</v>
      </c>
      <c r="L13" s="46">
        <v>-1.4371717249</v>
      </c>
      <c r="M13" s="46">
        <v>-1.501270508145</v>
      </c>
      <c r="N13" s="46">
        <v>-1.56734831205225</v>
      </c>
      <c r="O13" s="46">
        <v>-1.63823548065486</v>
      </c>
      <c r="P13" s="46">
        <v>-1.71136808468761</v>
      </c>
      <c r="Q13" s="46">
        <v>-1.78778861292199</v>
      </c>
      <c r="R13" s="46">
        <v>-1.84262420006809</v>
      </c>
      <c r="S13" s="46">
        <v>-1.89947592707149</v>
      </c>
      <c r="T13" s="46">
        <v>-1.95842936642506</v>
      </c>
      <c r="U13" s="46">
        <v>-2.01957405474632</v>
      </c>
      <c r="V13" s="46">
        <v>-2.08300366798363</v>
      </c>
      <c r="W13" s="46">
        <v>-2.14872622688282</v>
      </c>
      <c r="X13" s="46">
        <v>-2.21711432322696</v>
      </c>
      <c r="Y13" s="46">
        <v>-2.2880053273883</v>
      </c>
      <c r="Z13" s="46">
        <v>-2.36160163775772</v>
      </c>
      <c r="AA13" s="46">
        <v>-2.43802085264561</v>
      </c>
      <c r="AB13" s="46">
        <v>-2.51691292168074</v>
      </c>
      <c r="AC13" s="46">
        <v>-1.51691292168074</v>
      </c>
      <c r="AD13" s="46">
        <v>-0.516912921680742</v>
      </c>
      <c r="AE13" s="46">
        <v>0.483087078319258</v>
      </c>
      <c r="AF13" s="46">
        <v>1.48308707831926</v>
      </c>
      <c r="AG13" s="46">
        <v>2.48308707831926</v>
      </c>
      <c r="AH13" s="46">
        <v>3.48308707831926</v>
      </c>
      <c r="AI13" s="46">
        <v>4.48308707831926</v>
      </c>
      <c r="AJ13" s="46">
        <v>5.48308707831926</v>
      </c>
      <c r="AK13" s="46">
        <v>6.48308707831926</v>
      </c>
      <c r="AL13" s="46">
        <v>7.48308707831926</v>
      </c>
      <c r="AM13" s="46">
        <v>8.48308707831926</v>
      </c>
      <c r="AN13" s="46">
        <v>9.48308707831926</v>
      </c>
      <c r="AO13" s="46">
        <v>10.4830870783193</v>
      </c>
      <c r="AP13" s="46">
        <v>11.4830870783193</v>
      </c>
      <c r="AQ13" s="46">
        <v>12.4830870783193</v>
      </c>
      <c r="AR13" s="46">
        <v>13.4830870783193</v>
      </c>
      <c r="AS13" s="46">
        <v>14.4830870783193</v>
      </c>
      <c r="AT13" s="46">
        <v>15.4830870783193</v>
      </c>
      <c r="AU13" s="46">
        <v>16.4830870783193</v>
      </c>
      <c r="AV13" s="46">
        <v>17.4830870783193</v>
      </c>
      <c r="AW13" s="46">
        <v>18.4830870783193</v>
      </c>
      <c r="AX13" s="46">
        <v>19.4830870783193</v>
      </c>
      <c r="AY13" s="46">
        <v>20.4830870783193</v>
      </c>
      <c r="AZ13" s="46">
        <v>21.4830870783193</v>
      </c>
      <c r="BA13" s="46">
        <v>22.4830870783193</v>
      </c>
      <c r="BB13" s="46"/>
      <c r="BC13" s="46"/>
      <c r="BD13" s="46"/>
      <c r="BE13" s="46"/>
      <c r="BF13" s="46"/>
      <c r="BG13" s="46"/>
      <c r="BH13" s="46"/>
      <c r="BI13" s="46"/>
      <c r="BJ13" s="47"/>
    </row>
    <row r="14" ht="15.35" customHeight="1">
      <c r="A14" s="6"/>
      <c r="B14" t="s" s="48">
        <v>47</v>
      </c>
      <c r="C14" s="45">
        <v>0.02</v>
      </c>
      <c r="D14" s="46">
        <f>-$C$14*D11</f>
        <v>-0.5736276</v>
      </c>
      <c r="E14" s="46">
        <f>-$C$14*E11</f>
        <v>-0.596572704</v>
      </c>
      <c r="F14" s="46">
        <f>-$C$14*F11</f>
        <v>-0.620435612160</v>
      </c>
      <c r="G14" s="46">
        <f>-$C$14*G11</f>
        <v>-0.6452530366464</v>
      </c>
      <c r="H14" s="46">
        <f>-$C$14*H11</f>
        <v>-0.671063158112256</v>
      </c>
      <c r="I14" s="46">
        <f>-$C$14*I11</f>
        <v>-0.6979056844367461</v>
      </c>
      <c r="J14" s="46">
        <f>-$C$14*J11</f>
        <v>-0.725821911814216</v>
      </c>
      <c r="K14" s="46">
        <f>-$C$14*K11</f>
        <v>-0.754854788286784</v>
      </c>
      <c r="L14" s="46">
        <f>-$C$14*L11</f>
        <v>-0.7850489798182561</v>
      </c>
      <c r="M14" s="46">
        <f>-$C$14*M11</f>
        <v>-0.816450939010986</v>
      </c>
      <c r="N14" s="46">
        <f>-$C$14*N11</f>
        <v>-0.849108976571426</v>
      </c>
      <c r="O14" s="46">
        <f>-$C$14*O11</f>
        <v>-0.883073335634284</v>
      </c>
      <c r="P14" s="46">
        <f>-$C$14*P11</f>
        <v>-0.918396269059654</v>
      </c>
      <c r="Q14" s="46">
        <f>-$C$14*Q11</f>
        <v>-0.955132119822042</v>
      </c>
      <c r="R14" s="46">
        <f>-$C$14*R11</f>
        <v>-0.993337404614924</v>
      </c>
      <c r="S14" s="46">
        <f>-$C$14*S11</f>
        <v>-1.03307090079952</v>
      </c>
      <c r="T14" s="46">
        <f>-$C$14*T11</f>
        <v>-1.0743937368315</v>
      </c>
      <c r="U14" s="46">
        <f>-$C$14*U11</f>
        <v>-1.11736948630476</v>
      </c>
      <c r="V14" s="46">
        <f>-$C$14*V11</f>
        <v>-1.16206426575695</v>
      </c>
      <c r="W14" s="46">
        <f>-$C$14*W11</f>
        <v>-1.20854683638723</v>
      </c>
      <c r="X14" s="46">
        <f>-$C$14*X11</f>
        <v>-1.25688870984272</v>
      </c>
      <c r="Y14" s="46">
        <f>-$C$14*Y11</f>
        <v>-1.30716425823643</v>
      </c>
      <c r="Z14" s="46">
        <f>-$C$14*Z11</f>
        <v>-1.35945082856589</v>
      </c>
      <c r="AA14" s="46">
        <f>-$C$14*AA11</f>
        <v>-1.41382886170853</v>
      </c>
      <c r="AB14" s="46">
        <f>-$C$14*AB11</f>
        <v>-1.47038201617686</v>
      </c>
      <c r="AC14" s="46">
        <f>-$C$14*AC11</f>
        <v>-1.52919729682394</v>
      </c>
      <c r="AD14" s="46">
        <f>-$C$14*AD11</f>
        <v>-1.5903651886969</v>
      </c>
      <c r="AE14" s="46">
        <f>-$C$14*AE11</f>
        <v>-1.65397979624478</v>
      </c>
      <c r="AF14" s="46">
        <f>-$C$14*AF11</f>
        <v>-1.72013898809458</v>
      </c>
      <c r="AG14" s="46">
        <f>-$C$14*AG11</f>
        <v>-1.78894454761836</v>
      </c>
      <c r="AH14" s="46">
        <f>-$C$14*AH11</f>
        <v>-1.8605023295231</v>
      </c>
      <c r="AI14" s="46">
        <f>-$C$14*AI11</f>
        <v>-1.93492242270402</v>
      </c>
      <c r="AJ14" s="46">
        <f>-$C$14*AJ11</f>
        <v>-2.01231931961218</v>
      </c>
      <c r="AK14" s="46">
        <f>-$C$14*AK11</f>
        <v>-2.09281209239666</v>
      </c>
      <c r="AL14" s="46">
        <f>-$C$14*AL11</f>
        <v>-2.17652457609252</v>
      </c>
      <c r="AM14" s="46">
        <f>-$C$14*AM11</f>
        <v>-2.26358555913624</v>
      </c>
      <c r="AN14" s="46">
        <f>-$C$14*AN11</f>
        <v>-2.35412898150168</v>
      </c>
      <c r="AO14" s="46">
        <f>-$C$14*AO11</f>
        <v>-2.44829414076174</v>
      </c>
      <c r="AP14" s="46">
        <f>-$C$14*AP11</f>
        <v>-2.54622590639222</v>
      </c>
      <c r="AQ14" s="46">
        <f>-$C$14*AQ11</f>
        <v>-2.6480749426479</v>
      </c>
      <c r="AR14" s="46">
        <f>-$C$14*AR11</f>
        <v>-2.75399794035382</v>
      </c>
      <c r="AS14" s="46">
        <f>-$C$14*AS11</f>
        <v>-2.86415785796798</v>
      </c>
      <c r="AT14" s="46">
        <f>-$C$14*AT11</f>
        <v>-2.97872417228668</v>
      </c>
      <c r="AU14" s="46">
        <f>-$C$14*AU11</f>
        <v>-3.09787313917816</v>
      </c>
      <c r="AV14" s="46">
        <f>-$C$14*AV11</f>
        <v>-3.22178806474528</v>
      </c>
      <c r="AW14" s="46">
        <f>-$C$14*AW11</f>
        <v>-3.3506595873351</v>
      </c>
      <c r="AX14" s="46">
        <f>-$C$14*AX11</f>
        <v>-3.4846859708285</v>
      </c>
      <c r="AY14" s="46">
        <f>-$C$14*AY11</f>
        <v>-3.62407340966164</v>
      </c>
      <c r="AZ14" s="46">
        <f>-$C$14*AZ11</f>
        <v>-3.7690363460481</v>
      </c>
      <c r="BA14" s="46">
        <f>-$C$14*BA11</f>
        <v>-3.91979779989004</v>
      </c>
      <c r="BB14" s="46"/>
      <c r="BC14" s="46"/>
      <c r="BD14" s="46"/>
      <c r="BE14" s="46"/>
      <c r="BF14" s="46"/>
      <c r="BG14" s="46"/>
      <c r="BH14" s="46"/>
      <c r="BI14" s="46"/>
      <c r="BJ14" s="47"/>
    </row>
    <row r="15" ht="15.35" customHeight="1">
      <c r="A15" s="6"/>
      <c r="B15" t="s" s="48">
        <v>48</v>
      </c>
      <c r="C15" s="45">
        <v>0.06</v>
      </c>
      <c r="D15" s="46">
        <f>-$C$15*D11</f>
        <v>-1.7208828</v>
      </c>
      <c r="E15" s="46">
        <f>-$C$15*E11</f>
        <v>-1.789718112</v>
      </c>
      <c r="F15" s="46">
        <f>-$C$15*F11</f>
        <v>-1.861306836480</v>
      </c>
      <c r="G15" s="46">
        <f>-$C$15*G11</f>
        <v>-1.9357591099392</v>
      </c>
      <c r="H15" s="46">
        <f>-$C$15*H11</f>
        <v>-2.01318947433677</v>
      </c>
      <c r="I15" s="46">
        <f>-$C$15*I11</f>
        <v>-2.09371705331024</v>
      </c>
      <c r="J15" s="46">
        <f>-$C$15*J11</f>
        <v>-2.17746573544265</v>
      </c>
      <c r="K15" s="46">
        <f>-$C$15*K11</f>
        <v>-2.26456436486035</v>
      </c>
      <c r="L15" s="46">
        <f>-$C$15*L11</f>
        <v>-2.35514693945477</v>
      </c>
      <c r="M15" s="46">
        <f>-$C$15*M11</f>
        <v>-2.44935281703296</v>
      </c>
      <c r="N15" s="46">
        <f>-$C$15*N11</f>
        <v>-2.54732692971428</v>
      </c>
      <c r="O15" s="46">
        <f>-$C$15*O11</f>
        <v>-2.64922000690285</v>
      </c>
      <c r="P15" s="46">
        <f>-$C$15*P11</f>
        <v>-2.75518880717896</v>
      </c>
      <c r="Q15" s="46">
        <f>-$C$15*Q11</f>
        <v>-2.86539635946613</v>
      </c>
      <c r="R15" s="46">
        <f>-$C$15*R11</f>
        <v>-2.98001221384477</v>
      </c>
      <c r="S15" s="46">
        <f>-$C$15*S11</f>
        <v>-3.09921270239856</v>
      </c>
      <c r="T15" s="46">
        <f>-$C$15*T11</f>
        <v>-3.2231812104945</v>
      </c>
      <c r="U15" s="46">
        <f>-$C$15*U11</f>
        <v>-3.35210845891428</v>
      </c>
      <c r="V15" s="46">
        <f>-$C$15*V11</f>
        <v>-3.48619279727086</v>
      </c>
      <c r="W15" s="46">
        <f>-$C$15*W11</f>
        <v>-3.6256405091617</v>
      </c>
      <c r="X15" s="46">
        <f>-$C$15*X11</f>
        <v>-3.77066612952815</v>
      </c>
      <c r="Y15" s="46">
        <f>-$C$15*Y11</f>
        <v>-3.92149277470928</v>
      </c>
      <c r="Z15" s="46">
        <f>-$C$15*Z11</f>
        <v>-4.07835248569767</v>
      </c>
      <c r="AA15" s="46">
        <f>-$C$15*AA11</f>
        <v>-4.24148658512558</v>
      </c>
      <c r="AB15" s="46">
        <f>-$C$15*AB11</f>
        <v>-4.41114604853059</v>
      </c>
      <c r="AC15" s="46">
        <f>-$C$15*AC11</f>
        <v>-4.58759189047183</v>
      </c>
      <c r="AD15" s="46">
        <f>-$C$15*AD11</f>
        <v>-4.77109556609071</v>
      </c>
      <c r="AE15" s="46">
        <f>-$C$15*AE11</f>
        <v>-4.96193938873435</v>
      </c>
      <c r="AF15" s="46">
        <f>-$C$15*AF11</f>
        <v>-5.16041696428373</v>
      </c>
      <c r="AG15" s="46">
        <f>-$C$15*AG11</f>
        <v>-5.36683364285509</v>
      </c>
      <c r="AH15" s="46">
        <f>-$C$15*AH11</f>
        <v>-5.58150698856929</v>
      </c>
      <c r="AI15" s="46">
        <f>-$C$15*AI11</f>
        <v>-5.80476726811205</v>
      </c>
      <c r="AJ15" s="46">
        <f>-$C$15*AJ11</f>
        <v>-6.03695795883654</v>
      </c>
      <c r="AK15" s="46">
        <f>-$C$15*AK11</f>
        <v>-6.27843627718998</v>
      </c>
      <c r="AL15" s="46">
        <f>-$C$15*AL11</f>
        <v>-6.52957372827756</v>
      </c>
      <c r="AM15" s="46">
        <f>-$C$15*AM11</f>
        <v>-6.79075667740872</v>
      </c>
      <c r="AN15" s="46">
        <f>-$C$15*AN11</f>
        <v>-7.06238694450504</v>
      </c>
      <c r="AO15" s="46">
        <f>-$C$15*AO11</f>
        <v>-7.34488242228522</v>
      </c>
      <c r="AP15" s="46">
        <f>-$C$15*AP11</f>
        <v>-7.63867771917666</v>
      </c>
      <c r="AQ15" s="46">
        <f>-$C$15*AQ11</f>
        <v>-7.9442248279437</v>
      </c>
      <c r="AR15" s="46">
        <f>-$C$15*AR11</f>
        <v>-8.261993821061459</v>
      </c>
      <c r="AS15" s="46">
        <f>-$C$15*AS11</f>
        <v>-8.59247357390394</v>
      </c>
      <c r="AT15" s="46">
        <f>-$C$15*AT11</f>
        <v>-8.93617251686004</v>
      </c>
      <c r="AU15" s="46">
        <f>-$C$15*AU11</f>
        <v>-9.29361941753448</v>
      </c>
      <c r="AV15" s="46">
        <f>-$C$15*AV11</f>
        <v>-9.66536419423584</v>
      </c>
      <c r="AW15" s="46">
        <f>-$C$15*AW11</f>
        <v>-10.0519787620053</v>
      </c>
      <c r="AX15" s="46">
        <f>-$C$15*AX11</f>
        <v>-10.4540579124855</v>
      </c>
      <c r="AY15" s="46">
        <f>-$C$15*AY11</f>
        <v>-10.8722202289849</v>
      </c>
      <c r="AZ15" s="46">
        <f>-$C$15*AZ11</f>
        <v>-11.3071090381443</v>
      </c>
      <c r="BA15" s="46">
        <f>-$C$15*BA11</f>
        <v>-11.7593933996701</v>
      </c>
      <c r="BB15" s="46"/>
      <c r="BC15" s="46"/>
      <c r="BD15" s="46"/>
      <c r="BE15" s="46"/>
      <c r="BF15" s="46"/>
      <c r="BG15" s="46"/>
      <c r="BH15" s="46"/>
      <c r="BI15" s="46"/>
      <c r="BJ15" s="47"/>
    </row>
    <row r="16" ht="15.3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38"/>
    </row>
    <row r="17" ht="15.35" customHeight="1">
      <c r="A17" s="6"/>
      <c r="B17" t="s" s="43">
        <v>49</v>
      </c>
      <c r="C17" s="7"/>
      <c r="D17" s="46">
        <f>SUM(D11,D12)</f>
        <v>26.13387191</v>
      </c>
      <c r="E17" s="46">
        <f>SUM(E11,E12)</f>
        <v>27.044881464</v>
      </c>
      <c r="F17" s="46">
        <f>SUM(F11,F12)</f>
        <v>27.732030319360</v>
      </c>
      <c r="G17" s="46">
        <f>SUM(G11,G12)</f>
        <v>28.7038086457344</v>
      </c>
      <c r="H17" s="46">
        <f>SUM(H11,H12)</f>
        <v>29.6519462631638</v>
      </c>
      <c r="I17" s="46">
        <f>SUM(I11,I12)</f>
        <v>30.8375792940903</v>
      </c>
      <c r="J17" s="46">
        <f>SUM(J11,J12)</f>
        <v>32.0706896634539</v>
      </c>
      <c r="K17" s="46">
        <f>SUM(K11,K12)</f>
        <v>33.3474929431921</v>
      </c>
      <c r="L17" s="46">
        <f>SUM(L11,L12)</f>
        <v>34.6750813467398</v>
      </c>
      <c r="M17" s="46">
        <f>SUM(M11,M12)</f>
        <v>36.0554726863604</v>
      </c>
      <c r="N17" s="46">
        <f>SUM(N11,N12)</f>
        <v>37.4916646102333</v>
      </c>
      <c r="O17" s="46">
        <f>SUM(O11,O12)</f>
        <v>38.9831379585222</v>
      </c>
      <c r="P17" s="46">
        <f>SUM(P11,P12)</f>
        <v>40.5348602920565</v>
      </c>
      <c r="Q17" s="46">
        <f>SUM(Q11,Q12)</f>
        <v>42.1482888988919</v>
      </c>
      <c r="R17" s="46">
        <f>SUM(R11,R12)</f>
        <v>43.8508964122184</v>
      </c>
      <c r="S17" s="46">
        <f>SUM(S11,S12)</f>
        <v>45.6217855097064</v>
      </c>
      <c r="T17" s="46">
        <f>SUM(T11,T12)</f>
        <v>47.4636825278239</v>
      </c>
      <c r="U17" s="46">
        <f>SUM(U11,U12)</f>
        <v>49.3794223152726</v>
      </c>
      <c r="V17" s="46">
        <f>SUM(V11,V12)</f>
        <v>51.3719525568363</v>
      </c>
      <c r="W17" s="46">
        <f>SUM(W11,W12)</f>
        <v>53.4444282469299</v>
      </c>
      <c r="X17" s="46">
        <f>SUM(X11,X12)</f>
        <v>55.5997663295381</v>
      </c>
      <c r="Y17" s="46">
        <f>SUM(Y11,Y12)</f>
        <v>57.8415505514874</v>
      </c>
      <c r="Z17" s="46">
        <f>SUM(Z11,Z12)</f>
        <v>60.1731364762732</v>
      </c>
      <c r="AA17" s="46">
        <f>SUM(AA11,AA12)</f>
        <v>62.5981067859467</v>
      </c>
      <c r="AB17" s="46">
        <f>SUM(AB11,AB12)</f>
        <v>65.120659822455</v>
      </c>
      <c r="AC17" s="46">
        <f>SUM(AC11,AC12)</f>
        <v>68.82616273222069</v>
      </c>
      <c r="AD17" s="46">
        <f>SUM(AD11,AD12)</f>
        <v>72.63988575837691</v>
      </c>
      <c r="AE17" s="46">
        <f>SUM(AE11,AE12)</f>
        <v>76.5661577055792</v>
      </c>
      <c r="AF17" s="46">
        <f>SUM(AF11,AF12)</f>
        <v>80.6094805306698</v>
      </c>
      <c r="AG17" s="46">
        <f>SUM(AG11,AG12)</f>
        <v>84.774536268764</v>
      </c>
      <c r="AH17" s="46">
        <f>SUM(AH11,AH12)</f>
        <v>89.0661942363817</v>
      </c>
      <c r="AI17" s="46">
        <f>SUM(AI11,AI12)</f>
        <v>93.4895185227041</v>
      </c>
      <c r="AJ17" s="46">
        <f>SUM(AJ11,AJ12)</f>
        <v>98.04977578047949</v>
      </c>
      <c r="AK17" s="46">
        <f>SUM(AK11,AK12)</f>
        <v>102.752443328566</v>
      </c>
      <c r="AL17" s="46">
        <f>SUM(AL11,AL12)</f>
        <v>107.603217578575</v>
      </c>
      <c r="AM17" s="46">
        <f>SUM(AM11,AM12)</f>
        <v>112.608022798586</v>
      </c>
      <c r="AN17" s="46">
        <f>SUM(AN11,AN12)</f>
        <v>117.773020227397</v>
      </c>
      <c r="AO17" s="46">
        <f>SUM(AO11,AO12)</f>
        <v>123.104617553359</v>
      </c>
      <c r="AP17" s="46">
        <f>SUM(AP11,AP12)</f>
        <v>128.609478772361</v>
      </c>
      <c r="AQ17" s="46">
        <f>SUM(AQ11,AQ12)</f>
        <v>134.294534440123</v>
      </c>
      <c r="AR17" s="46">
        <f>SUM(AR11,AR12)</f>
        <v>140.166992334595</v>
      </c>
      <c r="AS17" s="46">
        <f>SUM(AS11,AS12)</f>
        <v>146.234348544846</v>
      </c>
      <c r="AT17" s="46">
        <f>SUM(AT11,AT12)</f>
        <v>152.504399003507</v>
      </c>
      <c r="AU17" s="46">
        <f>SUM(AU11,AU12)</f>
        <v>158.985251480515</v>
      </c>
      <c r="AV17" s="46">
        <f>SUM(AV11,AV12)</f>
        <v>165.685338056602</v>
      </c>
      <c r="AW17" s="46">
        <f>SUM(AW11,AW12)</f>
        <v>172.613428095734</v>
      </c>
      <c r="AX17" s="46">
        <f>SUM(AX11,AX12)</f>
        <v>179.778641736430</v>
      </c>
      <c r="AY17" s="46">
        <f>SUM(AY11,AY12)</f>
        <v>187.190463922755</v>
      </c>
      <c r="AZ17" s="46">
        <f>SUM(AZ11,AZ12)</f>
        <v>194.858758996532</v>
      </c>
      <c r="BA17" s="46">
        <f>SUM(BA11,BA12)</f>
        <v>202.793785873261</v>
      </c>
      <c r="BB17" s="46"/>
      <c r="BC17" s="46"/>
      <c r="BD17" s="46"/>
      <c r="BE17" s="46"/>
      <c r="BF17" s="46"/>
      <c r="BG17" s="46"/>
      <c r="BH17" s="46"/>
      <c r="BI17" s="46"/>
      <c r="BJ17" s="47"/>
    </row>
    <row r="18" ht="15.35" customHeight="1">
      <c r="A18" s="6"/>
      <c r="B18" t="s" s="43">
        <v>50</v>
      </c>
      <c r="C18" s="7"/>
      <c r="D18" s="45">
        <f>D17/D11</f>
        <v>0.911179026601928</v>
      </c>
      <c r="E18" s="45">
        <f>E17/E11</f>
        <v>0.906675122165831</v>
      </c>
      <c r="F18" s="45">
        <f>F17/F11</f>
        <v>0.893953531223426</v>
      </c>
      <c r="G18" s="45">
        <f>G17/G11</f>
        <v>0.889691547828055</v>
      </c>
      <c r="H18" s="45">
        <f>H17/H11</f>
        <v>0.883730418060102</v>
      </c>
      <c r="I18" s="45">
        <f>I17/I11</f>
        <v>0.883717670790378</v>
      </c>
      <c r="J18" s="45">
        <f>J17/J11</f>
        <v>0.883706847132574</v>
      </c>
      <c r="K18" s="45">
        <f>K17/K11</f>
        <v>0.883547232147191</v>
      </c>
      <c r="L18" s="45">
        <f>L17/L11</f>
        <v>0.883386444365989</v>
      </c>
      <c r="M18" s="45">
        <f>M17/M11</f>
        <v>0.883224477150739</v>
      </c>
      <c r="N18" s="45">
        <f>N17/N11</f>
        <v>0.883082516960755</v>
      </c>
      <c r="O18" s="45">
        <f>O17/O11</f>
        <v>0.882896955110117</v>
      </c>
      <c r="P18" s="45">
        <f>P17/P11</f>
        <v>0.882731379855455</v>
      </c>
      <c r="Q18" s="45">
        <f>Q17/Q11</f>
        <v>0.882564579793314</v>
      </c>
      <c r="R18" s="45">
        <f>R17/R11</f>
        <v>0.882900335948138</v>
      </c>
      <c r="S18" s="45">
        <f>S17/S11</f>
        <v>0.883226610572392</v>
      </c>
      <c r="T18" s="45">
        <f>T17/T11</f>
        <v>0.883543544618927</v>
      </c>
      <c r="U18" s="45">
        <f>U17/U11</f>
        <v>0.883851276064012</v>
      </c>
      <c r="V18" s="45">
        <f>V17/V11</f>
        <v>0.884149940250908</v>
      </c>
      <c r="W18" s="45">
        <f>W17/W11</f>
        <v>0.884441159213886</v>
      </c>
      <c r="X18" s="45">
        <f>X17/X11</f>
        <v>0.884720594498707</v>
      </c>
      <c r="Y18" s="45">
        <f>Y17/Y11</f>
        <v>0.884992841366774</v>
      </c>
      <c r="Z18" s="45">
        <f>Z17/Z11</f>
        <v>0.885256534651584</v>
      </c>
      <c r="AA18" s="45">
        <f>AA17/AA11</f>
        <v>0.885511796813946</v>
      </c>
      <c r="AB18" s="45">
        <f>AB17/AB11</f>
        <v>0.885765183551075</v>
      </c>
      <c r="AC18" s="45">
        <f>AC17/AC11</f>
        <v>0.900160664358598</v>
      </c>
      <c r="AD18" s="45">
        <f>AD17/AD11</f>
        <v>0.913499443708219</v>
      </c>
      <c r="AE18" s="45">
        <f>AE17/AE11</f>
        <v>0.925841511237514</v>
      </c>
      <c r="AF18" s="45">
        <f>AF17/AF11</f>
        <v>0.937243805164397</v>
      </c>
      <c r="AG18" s="45">
        <f>AG17/AG11</f>
        <v>0.947760358269629</v>
      </c>
      <c r="AH18" s="45">
        <f>AH17/AH11</f>
        <v>0.957442437163861</v>
      </c>
      <c r="AI18" s="45">
        <f>AI17/AI11</f>
        <v>0.966338675139794</v>
      </c>
      <c r="AJ18" s="45">
        <f>AJ17/AJ11</f>
        <v>0.974495198896922</v>
      </c>
      <c r="AK18" s="45">
        <f>AK17/AK11</f>
        <v>0.981955749413654</v>
      </c>
      <c r="AL18" s="45">
        <f>AL17/AL11</f>
        <v>0.9887617972295391</v>
      </c>
      <c r="AM18" s="45">
        <f>AM17/AM11</f>
        <v>0.994952652388859</v>
      </c>
      <c r="AN18" s="45">
        <f>AN17/AN11</f>
        <v>1.00056556928559</v>
      </c>
      <c r="AO18" s="45">
        <f>AO17/AO11</f>
        <v>1.00563584663939</v>
      </c>
      <c r="AP18" s="45">
        <f>AP17/AP11</f>
        <v>1.01019692282206</v>
      </c>
      <c r="AQ18" s="45">
        <f>AQ17/AQ11</f>
        <v>1.01428046674417</v>
      </c>
      <c r="AR18" s="45">
        <f>AR17/AR11</f>
        <v>1.01791646450242</v>
      </c>
      <c r="AS18" s="45">
        <f>AS17/AS11</f>
        <v>1.02113330197934</v>
      </c>
      <c r="AT18" s="45">
        <f>AT17/AT11</f>
        <v>1.02395784357861</v>
      </c>
      <c r="AU18" s="45">
        <f>AU17/AU11</f>
        <v>1.02641550727085</v>
      </c>
      <c r="AV18" s="45">
        <f>AV17/AV11</f>
        <v>1.02853033611757</v>
      </c>
      <c r="AW18" s="45">
        <f>AW17/AW11</f>
        <v>1.03032506643278</v>
      </c>
      <c r="AX18" s="45">
        <f>AX17/AX11</f>
        <v>1.03182119273541</v>
      </c>
      <c r="AY18" s="45">
        <f>AY17/AY11</f>
        <v>1.03303902963838</v>
      </c>
      <c r="AZ18" s="45">
        <f>AZ17/AZ11</f>
        <v>1.03399777081399</v>
      </c>
      <c r="BA18" s="45">
        <f>BA17/BA11</f>
        <v>1.03471554516894</v>
      </c>
      <c r="BB18" s="45"/>
      <c r="BC18" s="45"/>
      <c r="BD18" s="45"/>
      <c r="BE18" s="45"/>
      <c r="BF18" s="45"/>
      <c r="BG18" s="45"/>
      <c r="BH18" s="45"/>
      <c r="BI18" s="45"/>
      <c r="BJ18" s="61"/>
    </row>
    <row r="19" ht="15.3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38"/>
    </row>
    <row r="20" ht="15.35" customHeight="1">
      <c r="A20" s="6"/>
      <c r="B20" t="s" s="49">
        <v>12</v>
      </c>
      <c r="C20" s="45"/>
      <c r="D20" s="50">
        <f>NPV(D21,D17:BA17)</f>
        <v>406.697673128776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38"/>
    </row>
    <row r="21" ht="15.35" customHeight="1">
      <c r="A21" s="29"/>
      <c r="B21" t="s" s="63">
        <v>11</v>
      </c>
      <c r="C21" s="64"/>
      <c r="D21" s="64">
        <v>0.1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4"/>
    </row>
  </sheetData>
  <mergeCells count="1">
    <mergeCell ref="D4:BA4"/>
  </mergeCells>
  <conditionalFormatting sqref="D20">
    <cfRule type="cellIs" dxfId="3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