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5ce86d9004ea7e4/Documents/Work/Texas Litter Control - NEW/Programs ^0 Projects/TLC Education Station/"/>
    </mc:Choice>
  </mc:AlternateContent>
  <xr:revisionPtr revIDLastSave="9" documentId="8_{5179AC17-915C-46E1-B315-94394C53C3D5}" xr6:coauthVersionLast="47" xr6:coauthVersionMax="47" xr10:uidLastSave="{3A83A0F2-34F4-4A03-9977-E33A39875619}"/>
  <bookViews>
    <workbookView xWindow="28680" yWindow="-2445" windowWidth="29040" windowHeight="15720" xr2:uid="{00000000-000D-0000-FFFF-FFFF00000000}"/>
  </bookViews>
  <sheets>
    <sheet name="P1 - Dog" sheetId="3" r:id="rId1"/>
    <sheet name="P2 - Cat" sheetId="1" r:id="rId2"/>
    <sheet name="KDB Dogs" sheetId="2" r:id="rId3"/>
    <sheet name="Carprofen Caps Dogs" sheetId="11" r:id="rId4"/>
    <sheet name="Bup Oral Cats" sheetId="9" r:id="rId5"/>
    <sheet name="Meloxicam Oral Cats" sheetId="12" r:id="rId6"/>
  </sheets>
  <definedNames>
    <definedName name="_xlnm.Print_Titles" localSheetId="0">'P1 - Dog'!$2:$2</definedName>
    <definedName name="_xlnm.Print_Titles" localSheetId="1">'P2 - Cat'!$2:$2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G16" i="1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P3" i="3" l="1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C26" i="12"/>
  <c r="B26" i="12"/>
  <c r="B25" i="12"/>
  <c r="C25" i="12" s="1"/>
  <c r="B24" i="12"/>
  <c r="C24" i="12" s="1"/>
  <c r="B23" i="12"/>
  <c r="C23" i="12" s="1"/>
  <c r="B22" i="12"/>
  <c r="C22" i="12" s="1"/>
  <c r="B21" i="12"/>
  <c r="C21" i="12" s="1"/>
  <c r="C20" i="12"/>
  <c r="B20" i="12"/>
  <c r="B19" i="12"/>
  <c r="C19" i="12" s="1"/>
  <c r="B18" i="12"/>
  <c r="C18" i="12" s="1"/>
  <c r="B17" i="12"/>
  <c r="C17" i="12" s="1"/>
  <c r="B16" i="12"/>
  <c r="C16" i="12" s="1"/>
  <c r="B15" i="12"/>
  <c r="C15" i="12" s="1"/>
  <c r="C14" i="12"/>
  <c r="B14" i="12"/>
  <c r="B13" i="12"/>
  <c r="C13" i="12" s="1"/>
  <c r="B12" i="12"/>
  <c r="C12" i="12" s="1"/>
  <c r="B11" i="12"/>
  <c r="C11" i="12" s="1"/>
  <c r="B10" i="12"/>
  <c r="C10" i="12" s="1"/>
  <c r="B9" i="12"/>
  <c r="C9" i="12" s="1"/>
  <c r="C8" i="12"/>
  <c r="B8" i="12"/>
  <c r="B7" i="12"/>
  <c r="C7" i="12" s="1"/>
  <c r="B6" i="12"/>
  <c r="C6" i="12" s="1"/>
  <c r="B5" i="12"/>
  <c r="C5" i="12" s="1"/>
  <c r="B4" i="12"/>
  <c r="C4" i="12" s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B23" i="9" l="1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K3" i="1"/>
  <c r="H3" i="1"/>
  <c r="G3" i="1"/>
  <c r="M3" i="1" s="1"/>
  <c r="J3" i="1" l="1"/>
  <c r="L3" i="1"/>
  <c r="N3" i="1"/>
  <c r="H3" i="3"/>
  <c r="G3" i="3"/>
  <c r="M3" i="3" l="1"/>
  <c r="J3" i="3"/>
  <c r="L3" i="3"/>
  <c r="N3" i="3"/>
  <c r="G5" i="3" l="1"/>
  <c r="J5" i="3" s="1"/>
  <c r="G6" i="3"/>
  <c r="J6" i="3" s="1"/>
  <c r="G7" i="3"/>
  <c r="J7" i="3" s="1"/>
  <c r="G8" i="3"/>
  <c r="J8" i="3" s="1"/>
  <c r="G9" i="3"/>
  <c r="J9" i="3" s="1"/>
  <c r="G10" i="3"/>
  <c r="J10" i="3" s="1"/>
  <c r="G11" i="3"/>
  <c r="J11" i="3" s="1"/>
  <c r="G12" i="3"/>
  <c r="J12" i="3" s="1"/>
  <c r="G13" i="3"/>
  <c r="J13" i="3" s="1"/>
  <c r="G14" i="3"/>
  <c r="J14" i="3" s="1"/>
  <c r="G15" i="3"/>
  <c r="J15" i="3" s="1"/>
  <c r="G16" i="3"/>
  <c r="J16" i="3" s="1"/>
  <c r="G17" i="3"/>
  <c r="J17" i="3" s="1"/>
  <c r="G18" i="3"/>
  <c r="J18" i="3" s="1"/>
  <c r="G19" i="3"/>
  <c r="J19" i="3" s="1"/>
  <c r="G20" i="3"/>
  <c r="J20" i="3" s="1"/>
  <c r="G21" i="3"/>
  <c r="J21" i="3" s="1"/>
  <c r="G22" i="3"/>
  <c r="J22" i="3" s="1"/>
  <c r="G23" i="3"/>
  <c r="J23" i="3" s="1"/>
  <c r="G24" i="3"/>
  <c r="J24" i="3" s="1"/>
  <c r="G25" i="3"/>
  <c r="J25" i="3" s="1"/>
  <c r="G26" i="3"/>
  <c r="J26" i="3" s="1"/>
  <c r="G27" i="3"/>
  <c r="J27" i="3" s="1"/>
  <c r="G28" i="3"/>
  <c r="J28" i="3" s="1"/>
  <c r="G29" i="3"/>
  <c r="J29" i="3" s="1"/>
  <c r="G30" i="3"/>
  <c r="J30" i="3" s="1"/>
  <c r="G31" i="3"/>
  <c r="J31" i="3" s="1"/>
  <c r="G32" i="3"/>
  <c r="J32" i="3" s="1"/>
  <c r="G33" i="3"/>
  <c r="J33" i="3" s="1"/>
  <c r="G34" i="3"/>
  <c r="J34" i="3" s="1"/>
  <c r="G35" i="3"/>
  <c r="J35" i="3" s="1"/>
  <c r="G36" i="3"/>
  <c r="J36" i="3" s="1"/>
  <c r="G37" i="3"/>
  <c r="J37" i="3" s="1"/>
  <c r="G38" i="3"/>
  <c r="J38" i="3" s="1"/>
  <c r="G39" i="3"/>
  <c r="J39" i="3" s="1"/>
  <c r="G40" i="3"/>
  <c r="J40" i="3" s="1"/>
  <c r="G41" i="3"/>
  <c r="J41" i="3" s="1"/>
  <c r="G42" i="3"/>
  <c r="J42" i="3" s="1"/>
  <c r="G96" i="1" l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N61" i="1" l="1"/>
  <c r="J61" i="1"/>
  <c r="N85" i="1"/>
  <c r="J85" i="1"/>
  <c r="N86" i="1"/>
  <c r="J86" i="1"/>
  <c r="N39" i="1"/>
  <c r="J39" i="1"/>
  <c r="N88" i="1"/>
  <c r="J88" i="1"/>
  <c r="N92" i="1"/>
  <c r="J92" i="1"/>
  <c r="N37" i="1"/>
  <c r="J37" i="1"/>
  <c r="N62" i="1"/>
  <c r="J62" i="1"/>
  <c r="N87" i="1"/>
  <c r="J87" i="1"/>
  <c r="N52" i="1"/>
  <c r="J52" i="1"/>
  <c r="N65" i="1"/>
  <c r="J65" i="1"/>
  <c r="N54" i="1"/>
  <c r="J54" i="1"/>
  <c r="N43" i="1"/>
  <c r="J43" i="1"/>
  <c r="N93" i="1"/>
  <c r="J93" i="1"/>
  <c r="N49" i="1"/>
  <c r="J49" i="1"/>
  <c r="N38" i="1"/>
  <c r="J38" i="1"/>
  <c r="N75" i="1"/>
  <c r="J75" i="1"/>
  <c r="N64" i="1"/>
  <c r="J64" i="1"/>
  <c r="N41" i="1"/>
  <c r="J41" i="1"/>
  <c r="N42" i="1"/>
  <c r="J42" i="1"/>
  <c r="N90" i="1"/>
  <c r="J90" i="1"/>
  <c r="N79" i="1"/>
  <c r="J79" i="1"/>
  <c r="N68" i="1"/>
  <c r="J68" i="1"/>
  <c r="N57" i="1"/>
  <c r="J57" i="1"/>
  <c r="N58" i="1"/>
  <c r="J58" i="1"/>
  <c r="N82" i="1"/>
  <c r="J82" i="1"/>
  <c r="N94" i="1"/>
  <c r="J94" i="1"/>
  <c r="N73" i="1"/>
  <c r="J73" i="1"/>
  <c r="N74" i="1"/>
  <c r="J74" i="1"/>
  <c r="N51" i="1"/>
  <c r="J51" i="1"/>
  <c r="N40" i="1"/>
  <c r="J40" i="1"/>
  <c r="N53" i="1"/>
  <c r="J53" i="1"/>
  <c r="N89" i="1"/>
  <c r="J89" i="1"/>
  <c r="N66" i="1"/>
  <c r="J66" i="1"/>
  <c r="N67" i="1"/>
  <c r="J67" i="1"/>
  <c r="N44" i="1"/>
  <c r="J44" i="1"/>
  <c r="N80" i="1"/>
  <c r="J80" i="1"/>
  <c r="N81" i="1"/>
  <c r="J81" i="1"/>
  <c r="N95" i="1"/>
  <c r="J95" i="1"/>
  <c r="N50" i="1"/>
  <c r="J50" i="1"/>
  <c r="N63" i="1"/>
  <c r="J63" i="1"/>
  <c r="N76" i="1"/>
  <c r="J76" i="1"/>
  <c r="N77" i="1"/>
  <c r="J77" i="1"/>
  <c r="N78" i="1"/>
  <c r="J78" i="1"/>
  <c r="N55" i="1"/>
  <c r="J55" i="1"/>
  <c r="N91" i="1"/>
  <c r="J91" i="1"/>
  <c r="N56" i="1"/>
  <c r="J56" i="1"/>
  <c r="N45" i="1"/>
  <c r="J45" i="1"/>
  <c r="N69" i="1"/>
  <c r="J69" i="1"/>
  <c r="N46" i="1"/>
  <c r="J46" i="1"/>
  <c r="N70" i="1"/>
  <c r="J70" i="1"/>
  <c r="N47" i="1"/>
  <c r="J47" i="1"/>
  <c r="N59" i="1"/>
  <c r="J59" i="1"/>
  <c r="N71" i="1"/>
  <c r="J71" i="1"/>
  <c r="N83" i="1"/>
  <c r="J83" i="1"/>
  <c r="N48" i="1"/>
  <c r="J48" i="1"/>
  <c r="N60" i="1"/>
  <c r="J60" i="1"/>
  <c r="N72" i="1"/>
  <c r="J72" i="1"/>
  <c r="N84" i="1"/>
  <c r="J84" i="1"/>
  <c r="N96" i="1"/>
  <c r="J96" i="1"/>
  <c r="G7" i="1"/>
  <c r="G8" i="1"/>
  <c r="G9" i="1"/>
  <c r="G10" i="1"/>
  <c r="G11" i="1"/>
  <c r="G12" i="1"/>
  <c r="G13" i="1"/>
  <c r="G14" i="1"/>
  <c r="G15" i="1"/>
  <c r="G17" i="1"/>
  <c r="G18" i="1"/>
  <c r="G19" i="1"/>
  <c r="G20" i="1"/>
  <c r="G21" i="1"/>
  <c r="G22" i="1"/>
  <c r="G23" i="1"/>
  <c r="G24" i="1"/>
  <c r="G25" i="1"/>
  <c r="G27" i="1"/>
  <c r="G28" i="1"/>
  <c r="G29" i="1"/>
  <c r="G30" i="1"/>
  <c r="G31" i="1"/>
  <c r="G32" i="1"/>
  <c r="G33" i="1"/>
  <c r="G34" i="1"/>
  <c r="G35" i="1"/>
  <c r="G36" i="1"/>
  <c r="G97" i="1"/>
  <c r="G98" i="1"/>
  <c r="N15" i="1" l="1"/>
  <c r="J15" i="1"/>
  <c r="N17" i="1"/>
  <c r="J17" i="1"/>
  <c r="N30" i="1"/>
  <c r="J30" i="1"/>
  <c r="N28" i="1"/>
  <c r="J28" i="1"/>
  <c r="N97" i="1"/>
  <c r="J97" i="1"/>
  <c r="N35" i="1"/>
  <c r="J35" i="1"/>
  <c r="N23" i="1"/>
  <c r="J23" i="1"/>
  <c r="N11" i="1"/>
  <c r="J11" i="1"/>
  <c r="N16" i="1"/>
  <c r="J16" i="1"/>
  <c r="N26" i="1"/>
  <c r="J26" i="1"/>
  <c r="N12" i="1"/>
  <c r="J12" i="1"/>
  <c r="N22" i="1"/>
  <c r="J22" i="1"/>
  <c r="N98" i="1"/>
  <c r="J98" i="1"/>
  <c r="N13" i="1"/>
  <c r="J13" i="1"/>
  <c r="N24" i="1"/>
  <c r="J24" i="1"/>
  <c r="N10" i="1"/>
  <c r="J10" i="1"/>
  <c r="N21" i="1"/>
  <c r="J21" i="1"/>
  <c r="N29" i="1"/>
  <c r="J29" i="1"/>
  <c r="N27" i="1"/>
  <c r="J27" i="1"/>
  <c r="N25" i="1"/>
  <c r="J25" i="1"/>
  <c r="N36" i="1"/>
  <c r="J36" i="1"/>
  <c r="N34" i="1"/>
  <c r="J34" i="1"/>
  <c r="N33" i="1"/>
  <c r="J33" i="1"/>
  <c r="N9" i="1"/>
  <c r="J9" i="1"/>
  <c r="N32" i="1"/>
  <c r="J32" i="1"/>
  <c r="N20" i="1"/>
  <c r="J20" i="1"/>
  <c r="N8" i="1"/>
  <c r="J8" i="1"/>
  <c r="N18" i="1"/>
  <c r="J18" i="1"/>
  <c r="N14" i="1"/>
  <c r="J14" i="1"/>
  <c r="N31" i="1"/>
  <c r="J31" i="1"/>
  <c r="N19" i="1"/>
  <c r="J19" i="1"/>
  <c r="N7" i="1"/>
  <c r="J7" i="1"/>
  <c r="K4" i="1"/>
  <c r="K5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L32" i="3" l="1"/>
  <c r="L33" i="3"/>
  <c r="L34" i="3"/>
  <c r="L35" i="3"/>
  <c r="L36" i="3"/>
  <c r="L37" i="3"/>
  <c r="L38" i="3"/>
  <c r="L39" i="3"/>
  <c r="L40" i="3"/>
  <c r="L41" i="3"/>
  <c r="L42" i="3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H42" i="3" l="1"/>
  <c r="H41" i="3"/>
  <c r="H40" i="3"/>
  <c r="H39" i="3"/>
  <c r="H38" i="3"/>
  <c r="H37" i="3"/>
  <c r="H36" i="3"/>
  <c r="H35" i="3"/>
  <c r="H34" i="3"/>
  <c r="H33" i="3"/>
  <c r="H32" i="3"/>
  <c r="H31" i="3"/>
  <c r="L31" i="3" s="1"/>
  <c r="H30" i="3"/>
  <c r="L30" i="3" s="1"/>
  <c r="H29" i="3"/>
  <c r="L29" i="3" s="1"/>
  <c r="H28" i="3"/>
  <c r="L28" i="3" s="1"/>
  <c r="H27" i="3"/>
  <c r="L27" i="3" s="1"/>
  <c r="H26" i="3"/>
  <c r="L26" i="3" s="1"/>
  <c r="H25" i="3"/>
  <c r="L25" i="3" s="1"/>
  <c r="H24" i="3"/>
  <c r="L24" i="3" s="1"/>
  <c r="H23" i="3"/>
  <c r="L23" i="3" s="1"/>
  <c r="H22" i="3"/>
  <c r="L22" i="3" s="1"/>
  <c r="H21" i="3"/>
  <c r="H20" i="3"/>
  <c r="L20" i="3" s="1"/>
  <c r="H19" i="3"/>
  <c r="H18" i="3"/>
  <c r="L18" i="3" s="1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L21" i="3" l="1"/>
  <c r="L19" i="3"/>
  <c r="N38" i="3"/>
  <c r="H18" i="1"/>
  <c r="H19" i="1"/>
  <c r="M20" i="1"/>
  <c r="H20" i="1"/>
  <c r="H21" i="1"/>
  <c r="M22" i="1"/>
  <c r="H22" i="1"/>
  <c r="H23" i="1"/>
  <c r="M24" i="1"/>
  <c r="H24" i="1"/>
  <c r="H25" i="1"/>
  <c r="H26" i="1"/>
  <c r="H27" i="1"/>
  <c r="M28" i="1"/>
  <c r="H28" i="1"/>
  <c r="H29" i="1"/>
  <c r="H30" i="1"/>
  <c r="H31" i="1"/>
  <c r="M32" i="1"/>
  <c r="H32" i="1"/>
  <c r="H33" i="1"/>
  <c r="H34" i="1"/>
  <c r="H35" i="1"/>
  <c r="M36" i="1"/>
  <c r="H36" i="1"/>
  <c r="L36" i="1"/>
  <c r="H37" i="1"/>
  <c r="M38" i="1"/>
  <c r="H38" i="1"/>
  <c r="L38" i="1"/>
  <c r="H39" i="1"/>
  <c r="M40" i="1"/>
  <c r="H40" i="1"/>
  <c r="L40" i="1"/>
  <c r="H41" i="1"/>
  <c r="L41" i="1"/>
  <c r="H42" i="1"/>
  <c r="L42" i="1"/>
  <c r="H43" i="1"/>
  <c r="L43" i="1"/>
  <c r="M44" i="1"/>
  <c r="H44" i="1"/>
  <c r="L44" i="1"/>
  <c r="H45" i="1"/>
  <c r="L45" i="1"/>
  <c r="M46" i="1"/>
  <c r="H46" i="1"/>
  <c r="L46" i="1"/>
  <c r="H47" i="1"/>
  <c r="L47" i="1"/>
  <c r="M48" i="1"/>
  <c r="H48" i="1"/>
  <c r="L48" i="1"/>
  <c r="H49" i="1"/>
  <c r="L49" i="1"/>
  <c r="H50" i="1"/>
  <c r="L50" i="1"/>
  <c r="H51" i="1"/>
  <c r="L51" i="1"/>
  <c r="M52" i="1"/>
  <c r="H52" i="1"/>
  <c r="L52" i="1"/>
  <c r="H53" i="1"/>
  <c r="L53" i="1"/>
  <c r="M54" i="1"/>
  <c r="H54" i="1"/>
  <c r="L54" i="1"/>
  <c r="H55" i="1"/>
  <c r="L55" i="1"/>
  <c r="M56" i="1"/>
  <c r="H56" i="1"/>
  <c r="L56" i="1"/>
  <c r="H57" i="1"/>
  <c r="L57" i="1"/>
  <c r="H58" i="1"/>
  <c r="L58" i="1"/>
  <c r="H59" i="1"/>
  <c r="L59" i="1"/>
  <c r="M60" i="1"/>
  <c r="H60" i="1"/>
  <c r="L60" i="1"/>
  <c r="H61" i="1"/>
  <c r="M62" i="1"/>
  <c r="H62" i="1"/>
  <c r="L62" i="1"/>
  <c r="H63" i="1"/>
  <c r="L63" i="1"/>
  <c r="M64" i="1"/>
  <c r="H64" i="1"/>
  <c r="L64" i="1"/>
  <c r="H65" i="1"/>
  <c r="L65" i="1"/>
  <c r="M66" i="1"/>
  <c r="H66" i="1"/>
  <c r="L66" i="1"/>
  <c r="H67" i="1"/>
  <c r="L67" i="1"/>
  <c r="M68" i="1"/>
  <c r="H68" i="1"/>
  <c r="L68" i="1"/>
  <c r="H69" i="1"/>
  <c r="L69" i="1"/>
  <c r="M70" i="1"/>
  <c r="H70" i="1"/>
  <c r="L70" i="1"/>
  <c r="H71" i="1"/>
  <c r="L71" i="1"/>
  <c r="H72" i="1"/>
  <c r="L72" i="1"/>
  <c r="H73" i="1"/>
  <c r="L73" i="1"/>
  <c r="M74" i="1"/>
  <c r="H74" i="1"/>
  <c r="L74" i="1"/>
  <c r="H75" i="1"/>
  <c r="L75" i="1"/>
  <c r="M76" i="1"/>
  <c r="H76" i="1"/>
  <c r="L76" i="1"/>
  <c r="H77" i="1"/>
  <c r="L77" i="1"/>
  <c r="M78" i="1"/>
  <c r="H78" i="1"/>
  <c r="L78" i="1"/>
  <c r="H79" i="1"/>
  <c r="L79" i="1"/>
  <c r="H80" i="1"/>
  <c r="L80" i="1"/>
  <c r="H81" i="1"/>
  <c r="L81" i="1" s="1"/>
  <c r="H82" i="1"/>
  <c r="L82" i="1" s="1"/>
  <c r="H83" i="1"/>
  <c r="L83" i="1" s="1"/>
  <c r="M84" i="1"/>
  <c r="H84" i="1"/>
  <c r="L84" i="1" s="1"/>
  <c r="H85" i="1"/>
  <c r="L85" i="1" s="1"/>
  <c r="H86" i="1"/>
  <c r="L86" i="1"/>
  <c r="H87" i="1"/>
  <c r="L87" i="1" s="1"/>
  <c r="M88" i="1"/>
  <c r="H88" i="1"/>
  <c r="L88" i="1" s="1"/>
  <c r="H89" i="1"/>
  <c r="L89" i="1"/>
  <c r="M90" i="1"/>
  <c r="H90" i="1"/>
  <c r="L90" i="1" s="1"/>
  <c r="H91" i="1"/>
  <c r="L91" i="1"/>
  <c r="M92" i="1"/>
  <c r="H92" i="1"/>
  <c r="L92" i="1" s="1"/>
  <c r="H93" i="1"/>
  <c r="L93" i="1"/>
  <c r="H94" i="1"/>
  <c r="L94" i="1"/>
  <c r="H95" i="1"/>
  <c r="L95" i="1"/>
  <c r="M96" i="1"/>
  <c r="H96" i="1"/>
  <c r="L96" i="1"/>
  <c r="H97" i="1"/>
  <c r="L97" i="1" s="1"/>
  <c r="M98" i="1"/>
  <c r="H98" i="1"/>
  <c r="L98" i="1"/>
  <c r="G99" i="1"/>
  <c r="H99" i="1"/>
  <c r="L99" i="1"/>
  <c r="G100" i="1"/>
  <c r="H100" i="1"/>
  <c r="L100" i="1" s="1"/>
  <c r="G101" i="1"/>
  <c r="H101" i="1"/>
  <c r="L101" i="1" s="1"/>
  <c r="G102" i="1"/>
  <c r="H102" i="1"/>
  <c r="L102" i="1" s="1"/>
  <c r="B3" i="2"/>
  <c r="C3" i="2"/>
  <c r="D3" i="2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D2" i="2"/>
  <c r="C2" i="2"/>
  <c r="B2" i="2"/>
  <c r="N42" i="3"/>
  <c r="N41" i="3"/>
  <c r="N40" i="3"/>
  <c r="N39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G4" i="3"/>
  <c r="J4" i="3" s="1"/>
  <c r="G4" i="1"/>
  <c r="G5" i="1"/>
  <c r="G6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N100" i="1" l="1"/>
  <c r="J100" i="1"/>
  <c r="N6" i="1"/>
  <c r="J6" i="1"/>
  <c r="N5" i="1"/>
  <c r="J5" i="1"/>
  <c r="N4" i="1"/>
  <c r="J4" i="1"/>
  <c r="N99" i="1"/>
  <c r="J99" i="1"/>
  <c r="N102" i="1"/>
  <c r="J102" i="1"/>
  <c r="N101" i="1"/>
  <c r="J101" i="1"/>
  <c r="L61" i="1"/>
  <c r="L32" i="1"/>
  <c r="L33" i="1"/>
  <c r="L31" i="1"/>
  <c r="L29" i="1"/>
  <c r="L27" i="1"/>
  <c r="M102" i="1"/>
  <c r="L39" i="1"/>
  <c r="L34" i="1"/>
  <c r="L35" i="1"/>
  <c r="L37" i="1"/>
  <c r="L30" i="1"/>
  <c r="L28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  <c r="M57" i="1"/>
  <c r="M67" i="1"/>
  <c r="M79" i="1"/>
  <c r="N5" i="3"/>
  <c r="N7" i="3"/>
  <c r="N9" i="3"/>
  <c r="N11" i="3"/>
  <c r="N13" i="3"/>
  <c r="N15" i="3"/>
  <c r="N17" i="3"/>
  <c r="N4" i="3"/>
  <c r="N6" i="3"/>
  <c r="N8" i="3"/>
  <c r="N10" i="3"/>
  <c r="N12" i="3"/>
  <c r="N14" i="3"/>
  <c r="N16" i="3"/>
  <c r="M93" i="1"/>
  <c r="M73" i="1"/>
  <c r="M37" i="1"/>
  <c r="M59" i="1"/>
  <c r="M99" i="1"/>
  <c r="M87" i="1"/>
  <c r="M82" i="1"/>
  <c r="M71" i="1"/>
  <c r="M51" i="1"/>
  <c r="M47" i="1"/>
  <c r="M39" i="1"/>
  <c r="M85" i="1"/>
  <c r="M61" i="1"/>
  <c r="M53" i="1"/>
  <c r="M49" i="1"/>
  <c r="M26" i="3"/>
  <c r="M30" i="3"/>
  <c r="M34" i="3"/>
  <c r="M39" i="3"/>
  <c r="M101" i="1"/>
  <c r="M95" i="1"/>
  <c r="M89" i="1"/>
  <c r="M75" i="1"/>
  <c r="M23" i="3"/>
  <c r="M27" i="3"/>
  <c r="M31" i="3"/>
  <c r="M35" i="3"/>
  <c r="M40" i="3"/>
  <c r="M24" i="3"/>
  <c r="M28" i="3"/>
  <c r="M32" i="3"/>
  <c r="M36" i="3"/>
  <c r="M41" i="3"/>
  <c r="M63" i="1"/>
  <c r="M45" i="1"/>
  <c r="M41" i="1"/>
  <c r="M33" i="1"/>
  <c r="M38" i="3"/>
  <c r="M25" i="3"/>
  <c r="M29" i="3"/>
  <c r="M33" i="3"/>
  <c r="M37" i="3"/>
  <c r="M42" i="3"/>
  <c r="M43" i="1"/>
  <c r="M35" i="1"/>
  <c r="M25" i="1"/>
  <c r="M27" i="1"/>
  <c r="M30" i="1"/>
  <c r="M29" i="1"/>
  <c r="L4" i="1"/>
  <c r="M22" i="3"/>
  <c r="M21" i="3"/>
  <c r="M20" i="3"/>
  <c r="M19" i="3"/>
  <c r="M18" i="3"/>
  <c r="M21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86" i="1"/>
  <c r="M80" i="1"/>
  <c r="M77" i="1"/>
  <c r="M72" i="1"/>
  <c r="M69" i="1"/>
  <c r="M100" i="1"/>
  <c r="M91" i="1"/>
  <c r="M83" i="1"/>
  <c r="M58" i="1"/>
  <c r="M55" i="1"/>
  <c r="M50" i="1"/>
  <c r="M42" i="1"/>
  <c r="M34" i="1"/>
  <c r="M31" i="1"/>
  <c r="M26" i="1"/>
  <c r="M23" i="1"/>
  <c r="M94" i="1"/>
  <c r="M65" i="1"/>
  <c r="M97" i="1"/>
  <c r="M81" i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L8" i="1"/>
  <c r="L6" i="1"/>
  <c r="L5" i="1"/>
</calcChain>
</file>

<file path=xl/sharedStrings.xml><?xml version="1.0" encoding="utf-8"?>
<sst xmlns="http://schemas.openxmlformats.org/spreadsheetml/2006/main" count="93" uniqueCount="72">
  <si>
    <t>Ketamine</t>
  </si>
  <si>
    <t>Buprenorphine Inj</t>
  </si>
  <si>
    <t>EC</t>
  </si>
  <si>
    <t>Wt (Kg)</t>
  </si>
  <si>
    <t>PenG</t>
  </si>
  <si>
    <t>KDB</t>
  </si>
  <si>
    <t>Antisedan</t>
  </si>
  <si>
    <t>Atropine</t>
  </si>
  <si>
    <t>Addl KDB</t>
  </si>
  <si>
    <t>Weight</t>
  </si>
  <si>
    <t>Dexdomitor</t>
  </si>
  <si>
    <t>Burorphanol</t>
  </si>
  <si>
    <t>Total Volume</t>
  </si>
  <si>
    <t>Ask Vet</t>
  </si>
  <si>
    <t>Last Name</t>
  </si>
  <si>
    <t>Sex</t>
  </si>
  <si>
    <t>Cat Name</t>
  </si>
  <si>
    <t>Dog Name</t>
  </si>
  <si>
    <t>Wt (lbs)</t>
  </si>
  <si>
    <t>Buprenorphine Oral Suspension 0.5mg/mL</t>
  </si>
  <si>
    <t>Dosing:  0.01mg/kg  (Wt/2.2*.01/.5)</t>
  </si>
  <si>
    <t>Weight (lbs)</t>
  </si>
  <si>
    <t>1 Oral Dose (mL)</t>
  </si>
  <si>
    <t>CAT DRUG CALCULATIONS</t>
  </si>
  <si>
    <t>DOG DRUG CALCULATIONS</t>
  </si>
  <si>
    <t>Carprofen Inj</t>
  </si>
  <si>
    <t>Carprofen Dosing Chart</t>
  </si>
  <si>
    <t>Description</t>
  </si>
  <si>
    <t>25mg Tab</t>
  </si>
  <si>
    <t>75mg Tab</t>
  </si>
  <si>
    <t>100mg Tab</t>
  </si>
  <si>
    <t>4 Doses (1/4 Tablet)</t>
  </si>
  <si>
    <t>4 Doses (1/2 Tablet)</t>
  </si>
  <si>
    <t>4 Doses (1 Tablet)</t>
  </si>
  <si>
    <t>4 Doses (1 1/2 Tablets)</t>
  </si>
  <si>
    <t>4 Doses (2 Tablets)</t>
  </si>
  <si>
    <t>4.9</t>
  </si>
  <si>
    <t>8.9</t>
  </si>
  <si>
    <t>14.9</t>
  </si>
  <si>
    <t>21.9</t>
  </si>
  <si>
    <t>30.9</t>
  </si>
  <si>
    <t>40.9</t>
  </si>
  <si>
    <t>59.9</t>
  </si>
  <si>
    <t>69.9</t>
  </si>
  <si>
    <t>80.9</t>
  </si>
  <si>
    <t>114.9</t>
  </si>
  <si>
    <t>Weight Range (lbs) Low</t>
  </si>
  <si>
    <t>Weight Range (lbs) High</t>
  </si>
  <si>
    <t>Carprofen Caps</t>
  </si>
  <si>
    <t>1 - 25mg (Quartered)</t>
  </si>
  <si>
    <t>2 - 25mg (Halved)</t>
  </si>
  <si>
    <t>4 - 25mg</t>
  </si>
  <si>
    <t>2 - 75mg (Halved)</t>
  </si>
  <si>
    <t>2 - 100mg (Halved)</t>
  </si>
  <si>
    <t>Output</t>
  </si>
  <si>
    <t>8 - 100mg</t>
  </si>
  <si>
    <t>8 - 75mg</t>
  </si>
  <si>
    <t>4 - 75mg</t>
  </si>
  <si>
    <t>4 - 100mg</t>
  </si>
  <si>
    <t>4 - 75mg &amp; 2 - 75mg (Halved)</t>
  </si>
  <si>
    <t>Consult the Doctor</t>
  </si>
  <si>
    <t>Date:</t>
  </si>
  <si>
    <t>Metacam Inj</t>
  </si>
  <si>
    <t>Buprenorphine Oral 0.5mg/mL (Single Dose)</t>
  </si>
  <si>
    <t>Oral Meloxicam 1.5mg/mL (Single Dose)</t>
  </si>
  <si>
    <t>Oral Meloxicam (1.5mg/mL)</t>
  </si>
  <si>
    <t>Single Dose for Cats (0.03mL/lb)</t>
  </si>
  <si>
    <t>Single Dose</t>
  </si>
  <si>
    <t>2 Doses</t>
  </si>
  <si>
    <t>Notes</t>
  </si>
  <si>
    <t>wt (lb)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</si>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</sst>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0" fontId="3" fillId="0" borderId="0" xfId="0" applyFont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0" fillId="0" borderId="1" xfId="0" applyBorder="1"/>
    <xf numFmtId="0" fontId="4" fillId="0" borderId="1" xfId="0" applyFont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wrapText="1"/>
    </xf>
    <xf numFmtId="49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64" fontId="1" fillId="5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0" borderId="0" xfId="0" applyNumberFormat="1"/>
    <xf numFmtId="0" fontId="5" fillId="0" borderId="4" xfId="0" applyFont="1" applyBorder="1"/>
    <xf numFmtId="0" fontId="0" fillId="0" borderId="0" xfId="0" applyAlignment="1">
      <alignment wrapText="1"/>
    </xf>
    <xf numFmtId="0" fontId="4" fillId="0" borderId="6" xfId="0" applyFont="1" applyBorder="1" applyAlignment="1">
      <alignment wrapText="1"/>
    </xf>
    <xf numFmtId="49" fontId="5" fillId="5" borderId="7" xfId="0" applyNumberFormat="1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164" fontId="3" fillId="2" borderId="5" xfId="0" applyNumberFormat="1" applyFont="1" applyFill="1" applyBorder="1" applyAlignment="1" applyProtection="1">
      <alignment horizontal="right"/>
      <protection locked="0"/>
    </xf>
    <xf numFmtId="2" fontId="3" fillId="4" borderId="2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 applyProtection="1">
      <alignment horizontal="right"/>
      <protection locked="0"/>
    </xf>
    <xf numFmtId="2" fontId="3" fillId="3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center" textRotation="90" wrapText="1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 textRotation="90"/>
    </xf>
    <xf numFmtId="2" fontId="4" fillId="0" borderId="6" xfId="0" applyNumberFormat="1" applyFont="1" applyBorder="1" applyAlignment="1">
      <alignment horizontal="center" textRotation="90"/>
    </xf>
    <xf numFmtId="0" fontId="5" fillId="0" borderId="4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quotePrefix="1" applyBorder="1" applyProtection="1">
      <protection locked="0"/>
    </xf>
    <xf numFmtId="0" fontId="5" fillId="0" borderId="0" xfId="0" applyFont="1" applyAlignment="1">
      <alignment horizontal="left"/>
    </xf>
    <xf numFmtId="14" fontId="5" fillId="7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14" fontId="5" fillId="7" borderId="4" xfId="0" applyNumberFormat="1" applyFont="1" applyFill="1" applyBorder="1" applyAlignment="1" applyProtection="1">
      <alignment horizontal="center" wrapText="1"/>
      <protection locked="0"/>
    </xf>
    <xf numFmtId="0" fontId="1" fillId="5" borderId="3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="104" workbookViewId="0">
      <pane ySplit="2" topLeftCell="A3" activePane="bottomLeft" state="frozen"/>
      <selection pane="bottomLeft" activeCell="M14" sqref="M14"/>
    </sheetView>
  </sheetViews>
  <sheetFormatPr defaultRowHeight="15" x14ac:dyDescent="0.25"/>
  <cols>
    <col min="1" max="1" width="3.28515625" customWidth="1"/>
    <col min="2" max="2" width="3.28515625" style="4" customWidth="1"/>
    <col min="3" max="3" width="11.28515625" style="70" customWidth="1"/>
    <col min="4" max="4" width="12.42578125" style="70" customWidth="1"/>
    <col min="5" max="5" width="9.85546875" style="70" customWidth="1"/>
    <col min="6" max="6" width="5.7109375" style="54" customWidth="1"/>
    <col min="7" max="7" width="5.85546875" style="54" customWidth="1"/>
    <col min="8" max="8" width="6" style="2" customWidth="1"/>
    <col min="9" max="9" width="7.7109375" style="2" customWidth="1"/>
    <col min="10" max="10" width="5.42578125" style="2" customWidth="1"/>
    <col min="11" max="11" width="5.28515625" style="2" customWidth="1"/>
    <col min="12" max="12" width="5" style="2" customWidth="1"/>
    <col min="13" max="13" width="4.85546875" style="2" customWidth="1"/>
    <col min="14" max="14" width="5.28515625" style="2" customWidth="1"/>
    <col min="15" max="15" width="7.28515625" style="2" customWidth="1"/>
    <col min="16" max="16" width="7.7109375" style="2" customWidth="1"/>
    <col min="17" max="17" width="13.42578125" style="67" customWidth="1"/>
    <col min="18" max="18" width="15.42578125" customWidth="1"/>
  </cols>
  <sheetData>
    <row r="1" spans="1:18" ht="26.25" x14ac:dyDescent="0.4">
      <c r="A1" s="81" t="s">
        <v>24</v>
      </c>
      <c r="B1" s="81"/>
      <c r="C1" s="81"/>
      <c r="D1" s="81"/>
      <c r="E1" s="81"/>
      <c r="F1" s="81"/>
      <c r="G1" s="81"/>
      <c r="H1" s="44"/>
      <c r="I1" s="44"/>
      <c r="J1" s="44"/>
      <c r="K1" s="44"/>
      <c r="L1" s="44"/>
      <c r="M1" s="82" t="s">
        <v>61</v>
      </c>
      <c r="N1" s="82"/>
      <c r="O1" s="82"/>
      <c r="P1" s="59"/>
      <c r="Q1" s="83"/>
      <c r="R1" s="83"/>
    </row>
    <row r="2" spans="1:18" s="1" customFormat="1" ht="72" customHeight="1" x14ac:dyDescent="0.2">
      <c r="A2" s="56"/>
      <c r="B2" s="63" t="s">
        <v>2</v>
      </c>
      <c r="C2" s="69" t="s">
        <v>17</v>
      </c>
      <c r="D2" s="69" t="s">
        <v>14</v>
      </c>
      <c r="E2" s="69" t="s">
        <v>15</v>
      </c>
      <c r="F2" s="60" t="s">
        <v>18</v>
      </c>
      <c r="G2" s="60" t="s">
        <v>3</v>
      </c>
      <c r="H2" s="57" t="s">
        <v>5</v>
      </c>
      <c r="I2" s="57" t="s">
        <v>8</v>
      </c>
      <c r="J2" s="57" t="s">
        <v>25</v>
      </c>
      <c r="K2" s="58" t="s">
        <v>4</v>
      </c>
      <c r="L2" s="57" t="s">
        <v>6</v>
      </c>
      <c r="M2" s="57" t="s">
        <v>7</v>
      </c>
      <c r="N2" s="55" t="s">
        <v>1</v>
      </c>
      <c r="O2" s="55" t="s">
        <v>63</v>
      </c>
      <c r="P2" s="28" t="s">
        <v>64</v>
      </c>
      <c r="Q2" s="64" t="s">
        <v>48</v>
      </c>
      <c r="R2" s="68" t="s">
        <v>69</v>
      </c>
    </row>
    <row r="3" spans="1:18" ht="27" customHeight="1" x14ac:dyDescent="0.25">
      <c r="A3" s="13">
        <v>1</v>
      </c>
      <c r="B3" s="19"/>
      <c r="C3" s="23"/>
      <c r="D3" s="24"/>
      <c r="E3" s="16"/>
      <c r="F3" s="49"/>
      <c r="G3" s="50" t="str">
        <f t="shared" ref="G3" si="0">IF(F3="","",F3/2.2)</f>
        <v/>
      </c>
      <c r="H3" s="18" t="str">
        <f>IF(F3="","",VLOOKUP(F3,'KDB Dogs'!A1:E100,5,TRUE))</f>
        <v/>
      </c>
      <c r="I3" s="7"/>
      <c r="J3" s="18" t="str">
        <f t="shared" ref="J3:J42" si="1">IF(G3="","",0.08*G3)</f>
        <v/>
      </c>
      <c r="K3" s="9" t="str">
        <f t="shared" ref="K3:K42" si="2">IF(F3="","",F3*0.05)</f>
        <v/>
      </c>
      <c r="L3" s="18" t="str">
        <f t="shared" ref="L3:L42" si="3">IF(F3="","",((H3/3)/2))</f>
        <v/>
      </c>
      <c r="M3" s="18" t="str">
        <f>IF(G3="","",(G3*0.022)/0.54)</f>
        <v/>
      </c>
      <c r="N3" s="18" t="str">
        <f>IF(G3="","",G3*0.01/0.15)</f>
        <v/>
      </c>
      <c r="O3" s="9" t="str">
        <f t="shared" ref="O3:O42" si="4">IF(F3="","",(ROUNDDOWN((F3/2.2*0.01/0.5),2)))</f>
        <v/>
      </c>
      <c r="P3" s="9" t="str">
        <f t="shared" ref="P3:P42" si="5">IF(F3="","",(F3*0.03))</f>
        <v/>
      </c>
      <c r="Q3" s="65" t="str">
        <f>IF(F3="","",(VLOOKUP(F3,'Carprofen Caps Dogs'!A1:G13,7,TRUE)))</f>
        <v/>
      </c>
      <c r="R3" s="73"/>
    </row>
    <row r="4" spans="1:18" ht="27" customHeight="1" x14ac:dyDescent="0.25">
      <c r="A4" s="14">
        <v>2</v>
      </c>
      <c r="B4" s="20"/>
      <c r="C4" s="25"/>
      <c r="D4" s="26"/>
      <c r="E4" s="17"/>
      <c r="F4" s="51"/>
      <c r="G4" s="52" t="str">
        <f t="shared" ref="G4:G42" si="6">IF(F4="","",F4/2.2)</f>
        <v/>
      </c>
      <c r="H4" s="11" t="str">
        <f>IF(F4="","",VLOOKUP(F4,'KDB Dogs'!A1:E100,5,TRUE))</f>
        <v/>
      </c>
      <c r="I4" s="15"/>
      <c r="J4" s="11" t="str">
        <f t="shared" si="1"/>
        <v/>
      </c>
      <c r="K4" s="11" t="str">
        <f t="shared" si="2"/>
        <v/>
      </c>
      <c r="L4" s="10" t="str">
        <f t="shared" si="3"/>
        <v/>
      </c>
      <c r="M4" s="10" t="str">
        <f t="shared" ref="M4:M42" si="7">IF(G4="","",(G4*0.022)/0.54)</f>
        <v/>
      </c>
      <c r="N4" s="10" t="str">
        <f t="shared" ref="N4:N42" si="8">IF(G4="","",G4*0.01/0.15)</f>
        <v/>
      </c>
      <c r="O4" s="10" t="str">
        <f t="shared" si="4"/>
        <v/>
      </c>
      <c r="P4" s="10" t="str">
        <f t="shared" si="5"/>
        <v/>
      </c>
      <c r="Q4" s="66" t="str">
        <f>IF(F4="","",(VLOOKUP(F4,'Carprofen Caps Dogs'!A1:G13,7,TRUE)))</f>
        <v/>
      </c>
      <c r="R4" s="77"/>
    </row>
    <row r="5" spans="1:18" ht="27" customHeight="1" x14ac:dyDescent="0.25">
      <c r="A5" s="13">
        <v>3</v>
      </c>
      <c r="B5" s="19"/>
      <c r="C5" s="23"/>
      <c r="D5" s="24"/>
      <c r="E5" s="16"/>
      <c r="F5" s="49"/>
      <c r="G5" s="53" t="str">
        <f t="shared" si="6"/>
        <v/>
      </c>
      <c r="H5" s="9" t="str">
        <f>IF(F5="","",VLOOKUP(F5,'KDB Dogs'!A1:E100,5,TRUE))</f>
        <v/>
      </c>
      <c r="I5" s="7"/>
      <c r="J5" s="9" t="str">
        <f t="shared" si="1"/>
        <v/>
      </c>
      <c r="K5" s="9" t="str">
        <f t="shared" si="2"/>
        <v/>
      </c>
      <c r="L5" s="9" t="str">
        <f t="shared" si="3"/>
        <v/>
      </c>
      <c r="M5" s="9" t="str">
        <f t="shared" si="7"/>
        <v/>
      </c>
      <c r="N5" s="9" t="str">
        <f t="shared" si="8"/>
        <v/>
      </c>
      <c r="O5" s="9" t="str">
        <f t="shared" si="4"/>
        <v/>
      </c>
      <c r="P5" s="9" t="str">
        <f t="shared" si="5"/>
        <v/>
      </c>
      <c r="Q5" s="65" t="str">
        <f>IF(F5="","",(VLOOKUP(F5,'Carprofen Caps Dogs'!A1:G13,7,TRUE)))</f>
        <v/>
      </c>
      <c r="R5" s="73"/>
    </row>
    <row r="6" spans="1:18" ht="27" customHeight="1" x14ac:dyDescent="0.25">
      <c r="A6" s="14">
        <v>4</v>
      </c>
      <c r="B6" s="20"/>
      <c r="C6" s="25"/>
      <c r="D6" s="26"/>
      <c r="E6" s="17"/>
      <c r="F6" s="51"/>
      <c r="G6" s="52" t="str">
        <f t="shared" si="6"/>
        <v/>
      </c>
      <c r="H6" s="11" t="str">
        <f>IF(F6="","",VLOOKUP(F6,'KDB Dogs'!A1:E100,5,TRUE))</f>
        <v/>
      </c>
      <c r="I6" s="15"/>
      <c r="J6" s="11" t="str">
        <f t="shared" si="1"/>
        <v/>
      </c>
      <c r="K6" s="11" t="str">
        <f t="shared" si="2"/>
        <v/>
      </c>
      <c r="L6" s="10" t="str">
        <f t="shared" si="3"/>
        <v/>
      </c>
      <c r="M6" s="10" t="str">
        <f>IF(G6="","",(G6*0.022)/0.54)</f>
        <v/>
      </c>
      <c r="N6" s="10" t="str">
        <f>IF(G6="","",G6*0.01/0.15)</f>
        <v/>
      </c>
      <c r="O6" s="10" t="str">
        <f t="shared" si="4"/>
        <v/>
      </c>
      <c r="P6" s="10" t="str">
        <f t="shared" si="5"/>
        <v/>
      </c>
      <c r="Q6" s="66" t="str">
        <f>IF(F6="","",(VLOOKUP(F6,'Carprofen Caps Dogs'!A1:G13,7,TRUE)))</f>
        <v/>
      </c>
      <c r="R6" s="74"/>
    </row>
    <row r="7" spans="1:18" ht="27" customHeight="1" x14ac:dyDescent="0.25">
      <c r="A7" s="13">
        <v>5</v>
      </c>
      <c r="B7" s="19"/>
      <c r="C7" s="23"/>
      <c r="D7" s="24"/>
      <c r="E7" s="16"/>
      <c r="F7" s="49"/>
      <c r="G7" s="53" t="str">
        <f t="shared" si="6"/>
        <v/>
      </c>
      <c r="H7" s="9" t="str">
        <f>IF(F7="","",VLOOKUP(F7,'KDB Dogs'!A1:E100,5,TRUE))</f>
        <v/>
      </c>
      <c r="I7" s="7"/>
      <c r="J7" s="9" t="str">
        <f t="shared" si="1"/>
        <v/>
      </c>
      <c r="K7" s="9" t="str">
        <f t="shared" si="2"/>
        <v/>
      </c>
      <c r="L7" s="9" t="str">
        <f t="shared" si="3"/>
        <v/>
      </c>
      <c r="M7" s="9" t="str">
        <f t="shared" si="7"/>
        <v/>
      </c>
      <c r="N7" s="9" t="str">
        <f t="shared" si="8"/>
        <v/>
      </c>
      <c r="O7" s="9" t="str">
        <f t="shared" si="4"/>
        <v/>
      </c>
      <c r="P7" s="9" t="str">
        <f t="shared" si="5"/>
        <v/>
      </c>
      <c r="Q7" s="65" t="str">
        <f>IF(F7="","",(VLOOKUP(F7,'Carprofen Caps Dogs'!A1:G13,7,TRUE)))</f>
        <v/>
      </c>
      <c r="R7" s="73"/>
    </row>
    <row r="8" spans="1:18" ht="27" customHeight="1" x14ac:dyDescent="0.25">
      <c r="A8" s="14">
        <v>6</v>
      </c>
      <c r="B8" s="20"/>
      <c r="C8" s="25"/>
      <c r="D8" s="26"/>
      <c r="E8" s="17"/>
      <c r="F8" s="51"/>
      <c r="G8" s="52" t="str">
        <f t="shared" si="6"/>
        <v/>
      </c>
      <c r="H8" s="11" t="str">
        <f>IF(F8="","",VLOOKUP(F8,'KDB Dogs'!A1:E100,5,TRUE))</f>
        <v/>
      </c>
      <c r="I8" s="15"/>
      <c r="J8" s="11" t="str">
        <f t="shared" si="1"/>
        <v/>
      </c>
      <c r="K8" s="11" t="str">
        <f t="shared" si="2"/>
        <v/>
      </c>
      <c r="L8" s="10" t="str">
        <f t="shared" si="3"/>
        <v/>
      </c>
      <c r="M8" s="10" t="str">
        <f t="shared" si="7"/>
        <v/>
      </c>
      <c r="N8" s="10" t="str">
        <f t="shared" si="8"/>
        <v/>
      </c>
      <c r="O8" s="10" t="str">
        <f t="shared" si="4"/>
        <v/>
      </c>
      <c r="P8" s="10" t="str">
        <f t="shared" si="5"/>
        <v/>
      </c>
      <c r="Q8" s="66" t="str">
        <f>IF(F8="","",(VLOOKUP(F8,'Carprofen Caps Dogs'!A1:G13,7,TRUE)))</f>
        <v/>
      </c>
      <c r="R8" s="74"/>
    </row>
    <row r="9" spans="1:18" ht="27" customHeight="1" x14ac:dyDescent="0.25">
      <c r="A9" s="13">
        <v>7</v>
      </c>
      <c r="B9" s="19"/>
      <c r="C9" s="23"/>
      <c r="D9" s="24"/>
      <c r="E9" s="16"/>
      <c r="F9" s="49"/>
      <c r="G9" s="53" t="str">
        <f t="shared" si="6"/>
        <v/>
      </c>
      <c r="H9" s="9" t="str">
        <f>IF(F9="","",VLOOKUP(F9,'KDB Dogs'!A1:E100,5,TRUE))</f>
        <v/>
      </c>
      <c r="I9" s="7"/>
      <c r="J9" s="9" t="str">
        <f t="shared" si="1"/>
        <v/>
      </c>
      <c r="K9" s="9" t="str">
        <f t="shared" si="2"/>
        <v/>
      </c>
      <c r="L9" s="9" t="str">
        <f t="shared" si="3"/>
        <v/>
      </c>
      <c r="M9" s="9" t="str">
        <f t="shared" si="7"/>
        <v/>
      </c>
      <c r="N9" s="9" t="str">
        <f t="shared" si="8"/>
        <v/>
      </c>
      <c r="O9" s="9" t="str">
        <f t="shared" si="4"/>
        <v/>
      </c>
      <c r="P9" s="9" t="str">
        <f t="shared" si="5"/>
        <v/>
      </c>
      <c r="Q9" s="65" t="str">
        <f>IF(F9="","",(VLOOKUP(F9,'Carprofen Caps Dogs'!A1:G13,7,TRUE)))</f>
        <v/>
      </c>
      <c r="R9" s="73"/>
    </row>
    <row r="10" spans="1:18" ht="27" customHeight="1" x14ac:dyDescent="0.25">
      <c r="A10" s="14">
        <v>8</v>
      </c>
      <c r="B10" s="20"/>
      <c r="C10" s="25"/>
      <c r="D10" s="26"/>
      <c r="E10" s="17"/>
      <c r="F10" s="51"/>
      <c r="G10" s="52" t="str">
        <f t="shared" si="6"/>
        <v/>
      </c>
      <c r="H10" s="11" t="str">
        <f>IF(F10="","",VLOOKUP(F10,'KDB Dogs'!A1:E100,5,TRUE))</f>
        <v/>
      </c>
      <c r="I10" s="15"/>
      <c r="J10" s="11" t="str">
        <f t="shared" si="1"/>
        <v/>
      </c>
      <c r="K10" s="11" t="str">
        <f t="shared" si="2"/>
        <v/>
      </c>
      <c r="L10" s="10" t="str">
        <f t="shared" si="3"/>
        <v/>
      </c>
      <c r="M10" s="10" t="str">
        <f t="shared" si="7"/>
        <v/>
      </c>
      <c r="N10" s="10" t="str">
        <f t="shared" si="8"/>
        <v/>
      </c>
      <c r="O10" s="10" t="str">
        <f t="shared" si="4"/>
        <v/>
      </c>
      <c r="P10" s="10" t="str">
        <f t="shared" si="5"/>
        <v/>
      </c>
      <c r="Q10" s="66" t="str">
        <f>IF(F10="","",(VLOOKUP(F10,'Carprofen Caps Dogs'!A1:G13,7,TRUE)))</f>
        <v/>
      </c>
      <c r="R10" s="74"/>
    </row>
    <row r="11" spans="1:18" ht="27" customHeight="1" x14ac:dyDescent="0.25">
      <c r="A11" s="13">
        <v>9</v>
      </c>
      <c r="B11" s="19"/>
      <c r="C11" s="23"/>
      <c r="D11" s="24"/>
      <c r="E11" s="16"/>
      <c r="F11" s="49"/>
      <c r="G11" s="53" t="str">
        <f t="shared" si="6"/>
        <v/>
      </c>
      <c r="H11" s="9" t="str">
        <f>IF(F11="","",VLOOKUP(F11,'KDB Dogs'!A1:E100,5,TRUE))</f>
        <v/>
      </c>
      <c r="I11" s="7"/>
      <c r="J11" s="9" t="str">
        <f t="shared" si="1"/>
        <v/>
      </c>
      <c r="K11" s="9" t="str">
        <f t="shared" si="2"/>
        <v/>
      </c>
      <c r="L11" s="9" t="str">
        <f t="shared" si="3"/>
        <v/>
      </c>
      <c r="M11" s="9" t="str">
        <f t="shared" si="7"/>
        <v/>
      </c>
      <c r="N11" s="9" t="str">
        <f t="shared" si="8"/>
        <v/>
      </c>
      <c r="O11" s="9" t="str">
        <f t="shared" si="4"/>
        <v/>
      </c>
      <c r="P11" s="9" t="str">
        <f t="shared" si="5"/>
        <v/>
      </c>
      <c r="Q11" s="65" t="str">
        <f>IF(F11="","",(VLOOKUP(F11,'Carprofen Caps Dogs'!A1:G13,7,TRUE)))</f>
        <v/>
      </c>
      <c r="R11" s="73"/>
    </row>
    <row r="12" spans="1:18" ht="27" customHeight="1" x14ac:dyDescent="0.25">
      <c r="A12" s="14">
        <v>10</v>
      </c>
      <c r="B12" s="20"/>
      <c r="C12" s="25"/>
      <c r="D12" s="26"/>
      <c r="E12" s="17"/>
      <c r="F12" s="51"/>
      <c r="G12" s="52" t="str">
        <f t="shared" si="6"/>
        <v/>
      </c>
      <c r="H12" s="11" t="str">
        <f>IF(F12="","",VLOOKUP(F12,'KDB Dogs'!A1:E100,5,TRUE))</f>
        <v/>
      </c>
      <c r="I12" s="15"/>
      <c r="J12" s="11" t="str">
        <f t="shared" si="1"/>
        <v/>
      </c>
      <c r="K12" s="11" t="str">
        <f t="shared" si="2"/>
        <v/>
      </c>
      <c r="L12" s="10" t="str">
        <f t="shared" si="3"/>
        <v/>
      </c>
      <c r="M12" s="10" t="str">
        <f t="shared" si="7"/>
        <v/>
      </c>
      <c r="N12" s="10" t="str">
        <f t="shared" si="8"/>
        <v/>
      </c>
      <c r="O12" s="10" t="str">
        <f t="shared" si="4"/>
        <v/>
      </c>
      <c r="P12" s="10" t="str">
        <f t="shared" si="5"/>
        <v/>
      </c>
      <c r="Q12" s="66" t="str">
        <f>IF(F12="","",(VLOOKUP(F12,'Carprofen Caps Dogs'!A1:G13,7,TRUE)))</f>
        <v/>
      </c>
      <c r="R12" s="74"/>
    </row>
    <row r="13" spans="1:18" ht="27" customHeight="1" x14ac:dyDescent="0.25">
      <c r="A13" s="13">
        <v>11</v>
      </c>
      <c r="B13" s="19"/>
      <c r="C13" s="23"/>
      <c r="D13" s="24"/>
      <c r="E13" s="16"/>
      <c r="F13" s="49"/>
      <c r="G13" s="53" t="str">
        <f t="shared" si="6"/>
        <v/>
      </c>
      <c r="H13" s="9" t="str">
        <f>IF(F13="","",VLOOKUP(F13,'KDB Dogs'!A1:E100,5,TRUE))</f>
        <v/>
      </c>
      <c r="I13" s="7"/>
      <c r="J13" s="9" t="str">
        <f t="shared" si="1"/>
        <v/>
      </c>
      <c r="K13" s="9" t="str">
        <f t="shared" si="2"/>
        <v/>
      </c>
      <c r="L13" s="9" t="str">
        <f t="shared" si="3"/>
        <v/>
      </c>
      <c r="M13" s="9" t="str">
        <f t="shared" si="7"/>
        <v/>
      </c>
      <c r="N13" s="9" t="str">
        <f t="shared" si="8"/>
        <v/>
      </c>
      <c r="O13" s="9" t="str">
        <f t="shared" si="4"/>
        <v/>
      </c>
      <c r="P13" s="9" t="str">
        <f t="shared" si="5"/>
        <v/>
      </c>
      <c r="Q13" s="65" t="str">
        <f>IF(F13="","",(VLOOKUP(F13,'Carprofen Caps Dogs'!A1:G13,7,TRUE)))</f>
        <v/>
      </c>
      <c r="R13" s="73"/>
    </row>
    <row r="14" spans="1:18" ht="27" customHeight="1" x14ac:dyDescent="0.25">
      <c r="A14" s="14">
        <v>12</v>
      </c>
      <c r="B14" s="20"/>
      <c r="C14" s="25"/>
      <c r="D14" s="26"/>
      <c r="E14" s="17"/>
      <c r="F14" s="51"/>
      <c r="G14" s="52" t="str">
        <f t="shared" si="6"/>
        <v/>
      </c>
      <c r="H14" s="11" t="str">
        <f>IF(F14="","",VLOOKUP(F14,'KDB Dogs'!A1:E100,5,TRUE))</f>
        <v/>
      </c>
      <c r="I14" s="15"/>
      <c r="J14" s="11" t="str">
        <f t="shared" si="1"/>
        <v/>
      </c>
      <c r="K14" s="11" t="str">
        <f t="shared" si="2"/>
        <v/>
      </c>
      <c r="L14" s="10" t="str">
        <f t="shared" si="3"/>
        <v/>
      </c>
      <c r="M14" s="10" t="str">
        <f t="shared" si="7"/>
        <v/>
      </c>
      <c r="N14" s="10" t="str">
        <f t="shared" si="8"/>
        <v/>
      </c>
      <c r="O14" s="10" t="str">
        <f t="shared" si="4"/>
        <v/>
      </c>
      <c r="P14" s="10" t="str">
        <f t="shared" si="5"/>
        <v/>
      </c>
      <c r="Q14" s="66" t="str">
        <f>IF(F14="","",(VLOOKUP(F14,'Carprofen Caps Dogs'!A1:G13,7,TRUE)))</f>
        <v/>
      </c>
      <c r="R14" s="74"/>
    </row>
    <row r="15" spans="1:18" ht="27" customHeight="1" x14ac:dyDescent="0.25">
      <c r="A15" s="13">
        <v>13</v>
      </c>
      <c r="B15" s="19"/>
      <c r="C15" s="23"/>
      <c r="D15" s="24"/>
      <c r="E15" s="16"/>
      <c r="F15" s="49"/>
      <c r="G15" s="53" t="str">
        <f t="shared" si="6"/>
        <v/>
      </c>
      <c r="H15" s="9" t="str">
        <f>IF(F15="","",VLOOKUP(F15,'KDB Dogs'!A1:E100,5,TRUE))</f>
        <v/>
      </c>
      <c r="I15" s="7"/>
      <c r="J15" s="9" t="str">
        <f t="shared" si="1"/>
        <v/>
      </c>
      <c r="K15" s="9" t="str">
        <f t="shared" si="2"/>
        <v/>
      </c>
      <c r="L15" s="9" t="str">
        <f t="shared" si="3"/>
        <v/>
      </c>
      <c r="M15" s="9" t="str">
        <f t="shared" si="7"/>
        <v/>
      </c>
      <c r="N15" s="9" t="str">
        <f t="shared" si="8"/>
        <v/>
      </c>
      <c r="O15" s="9" t="str">
        <f t="shared" si="4"/>
        <v/>
      </c>
      <c r="P15" s="9" t="str">
        <f t="shared" si="5"/>
        <v/>
      </c>
      <c r="Q15" s="65" t="str">
        <f>IF(F15="","",(VLOOKUP(F15,'Carprofen Caps Dogs'!A1:G13,7,TRUE)))</f>
        <v/>
      </c>
      <c r="R15" s="73"/>
    </row>
    <row r="16" spans="1:18" ht="27" customHeight="1" x14ac:dyDescent="0.25">
      <c r="A16" s="14">
        <v>14</v>
      </c>
      <c r="B16" s="20"/>
      <c r="C16" s="25"/>
      <c r="D16" s="26"/>
      <c r="E16" s="17"/>
      <c r="F16" s="51"/>
      <c r="G16" s="52" t="str">
        <f t="shared" si="6"/>
        <v/>
      </c>
      <c r="H16" s="11" t="str">
        <f>IF(F16="","",VLOOKUP(F16,'KDB Dogs'!A1:E100,5,TRUE))</f>
        <v/>
      </c>
      <c r="I16" s="15"/>
      <c r="J16" s="11" t="str">
        <f t="shared" si="1"/>
        <v/>
      </c>
      <c r="K16" s="11" t="str">
        <f t="shared" si="2"/>
        <v/>
      </c>
      <c r="L16" s="10" t="str">
        <f t="shared" si="3"/>
        <v/>
      </c>
      <c r="M16" s="10" t="str">
        <f t="shared" si="7"/>
        <v/>
      </c>
      <c r="N16" s="10" t="str">
        <f t="shared" si="8"/>
        <v/>
      </c>
      <c r="O16" s="10" t="str">
        <f t="shared" si="4"/>
        <v/>
      </c>
      <c r="P16" s="10" t="str">
        <f t="shared" si="5"/>
        <v/>
      </c>
      <c r="Q16" s="66" t="str">
        <f>IF(F16="","",(VLOOKUP(F16,'Carprofen Caps Dogs'!A1:G13,7,TRUE)))</f>
        <v/>
      </c>
      <c r="R16" s="74"/>
    </row>
    <row r="17" spans="1:18" ht="27" customHeight="1" x14ac:dyDescent="0.25">
      <c r="A17" s="13">
        <v>15</v>
      </c>
      <c r="B17" s="19"/>
      <c r="C17" s="23"/>
      <c r="D17" s="24"/>
      <c r="E17" s="16"/>
      <c r="F17" s="49"/>
      <c r="G17" s="53" t="str">
        <f t="shared" si="6"/>
        <v/>
      </c>
      <c r="H17" s="9" t="str">
        <f>IF(F17="","",VLOOKUP(F17,'KDB Dogs'!A1:E100,5,TRUE))</f>
        <v/>
      </c>
      <c r="I17" s="7"/>
      <c r="J17" s="9" t="str">
        <f t="shared" si="1"/>
        <v/>
      </c>
      <c r="K17" s="9" t="str">
        <f t="shared" si="2"/>
        <v/>
      </c>
      <c r="L17" s="9" t="str">
        <f t="shared" si="3"/>
        <v/>
      </c>
      <c r="M17" s="9" t="str">
        <f t="shared" si="7"/>
        <v/>
      </c>
      <c r="N17" s="9" t="str">
        <f t="shared" si="8"/>
        <v/>
      </c>
      <c r="O17" s="9" t="str">
        <f t="shared" si="4"/>
        <v/>
      </c>
      <c r="P17" s="9" t="str">
        <f t="shared" si="5"/>
        <v/>
      </c>
      <c r="Q17" s="65" t="str">
        <f>IF(F17="","",(VLOOKUP(F17,'Carprofen Caps Dogs'!A1:G13,7,TRUE)))</f>
        <v/>
      </c>
      <c r="R17" s="73"/>
    </row>
    <row r="18" spans="1:18" ht="27" customHeight="1" x14ac:dyDescent="0.25">
      <c r="A18" s="14">
        <v>16</v>
      </c>
      <c r="B18" s="20"/>
      <c r="C18" s="25"/>
      <c r="D18" s="26"/>
      <c r="E18" s="17"/>
      <c r="F18" s="51"/>
      <c r="G18" s="52" t="str">
        <f t="shared" si="6"/>
        <v/>
      </c>
      <c r="H18" s="11" t="str">
        <f>IF(F18="","",VLOOKUP(F18,'KDB Dogs'!A1:E100,5,TRUE))</f>
        <v/>
      </c>
      <c r="I18" s="15"/>
      <c r="J18" s="11" t="str">
        <f t="shared" si="1"/>
        <v/>
      </c>
      <c r="K18" s="11" t="str">
        <f t="shared" si="2"/>
        <v/>
      </c>
      <c r="L18" s="11" t="str">
        <f t="shared" si="3"/>
        <v/>
      </c>
      <c r="M18" s="11" t="str">
        <f t="shared" si="7"/>
        <v/>
      </c>
      <c r="N18" s="10" t="str">
        <f t="shared" si="8"/>
        <v/>
      </c>
      <c r="O18" s="10" t="str">
        <f t="shared" si="4"/>
        <v/>
      </c>
      <c r="P18" s="10" t="str">
        <f t="shared" si="5"/>
        <v/>
      </c>
      <c r="Q18" s="66" t="str">
        <f>IF(F18="","",(VLOOKUP(F18,'Carprofen Caps Dogs'!A1:G13,7,TRUE)))</f>
        <v/>
      </c>
      <c r="R18" s="74"/>
    </row>
    <row r="19" spans="1:18" ht="27" customHeight="1" x14ac:dyDescent="0.25">
      <c r="A19" s="13">
        <v>17</v>
      </c>
      <c r="B19" s="19"/>
      <c r="C19" s="23"/>
      <c r="D19" s="24"/>
      <c r="E19" s="16"/>
      <c r="F19" s="49"/>
      <c r="G19" s="53" t="str">
        <f t="shared" si="6"/>
        <v/>
      </c>
      <c r="H19" s="9" t="str">
        <f>IF(F19="","",VLOOKUP(F19,'KDB Dogs'!A1:E100,5,TRUE))</f>
        <v/>
      </c>
      <c r="I19" s="7"/>
      <c r="J19" s="9" t="str">
        <f t="shared" si="1"/>
        <v/>
      </c>
      <c r="K19" s="9" t="str">
        <f t="shared" si="2"/>
        <v/>
      </c>
      <c r="L19" s="9" t="str">
        <f t="shared" si="3"/>
        <v/>
      </c>
      <c r="M19" s="9" t="str">
        <f t="shared" si="7"/>
        <v/>
      </c>
      <c r="N19" s="9" t="str">
        <f t="shared" si="8"/>
        <v/>
      </c>
      <c r="O19" s="9" t="str">
        <f t="shared" si="4"/>
        <v/>
      </c>
      <c r="P19" s="9" t="str">
        <f t="shared" si="5"/>
        <v/>
      </c>
      <c r="Q19" s="65" t="str">
        <f>IF(F19="","",(VLOOKUP(F19,'Carprofen Caps Dogs'!A1:G13,7,TRUE)))</f>
        <v/>
      </c>
      <c r="R19" s="73"/>
    </row>
    <row r="20" spans="1:18" ht="27" customHeight="1" x14ac:dyDescent="0.25">
      <c r="A20" s="14">
        <v>18</v>
      </c>
      <c r="B20" s="20"/>
      <c r="C20" s="25"/>
      <c r="D20" s="26"/>
      <c r="E20" s="17"/>
      <c r="F20" s="51"/>
      <c r="G20" s="52" t="str">
        <f t="shared" si="6"/>
        <v/>
      </c>
      <c r="H20" s="11" t="str">
        <f>IF(F20="","",VLOOKUP(F20,'KDB Dogs'!A1:E100,5,TRUE))</f>
        <v/>
      </c>
      <c r="I20" s="15"/>
      <c r="J20" s="11" t="str">
        <f t="shared" si="1"/>
        <v/>
      </c>
      <c r="K20" s="11" t="str">
        <f t="shared" si="2"/>
        <v/>
      </c>
      <c r="L20" s="11" t="str">
        <f t="shared" si="3"/>
        <v/>
      </c>
      <c r="M20" s="11" t="str">
        <f t="shared" si="7"/>
        <v/>
      </c>
      <c r="N20" s="10" t="str">
        <f t="shared" si="8"/>
        <v/>
      </c>
      <c r="O20" s="10" t="str">
        <f t="shared" si="4"/>
        <v/>
      </c>
      <c r="P20" s="10" t="str">
        <f t="shared" si="5"/>
        <v/>
      </c>
      <c r="Q20" s="66" t="str">
        <f>IF(F20="","",(VLOOKUP(F20,'Carprofen Caps Dogs'!A1:G13,7,TRUE)))</f>
        <v/>
      </c>
      <c r="R20" s="74"/>
    </row>
    <row r="21" spans="1:18" ht="27" customHeight="1" x14ac:dyDescent="0.25">
      <c r="A21" s="13">
        <v>19</v>
      </c>
      <c r="B21" s="19"/>
      <c r="C21" s="23"/>
      <c r="D21" s="24"/>
      <c r="E21" s="16"/>
      <c r="F21" s="49"/>
      <c r="G21" s="53" t="str">
        <f t="shared" si="6"/>
        <v/>
      </c>
      <c r="H21" s="9" t="str">
        <f>IF(F21="","",VLOOKUP(F21,'KDB Dogs'!A1:E100,5,TRUE))</f>
        <v/>
      </c>
      <c r="I21" s="7"/>
      <c r="J21" s="9" t="str">
        <f t="shared" si="1"/>
        <v/>
      </c>
      <c r="K21" s="9" t="str">
        <f t="shared" si="2"/>
        <v/>
      </c>
      <c r="L21" s="9" t="str">
        <f t="shared" si="3"/>
        <v/>
      </c>
      <c r="M21" s="9" t="str">
        <f t="shared" si="7"/>
        <v/>
      </c>
      <c r="N21" s="9" t="str">
        <f t="shared" si="8"/>
        <v/>
      </c>
      <c r="O21" s="9" t="str">
        <f t="shared" si="4"/>
        <v/>
      </c>
      <c r="P21" s="9" t="str">
        <f t="shared" si="5"/>
        <v/>
      </c>
      <c r="Q21" s="65" t="str">
        <f>IF(F21="","",(VLOOKUP(F21,'Carprofen Caps Dogs'!A1:G13,7,TRUE)))</f>
        <v/>
      </c>
      <c r="R21" s="73"/>
    </row>
    <row r="22" spans="1:18" ht="27" customHeight="1" x14ac:dyDescent="0.25">
      <c r="A22" s="14">
        <v>20</v>
      </c>
      <c r="B22" s="20"/>
      <c r="C22" s="25"/>
      <c r="D22" s="26"/>
      <c r="E22" s="17"/>
      <c r="F22" s="51"/>
      <c r="G22" s="52" t="str">
        <f t="shared" si="6"/>
        <v/>
      </c>
      <c r="H22" s="11" t="str">
        <f>IF(F22="","",VLOOKUP(F22,'KDB Dogs'!A1:E100,5,TRUE))</f>
        <v/>
      </c>
      <c r="I22" s="15"/>
      <c r="J22" s="11" t="str">
        <f t="shared" si="1"/>
        <v/>
      </c>
      <c r="K22" s="11" t="str">
        <f t="shared" si="2"/>
        <v/>
      </c>
      <c r="L22" s="11" t="str">
        <f t="shared" si="3"/>
        <v/>
      </c>
      <c r="M22" s="11" t="str">
        <f t="shared" si="7"/>
        <v/>
      </c>
      <c r="N22" s="10" t="str">
        <f t="shared" si="8"/>
        <v/>
      </c>
      <c r="O22" s="10" t="str">
        <f t="shared" si="4"/>
        <v/>
      </c>
      <c r="P22" s="10" t="str">
        <f t="shared" si="5"/>
        <v/>
      </c>
      <c r="Q22" s="66" t="str">
        <f>IF(F22="","",(VLOOKUP(F22,'Carprofen Caps Dogs'!A1:G13,7,TRUE)))</f>
        <v/>
      </c>
      <c r="R22" s="74"/>
    </row>
    <row r="23" spans="1:18" ht="27" customHeight="1" x14ac:dyDescent="0.25">
      <c r="A23" s="13">
        <v>21</v>
      </c>
      <c r="B23" s="19"/>
      <c r="C23" s="23"/>
      <c r="D23" s="24"/>
      <c r="E23" s="16"/>
      <c r="F23" s="49"/>
      <c r="G23" s="53" t="str">
        <f t="shared" si="6"/>
        <v/>
      </c>
      <c r="H23" s="9" t="str">
        <f>IF(F23="","",VLOOKUP(F23,'KDB Dogs'!A1:E100,5,TRUE))</f>
        <v/>
      </c>
      <c r="I23" s="7"/>
      <c r="J23" s="9" t="str">
        <f t="shared" si="1"/>
        <v/>
      </c>
      <c r="K23" s="9" t="str">
        <f t="shared" si="2"/>
        <v/>
      </c>
      <c r="L23" s="9" t="str">
        <f t="shared" si="3"/>
        <v/>
      </c>
      <c r="M23" s="9" t="str">
        <f t="shared" si="7"/>
        <v/>
      </c>
      <c r="N23" s="9" t="str">
        <f t="shared" si="8"/>
        <v/>
      </c>
      <c r="O23" s="9" t="str">
        <f t="shared" si="4"/>
        <v/>
      </c>
      <c r="P23" s="9" t="str">
        <f t="shared" si="5"/>
        <v/>
      </c>
      <c r="Q23" s="65" t="str">
        <f>IF(F23="","",(VLOOKUP(F23,'Carprofen Caps Dogs'!A1:G13,7,TRUE)))</f>
        <v/>
      </c>
      <c r="R23" s="73"/>
    </row>
    <row r="24" spans="1:18" ht="27" customHeight="1" x14ac:dyDescent="0.25">
      <c r="A24" s="14">
        <v>22</v>
      </c>
      <c r="B24" s="20"/>
      <c r="C24" s="25"/>
      <c r="D24" s="26"/>
      <c r="E24" s="17"/>
      <c r="F24" s="51"/>
      <c r="G24" s="52" t="str">
        <f t="shared" si="6"/>
        <v/>
      </c>
      <c r="H24" s="11" t="str">
        <f>IF(F24="","",VLOOKUP(F24,'KDB Dogs'!A1:E100,5,TRUE))</f>
        <v/>
      </c>
      <c r="I24" s="15"/>
      <c r="J24" s="11" t="str">
        <f t="shared" si="1"/>
        <v/>
      </c>
      <c r="K24" s="11" t="str">
        <f t="shared" si="2"/>
        <v/>
      </c>
      <c r="L24" s="11" t="str">
        <f t="shared" si="3"/>
        <v/>
      </c>
      <c r="M24" s="11" t="str">
        <f t="shared" si="7"/>
        <v/>
      </c>
      <c r="N24" s="10" t="str">
        <f t="shared" si="8"/>
        <v/>
      </c>
      <c r="O24" s="10" t="str">
        <f t="shared" si="4"/>
        <v/>
      </c>
      <c r="P24" s="10" t="str">
        <f t="shared" si="5"/>
        <v/>
      </c>
      <c r="Q24" s="66" t="str">
        <f>IF(F24="","",(VLOOKUP(F24,'Carprofen Caps Dogs'!A1:G13,7,TRUE)))</f>
        <v/>
      </c>
      <c r="R24" s="74"/>
    </row>
    <row r="25" spans="1:18" ht="27" customHeight="1" x14ac:dyDescent="0.25">
      <c r="A25" s="13">
        <v>23</v>
      </c>
      <c r="B25" s="19"/>
      <c r="C25" s="23"/>
      <c r="D25" s="24"/>
      <c r="E25" s="16"/>
      <c r="F25" s="49"/>
      <c r="G25" s="53" t="str">
        <f t="shared" si="6"/>
        <v/>
      </c>
      <c r="H25" s="9" t="str">
        <f>IF(F25="","",VLOOKUP(F25,'KDB Dogs'!A1:E100,5,TRUE))</f>
        <v/>
      </c>
      <c r="I25" s="7"/>
      <c r="J25" s="9" t="str">
        <f t="shared" si="1"/>
        <v/>
      </c>
      <c r="K25" s="9" t="str">
        <f t="shared" si="2"/>
        <v/>
      </c>
      <c r="L25" s="9" t="str">
        <f t="shared" si="3"/>
        <v/>
      </c>
      <c r="M25" s="9" t="str">
        <f t="shared" si="7"/>
        <v/>
      </c>
      <c r="N25" s="9" t="str">
        <f t="shared" si="8"/>
        <v/>
      </c>
      <c r="O25" s="9" t="str">
        <f t="shared" si="4"/>
        <v/>
      </c>
      <c r="P25" s="9" t="str">
        <f t="shared" si="5"/>
        <v/>
      </c>
      <c r="Q25" s="65" t="str">
        <f>IF(F25="","",(VLOOKUP(F25,'Carprofen Caps Dogs'!A1:G13,7,TRUE)))</f>
        <v/>
      </c>
      <c r="R25" s="73"/>
    </row>
    <row r="26" spans="1:18" ht="27" customHeight="1" x14ac:dyDescent="0.25">
      <c r="A26" s="14">
        <v>24</v>
      </c>
      <c r="B26" s="20"/>
      <c r="C26" s="25"/>
      <c r="D26" s="26"/>
      <c r="E26" s="17"/>
      <c r="F26" s="51"/>
      <c r="G26" s="52" t="str">
        <f t="shared" si="6"/>
        <v/>
      </c>
      <c r="H26" s="11" t="str">
        <f>IF(F26="","",VLOOKUP(F26,'KDB Dogs'!A1:E100,5,TRUE))</f>
        <v/>
      </c>
      <c r="I26" s="15"/>
      <c r="J26" s="11" t="str">
        <f t="shared" si="1"/>
        <v/>
      </c>
      <c r="K26" s="11" t="str">
        <f t="shared" si="2"/>
        <v/>
      </c>
      <c r="L26" s="11" t="str">
        <f t="shared" si="3"/>
        <v/>
      </c>
      <c r="M26" s="11" t="str">
        <f t="shared" si="7"/>
        <v/>
      </c>
      <c r="N26" s="10" t="str">
        <f t="shared" si="8"/>
        <v/>
      </c>
      <c r="O26" s="10" t="str">
        <f t="shared" si="4"/>
        <v/>
      </c>
      <c r="P26" s="10" t="str">
        <f t="shared" si="5"/>
        <v/>
      </c>
      <c r="Q26" s="66" t="str">
        <f>IF(F26="","",(VLOOKUP(F26,'Carprofen Caps Dogs'!A1:G13,7,TRUE)))</f>
        <v/>
      </c>
      <c r="R26" s="74"/>
    </row>
    <row r="27" spans="1:18" ht="27" customHeight="1" x14ac:dyDescent="0.25">
      <c r="A27" s="13">
        <v>25</v>
      </c>
      <c r="B27" s="19"/>
      <c r="C27" s="23"/>
      <c r="D27" s="24"/>
      <c r="E27" s="16"/>
      <c r="F27" s="49"/>
      <c r="G27" s="53" t="str">
        <f t="shared" si="6"/>
        <v/>
      </c>
      <c r="H27" s="9" t="str">
        <f>IF(F27="","",VLOOKUP(F27,'KDB Dogs'!A1:E100,5,TRUE))</f>
        <v/>
      </c>
      <c r="I27" s="7"/>
      <c r="J27" s="9" t="str">
        <f t="shared" si="1"/>
        <v/>
      </c>
      <c r="K27" s="9" t="str">
        <f t="shared" si="2"/>
        <v/>
      </c>
      <c r="L27" s="9" t="str">
        <f t="shared" si="3"/>
        <v/>
      </c>
      <c r="M27" s="9" t="str">
        <f t="shared" si="7"/>
        <v/>
      </c>
      <c r="N27" s="9" t="str">
        <f t="shared" si="8"/>
        <v/>
      </c>
      <c r="O27" s="9" t="str">
        <f t="shared" si="4"/>
        <v/>
      </c>
      <c r="P27" s="9" t="str">
        <f t="shared" si="5"/>
        <v/>
      </c>
      <c r="Q27" s="65" t="str">
        <f>IF(F27="","",(VLOOKUP(F27,'Carprofen Caps Dogs'!A1:G13,7,TRUE)))</f>
        <v/>
      </c>
      <c r="R27" s="73"/>
    </row>
    <row r="28" spans="1:18" ht="27" customHeight="1" x14ac:dyDescent="0.25">
      <c r="A28" s="14">
        <v>26</v>
      </c>
      <c r="B28" s="20"/>
      <c r="C28" s="25"/>
      <c r="D28" s="26"/>
      <c r="E28" s="17"/>
      <c r="F28" s="51"/>
      <c r="G28" s="52" t="str">
        <f t="shared" si="6"/>
        <v/>
      </c>
      <c r="H28" s="11" t="str">
        <f>IF(F28="","",VLOOKUP(F28,'KDB Dogs'!A1:E100,5,TRUE))</f>
        <v/>
      </c>
      <c r="I28" s="15"/>
      <c r="J28" s="11" t="str">
        <f t="shared" si="1"/>
        <v/>
      </c>
      <c r="K28" s="11" t="str">
        <f t="shared" si="2"/>
        <v/>
      </c>
      <c r="L28" s="11" t="str">
        <f t="shared" si="3"/>
        <v/>
      </c>
      <c r="M28" s="11" t="str">
        <f t="shared" si="7"/>
        <v/>
      </c>
      <c r="N28" s="10" t="str">
        <f t="shared" si="8"/>
        <v/>
      </c>
      <c r="O28" s="10" t="str">
        <f t="shared" si="4"/>
        <v/>
      </c>
      <c r="P28" s="10" t="str">
        <f t="shared" si="5"/>
        <v/>
      </c>
      <c r="Q28" s="66" t="str">
        <f>IF(F28="","",(VLOOKUP(F28,'Carprofen Caps Dogs'!A1:G13,7,TRUE)))</f>
        <v/>
      </c>
      <c r="R28" s="74"/>
    </row>
    <row r="29" spans="1:18" ht="27" customHeight="1" x14ac:dyDescent="0.25">
      <c r="A29" s="13">
        <v>27</v>
      </c>
      <c r="B29" s="19"/>
      <c r="C29" s="23"/>
      <c r="D29" s="24"/>
      <c r="E29" s="16"/>
      <c r="F29" s="49"/>
      <c r="G29" s="53" t="str">
        <f t="shared" si="6"/>
        <v/>
      </c>
      <c r="H29" s="9" t="str">
        <f>IF(F29="","",VLOOKUP(F29,'KDB Dogs'!A1:E100,5,TRUE))</f>
        <v/>
      </c>
      <c r="I29" s="7"/>
      <c r="J29" s="9" t="str">
        <f t="shared" si="1"/>
        <v/>
      </c>
      <c r="K29" s="9" t="str">
        <f t="shared" si="2"/>
        <v/>
      </c>
      <c r="L29" s="9" t="str">
        <f t="shared" si="3"/>
        <v/>
      </c>
      <c r="M29" s="9" t="str">
        <f t="shared" si="7"/>
        <v/>
      </c>
      <c r="N29" s="9" t="str">
        <f t="shared" si="8"/>
        <v/>
      </c>
      <c r="O29" s="9" t="str">
        <f t="shared" si="4"/>
        <v/>
      </c>
      <c r="P29" s="9" t="str">
        <f t="shared" si="5"/>
        <v/>
      </c>
      <c r="Q29" s="65" t="str">
        <f>IF(F29="","",(VLOOKUP(F29,'Carprofen Caps Dogs'!A1:G13,7,TRUE)))</f>
        <v/>
      </c>
      <c r="R29" s="73"/>
    </row>
    <row r="30" spans="1:18" ht="27" customHeight="1" x14ac:dyDescent="0.25">
      <c r="A30" s="14">
        <v>28</v>
      </c>
      <c r="B30" s="20"/>
      <c r="C30" s="25"/>
      <c r="D30" s="26"/>
      <c r="E30" s="17"/>
      <c r="F30" s="51"/>
      <c r="G30" s="52" t="str">
        <f t="shared" si="6"/>
        <v/>
      </c>
      <c r="H30" s="11" t="str">
        <f>IF(F30="","",VLOOKUP(F30,'KDB Dogs'!A1:E100,5,TRUE))</f>
        <v/>
      </c>
      <c r="I30" s="15"/>
      <c r="J30" s="11" t="str">
        <f t="shared" si="1"/>
        <v/>
      </c>
      <c r="K30" s="11" t="str">
        <f t="shared" si="2"/>
        <v/>
      </c>
      <c r="L30" s="11" t="str">
        <f t="shared" si="3"/>
        <v/>
      </c>
      <c r="M30" s="11" t="str">
        <f t="shared" si="7"/>
        <v/>
      </c>
      <c r="N30" s="10" t="str">
        <f t="shared" si="8"/>
        <v/>
      </c>
      <c r="O30" s="10" t="str">
        <f t="shared" si="4"/>
        <v/>
      </c>
      <c r="P30" s="10" t="str">
        <f t="shared" si="5"/>
        <v/>
      </c>
      <c r="Q30" s="66" t="str">
        <f>IF(F30="","",(VLOOKUP(F30,'Carprofen Caps Dogs'!A1:G13,7,TRUE)))</f>
        <v/>
      </c>
      <c r="R30" s="74"/>
    </row>
    <row r="31" spans="1:18" ht="27" customHeight="1" x14ac:dyDescent="0.25">
      <c r="A31" s="13">
        <v>29</v>
      </c>
      <c r="B31" s="19"/>
      <c r="C31" s="23"/>
      <c r="D31" s="24"/>
      <c r="E31" s="16"/>
      <c r="F31" s="49"/>
      <c r="G31" s="53" t="str">
        <f t="shared" si="6"/>
        <v/>
      </c>
      <c r="H31" s="9" t="str">
        <f>IF(F31="","",VLOOKUP(F31,'KDB Dogs'!A1:E100,5,TRUE))</f>
        <v/>
      </c>
      <c r="I31" s="7"/>
      <c r="J31" s="9" t="str">
        <f t="shared" si="1"/>
        <v/>
      </c>
      <c r="K31" s="9" t="str">
        <f t="shared" si="2"/>
        <v/>
      </c>
      <c r="L31" s="9" t="str">
        <f t="shared" si="3"/>
        <v/>
      </c>
      <c r="M31" s="9" t="str">
        <f t="shared" si="7"/>
        <v/>
      </c>
      <c r="N31" s="9" t="str">
        <f t="shared" si="8"/>
        <v/>
      </c>
      <c r="O31" s="9" t="str">
        <f t="shared" si="4"/>
        <v/>
      </c>
      <c r="P31" s="9" t="str">
        <f t="shared" si="5"/>
        <v/>
      </c>
      <c r="Q31" s="65" t="str">
        <f>IF(F31="","",(VLOOKUP(F31,'Carprofen Caps Dogs'!A1:G13,7,TRUE)))</f>
        <v/>
      </c>
      <c r="R31" s="73"/>
    </row>
    <row r="32" spans="1:18" ht="27" customHeight="1" x14ac:dyDescent="0.25">
      <c r="A32" s="14">
        <v>30</v>
      </c>
      <c r="B32" s="20"/>
      <c r="C32" s="25"/>
      <c r="D32" s="26"/>
      <c r="E32" s="17"/>
      <c r="F32" s="51"/>
      <c r="G32" s="52" t="str">
        <f t="shared" si="6"/>
        <v/>
      </c>
      <c r="H32" s="11" t="str">
        <f>IF(F32="","",VLOOKUP(F32,'KDB Dogs'!A1:E100,5,TRUE))</f>
        <v/>
      </c>
      <c r="I32" s="15"/>
      <c r="J32" s="11" t="str">
        <f t="shared" si="1"/>
        <v/>
      </c>
      <c r="K32" s="11" t="str">
        <f t="shared" si="2"/>
        <v/>
      </c>
      <c r="L32" s="11" t="str">
        <f t="shared" si="3"/>
        <v/>
      </c>
      <c r="M32" s="11" t="str">
        <f t="shared" si="7"/>
        <v/>
      </c>
      <c r="N32" s="10" t="str">
        <f t="shared" si="8"/>
        <v/>
      </c>
      <c r="O32" s="10" t="str">
        <f t="shared" si="4"/>
        <v/>
      </c>
      <c r="P32" s="10" t="str">
        <f t="shared" si="5"/>
        <v/>
      </c>
      <c r="Q32" s="66" t="str">
        <f>IF(F32="","",(VLOOKUP(F32,'Carprofen Caps Dogs'!A1:G13,7,TRUE)))</f>
        <v/>
      </c>
      <c r="R32" s="74"/>
    </row>
    <row r="33" spans="1:18" ht="27" customHeight="1" x14ac:dyDescent="0.25">
      <c r="A33" s="13">
        <v>31</v>
      </c>
      <c r="B33" s="19"/>
      <c r="C33" s="23"/>
      <c r="D33" s="24"/>
      <c r="E33" s="16"/>
      <c r="F33" s="49"/>
      <c r="G33" s="53" t="str">
        <f t="shared" si="6"/>
        <v/>
      </c>
      <c r="H33" s="9" t="str">
        <f>IF(F33="","",VLOOKUP(F33,'KDB Dogs'!A1:E100,5,TRUE))</f>
        <v/>
      </c>
      <c r="I33" s="7"/>
      <c r="J33" s="9" t="str">
        <f t="shared" si="1"/>
        <v/>
      </c>
      <c r="K33" s="9" t="str">
        <f t="shared" si="2"/>
        <v/>
      </c>
      <c r="L33" s="9" t="str">
        <f t="shared" si="3"/>
        <v/>
      </c>
      <c r="M33" s="9" t="str">
        <f t="shared" si="7"/>
        <v/>
      </c>
      <c r="N33" s="9" t="str">
        <f t="shared" si="8"/>
        <v/>
      </c>
      <c r="O33" s="9" t="str">
        <f t="shared" si="4"/>
        <v/>
      </c>
      <c r="P33" s="9" t="str">
        <f t="shared" si="5"/>
        <v/>
      </c>
      <c r="Q33" s="65" t="str">
        <f>IF(F33="","",(VLOOKUP(F33,'Carprofen Caps Dogs'!A1:G13,7,TRUE)))</f>
        <v/>
      </c>
      <c r="R33" s="73"/>
    </row>
    <row r="34" spans="1:18" ht="27" customHeight="1" x14ac:dyDescent="0.25">
      <c r="A34" s="14">
        <v>32</v>
      </c>
      <c r="B34" s="20"/>
      <c r="C34" s="25"/>
      <c r="D34" s="26"/>
      <c r="E34" s="17"/>
      <c r="F34" s="51"/>
      <c r="G34" s="52" t="str">
        <f t="shared" si="6"/>
        <v/>
      </c>
      <c r="H34" s="11" t="str">
        <f>IF(F34="","",VLOOKUP(F34,'KDB Dogs'!A1:E100,5,TRUE))</f>
        <v/>
      </c>
      <c r="I34" s="15"/>
      <c r="J34" s="11" t="str">
        <f t="shared" si="1"/>
        <v/>
      </c>
      <c r="K34" s="11" t="str">
        <f t="shared" si="2"/>
        <v/>
      </c>
      <c r="L34" s="11" t="str">
        <f t="shared" si="3"/>
        <v/>
      </c>
      <c r="M34" s="11" t="str">
        <f t="shared" si="7"/>
        <v/>
      </c>
      <c r="N34" s="10" t="str">
        <f t="shared" si="8"/>
        <v/>
      </c>
      <c r="O34" s="10" t="str">
        <f t="shared" si="4"/>
        <v/>
      </c>
      <c r="P34" s="10" t="str">
        <f t="shared" si="5"/>
        <v/>
      </c>
      <c r="Q34" s="66" t="str">
        <f>IF(F34="","",(VLOOKUP(F34,'Carprofen Caps Dogs'!A1:G13,7,TRUE)))</f>
        <v/>
      </c>
      <c r="R34" s="74"/>
    </row>
    <row r="35" spans="1:18" ht="27" customHeight="1" x14ac:dyDescent="0.25">
      <c r="A35" s="13">
        <v>33</v>
      </c>
      <c r="B35" s="19"/>
      <c r="C35" s="23"/>
      <c r="D35" s="24"/>
      <c r="E35" s="16"/>
      <c r="F35" s="49"/>
      <c r="G35" s="53" t="str">
        <f t="shared" si="6"/>
        <v/>
      </c>
      <c r="H35" s="9" t="str">
        <f>IF(F35="","",VLOOKUP(F35,'KDB Dogs'!A1:E100,5,TRUE))</f>
        <v/>
      </c>
      <c r="I35" s="7"/>
      <c r="J35" s="9" t="str">
        <f t="shared" si="1"/>
        <v/>
      </c>
      <c r="K35" s="9" t="str">
        <f t="shared" si="2"/>
        <v/>
      </c>
      <c r="L35" s="9" t="str">
        <f t="shared" si="3"/>
        <v/>
      </c>
      <c r="M35" s="9" t="str">
        <f t="shared" si="7"/>
        <v/>
      </c>
      <c r="N35" s="9" t="str">
        <f t="shared" si="8"/>
        <v/>
      </c>
      <c r="O35" s="9" t="str">
        <f t="shared" si="4"/>
        <v/>
      </c>
      <c r="P35" s="9" t="str">
        <f t="shared" si="5"/>
        <v/>
      </c>
      <c r="Q35" s="65" t="str">
        <f>IF(F35="","",(VLOOKUP(F35,'Carprofen Caps Dogs'!A1:G13,7,TRUE)))</f>
        <v/>
      </c>
      <c r="R35" s="73"/>
    </row>
    <row r="36" spans="1:18" ht="27" customHeight="1" x14ac:dyDescent="0.25">
      <c r="A36" s="14">
        <v>34</v>
      </c>
      <c r="B36" s="20"/>
      <c r="C36" s="25"/>
      <c r="D36" s="26"/>
      <c r="E36" s="17"/>
      <c r="F36" s="51"/>
      <c r="G36" s="52" t="str">
        <f t="shared" si="6"/>
        <v/>
      </c>
      <c r="H36" s="11" t="str">
        <f>IF(F36="","",VLOOKUP(F36,'KDB Dogs'!A1:E100,5,TRUE))</f>
        <v/>
      </c>
      <c r="I36" s="15"/>
      <c r="J36" s="11" t="str">
        <f t="shared" si="1"/>
        <v/>
      </c>
      <c r="K36" s="11" t="str">
        <f t="shared" si="2"/>
        <v/>
      </c>
      <c r="L36" s="11" t="str">
        <f t="shared" si="3"/>
        <v/>
      </c>
      <c r="M36" s="11" t="str">
        <f t="shared" si="7"/>
        <v/>
      </c>
      <c r="N36" s="10" t="str">
        <f t="shared" si="8"/>
        <v/>
      </c>
      <c r="O36" s="10" t="str">
        <f t="shared" si="4"/>
        <v/>
      </c>
      <c r="P36" s="10" t="str">
        <f t="shared" si="5"/>
        <v/>
      </c>
      <c r="Q36" s="66" t="str">
        <f>IF(F36="","",(VLOOKUP(F36,'Carprofen Caps Dogs'!A1:G13,7,TRUE)))</f>
        <v/>
      </c>
      <c r="R36" s="74"/>
    </row>
    <row r="37" spans="1:18" ht="27" customHeight="1" x14ac:dyDescent="0.25">
      <c r="A37" s="13">
        <v>35</v>
      </c>
      <c r="B37" s="19"/>
      <c r="C37" s="23"/>
      <c r="D37" s="24"/>
      <c r="E37" s="16"/>
      <c r="F37" s="49"/>
      <c r="G37" s="53" t="str">
        <f t="shared" si="6"/>
        <v/>
      </c>
      <c r="H37" s="9" t="str">
        <f>IF(F37="","",VLOOKUP(F37,'KDB Dogs'!A1:E100,5,TRUE))</f>
        <v/>
      </c>
      <c r="I37" s="7"/>
      <c r="J37" s="9" t="str">
        <f t="shared" si="1"/>
        <v/>
      </c>
      <c r="K37" s="9" t="str">
        <f t="shared" si="2"/>
        <v/>
      </c>
      <c r="L37" s="9" t="str">
        <f t="shared" si="3"/>
        <v/>
      </c>
      <c r="M37" s="9" t="str">
        <f t="shared" si="7"/>
        <v/>
      </c>
      <c r="N37" s="9" t="str">
        <f t="shared" si="8"/>
        <v/>
      </c>
      <c r="O37" s="9" t="str">
        <f t="shared" si="4"/>
        <v/>
      </c>
      <c r="P37" s="9" t="str">
        <f t="shared" si="5"/>
        <v/>
      </c>
      <c r="Q37" s="65" t="str">
        <f>IF(F37="","",(VLOOKUP(F37,'Carprofen Caps Dogs'!A1:G13,7,TRUE)))</f>
        <v/>
      </c>
      <c r="R37" s="73"/>
    </row>
    <row r="38" spans="1:18" ht="27" customHeight="1" x14ac:dyDescent="0.25">
      <c r="A38" s="14">
        <v>36</v>
      </c>
      <c r="B38" s="20"/>
      <c r="C38" s="25"/>
      <c r="D38" s="26"/>
      <c r="E38" s="17"/>
      <c r="F38" s="51"/>
      <c r="G38" s="52" t="str">
        <f t="shared" si="6"/>
        <v/>
      </c>
      <c r="H38" s="11" t="str">
        <f>IF(F38="","",VLOOKUP(F38,'KDB Dogs'!A1:E100,5,TRUE))</f>
        <v/>
      </c>
      <c r="I38" s="15"/>
      <c r="J38" s="11" t="str">
        <f t="shared" si="1"/>
        <v/>
      </c>
      <c r="K38" s="11" t="str">
        <f t="shared" si="2"/>
        <v/>
      </c>
      <c r="L38" s="11" t="str">
        <f t="shared" si="3"/>
        <v/>
      </c>
      <c r="M38" s="11" t="str">
        <f t="shared" si="7"/>
        <v/>
      </c>
      <c r="N38" s="10" t="str">
        <f t="shared" si="8"/>
        <v/>
      </c>
      <c r="O38" s="10" t="str">
        <f t="shared" si="4"/>
        <v/>
      </c>
      <c r="P38" s="10" t="str">
        <f t="shared" si="5"/>
        <v/>
      </c>
      <c r="Q38" s="66" t="str">
        <f>IF(F38="","",(VLOOKUP(F38,'Carprofen Caps Dogs'!A1:G13,7,TRUE)))</f>
        <v/>
      </c>
      <c r="R38" s="74"/>
    </row>
    <row r="39" spans="1:18" ht="27" customHeight="1" x14ac:dyDescent="0.25">
      <c r="A39" s="13">
        <v>37</v>
      </c>
      <c r="B39" s="19"/>
      <c r="C39" s="23"/>
      <c r="D39" s="24"/>
      <c r="E39" s="16"/>
      <c r="F39" s="49"/>
      <c r="G39" s="53" t="str">
        <f t="shared" si="6"/>
        <v/>
      </c>
      <c r="H39" s="9" t="str">
        <f>IF(F39="","",VLOOKUP(F39,'KDB Dogs'!A1:E100,5,TRUE))</f>
        <v/>
      </c>
      <c r="I39" s="7"/>
      <c r="J39" s="9" t="str">
        <f t="shared" si="1"/>
        <v/>
      </c>
      <c r="K39" s="9" t="str">
        <f t="shared" si="2"/>
        <v/>
      </c>
      <c r="L39" s="9" t="str">
        <f t="shared" si="3"/>
        <v/>
      </c>
      <c r="M39" s="9" t="str">
        <f t="shared" si="7"/>
        <v/>
      </c>
      <c r="N39" s="9" t="str">
        <f t="shared" si="8"/>
        <v/>
      </c>
      <c r="O39" s="9" t="str">
        <f t="shared" si="4"/>
        <v/>
      </c>
      <c r="P39" s="9" t="str">
        <f t="shared" si="5"/>
        <v/>
      </c>
      <c r="Q39" s="65" t="str">
        <f>IF(F39="","",(VLOOKUP(F39,'Carprofen Caps Dogs'!A1:G13,7,TRUE)))</f>
        <v/>
      </c>
      <c r="R39" s="73"/>
    </row>
    <row r="40" spans="1:18" ht="27" customHeight="1" x14ac:dyDescent="0.25">
      <c r="A40" s="14">
        <v>38</v>
      </c>
      <c r="B40" s="20"/>
      <c r="C40" s="25"/>
      <c r="D40" s="26"/>
      <c r="E40" s="17"/>
      <c r="F40" s="51"/>
      <c r="G40" s="52" t="str">
        <f t="shared" si="6"/>
        <v/>
      </c>
      <c r="H40" s="11" t="str">
        <f>IF(F40="","",VLOOKUP(F40,'KDB Dogs'!A1:E100,5,TRUE))</f>
        <v/>
      </c>
      <c r="I40" s="15"/>
      <c r="J40" s="11" t="str">
        <f t="shared" si="1"/>
        <v/>
      </c>
      <c r="K40" s="11" t="str">
        <f t="shared" si="2"/>
        <v/>
      </c>
      <c r="L40" s="11" t="str">
        <f t="shared" si="3"/>
        <v/>
      </c>
      <c r="M40" s="11" t="str">
        <f t="shared" si="7"/>
        <v/>
      </c>
      <c r="N40" s="10" t="str">
        <f t="shared" si="8"/>
        <v/>
      </c>
      <c r="O40" s="10" t="str">
        <f t="shared" si="4"/>
        <v/>
      </c>
      <c r="P40" s="10" t="str">
        <f t="shared" si="5"/>
        <v/>
      </c>
      <c r="Q40" s="66" t="str">
        <f>IF(F40="","",(VLOOKUP(F40,'Carprofen Caps Dogs'!A1:G13,7,TRUE)))</f>
        <v/>
      </c>
      <c r="R40" s="74"/>
    </row>
    <row r="41" spans="1:18" ht="27" customHeight="1" x14ac:dyDescent="0.25">
      <c r="A41" s="13">
        <v>39</v>
      </c>
      <c r="B41" s="19"/>
      <c r="C41" s="23"/>
      <c r="D41" s="24"/>
      <c r="E41" s="16"/>
      <c r="F41" s="49"/>
      <c r="G41" s="53" t="str">
        <f t="shared" si="6"/>
        <v/>
      </c>
      <c r="H41" s="9" t="str">
        <f>IF(F41="","",VLOOKUP(F41,'KDB Dogs'!A1:E100,5,TRUE))</f>
        <v/>
      </c>
      <c r="I41" s="7"/>
      <c r="J41" s="9" t="str">
        <f t="shared" si="1"/>
        <v/>
      </c>
      <c r="K41" s="9" t="str">
        <f t="shared" si="2"/>
        <v/>
      </c>
      <c r="L41" s="9" t="str">
        <f t="shared" si="3"/>
        <v/>
      </c>
      <c r="M41" s="9" t="str">
        <f t="shared" si="7"/>
        <v/>
      </c>
      <c r="N41" s="9" t="str">
        <f t="shared" si="8"/>
        <v/>
      </c>
      <c r="O41" s="9" t="str">
        <f t="shared" si="4"/>
        <v/>
      </c>
      <c r="P41" s="9" t="str">
        <f t="shared" si="5"/>
        <v/>
      </c>
      <c r="Q41" s="65" t="str">
        <f>IF(F41="","",(VLOOKUP(F41,'Carprofen Caps Dogs'!A1:G13,7,TRUE)))</f>
        <v/>
      </c>
      <c r="R41" s="73"/>
    </row>
    <row r="42" spans="1:18" ht="27" customHeight="1" x14ac:dyDescent="0.25">
      <c r="A42" s="14">
        <v>40</v>
      </c>
      <c r="B42" s="20"/>
      <c r="C42" s="25"/>
      <c r="D42" s="26"/>
      <c r="E42" s="17"/>
      <c r="F42" s="51"/>
      <c r="G42" s="52" t="str">
        <f t="shared" si="6"/>
        <v/>
      </c>
      <c r="H42" s="11" t="str">
        <f>IF(F42="","",VLOOKUP(F42,'KDB Dogs'!A1:E100,5,TRUE))</f>
        <v/>
      </c>
      <c r="I42" s="15"/>
      <c r="J42" s="11" t="str">
        <f t="shared" si="1"/>
        <v/>
      </c>
      <c r="K42" s="11" t="str">
        <f t="shared" si="2"/>
        <v/>
      </c>
      <c r="L42" s="11" t="str">
        <f t="shared" si="3"/>
        <v/>
      </c>
      <c r="M42" s="11" t="str">
        <f t="shared" si="7"/>
        <v/>
      </c>
      <c r="N42" s="10" t="str">
        <f t="shared" si="8"/>
        <v/>
      </c>
      <c r="O42" s="10" t="str">
        <f t="shared" si="4"/>
        <v/>
      </c>
      <c r="P42" s="10" t="str">
        <f t="shared" si="5"/>
        <v/>
      </c>
      <c r="Q42" s="66" t="str">
        <f>IF(F42="","",(VLOOKUP(F42,'Carprofen Caps Dogs'!A1:G13,7,TRUE)))</f>
        <v/>
      </c>
      <c r="R42" s="74"/>
    </row>
  </sheetData>
  <mergeCells count="3">
    <mergeCell ref="A1:G1"/>
    <mergeCell ref="M1:O1"/>
    <mergeCell ref="Q1:R1"/>
  </mergeCells>
  <printOptions horizontalCentered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pane ySplit="2" topLeftCell="A3" activePane="bottomLeft" state="frozen"/>
      <selection pane="bottomLeft" sqref="A1:G1"/>
    </sheetView>
  </sheetViews>
  <sheetFormatPr defaultRowHeight="15" x14ac:dyDescent="0.25"/>
  <cols>
    <col min="1" max="2" width="3.7109375" customWidth="1"/>
    <col min="3" max="3" width="13.5703125" style="2" customWidth="1"/>
    <col min="4" max="4" width="16" style="2" customWidth="1"/>
    <col min="5" max="5" width="9.85546875" style="2" customWidth="1"/>
    <col min="6" max="7" width="7.85546875" style="54" customWidth="1"/>
    <col min="8" max="8" width="5.28515625" style="2" customWidth="1"/>
    <col min="9" max="9" width="7.7109375" style="2" customWidth="1"/>
    <col min="10" max="14" width="5.28515625" style="2" customWidth="1"/>
    <col min="15" max="15" width="8" style="1" customWidth="1"/>
    <col min="16" max="16" width="8" customWidth="1"/>
    <col min="17" max="17" width="18" style="45" customWidth="1"/>
  </cols>
  <sheetData>
    <row r="1" spans="1:17" s="12" customFormat="1" ht="26.25" x14ac:dyDescent="0.4">
      <c r="A1" s="78" t="s">
        <v>23</v>
      </c>
      <c r="B1" s="78"/>
      <c r="C1" s="78"/>
      <c r="D1" s="78"/>
      <c r="E1" s="78"/>
      <c r="F1" s="78"/>
      <c r="G1" s="78"/>
      <c r="H1" s="62"/>
      <c r="I1" s="62"/>
      <c r="J1" s="44" t="s">
        <v>61</v>
      </c>
      <c r="K1" s="44"/>
      <c r="L1" s="79"/>
      <c r="M1" s="80"/>
      <c r="N1" s="80"/>
      <c r="O1" s="80"/>
      <c r="P1" s="80"/>
      <c r="Q1" s="71"/>
    </row>
    <row r="2" spans="1:17" s="1" customFormat="1" ht="69" customHeight="1" x14ac:dyDescent="0.2">
      <c r="A2" s="56"/>
      <c r="B2" s="63" t="s">
        <v>2</v>
      </c>
      <c r="C2" s="46" t="s">
        <v>16</v>
      </c>
      <c r="D2" s="46" t="s">
        <v>14</v>
      </c>
      <c r="E2" s="46" t="s">
        <v>15</v>
      </c>
      <c r="F2" s="61" t="s">
        <v>70</v>
      </c>
      <c r="G2" s="61" t="s">
        <v>3</v>
      </c>
      <c r="H2" s="55" t="s">
        <v>5</v>
      </c>
      <c r="I2" s="55" t="s">
        <v>8</v>
      </c>
      <c r="J2" s="55" t="s">
        <v>62</v>
      </c>
      <c r="K2" s="55" t="s">
        <v>4</v>
      </c>
      <c r="L2" s="55" t="s">
        <v>6</v>
      </c>
      <c r="M2" s="55" t="s">
        <v>7</v>
      </c>
      <c r="N2" s="55" t="s">
        <v>1</v>
      </c>
      <c r="O2" s="55" t="s">
        <v>63</v>
      </c>
      <c r="P2" s="28" t="s">
        <v>64</v>
      </c>
      <c r="Q2" s="72" t="s">
        <v>69</v>
      </c>
    </row>
    <row r="3" spans="1:17" ht="27" customHeight="1" x14ac:dyDescent="0.25">
      <c r="A3" s="5">
        <v>1</v>
      </c>
      <c r="B3" s="5"/>
      <c r="C3" s="23"/>
      <c r="D3" s="24"/>
      <c r="E3" s="16"/>
      <c r="F3" s="49"/>
      <c r="G3" s="50" t="str">
        <f t="shared" ref="G3:G67" si="0">IF(F3="","",F3/2.2)</f>
        <v/>
      </c>
      <c r="H3" s="18" t="str">
        <f t="shared" ref="H3:H34" si="1">IF(F3="","",F3*0.03)</f>
        <v/>
      </c>
      <c r="I3" s="7"/>
      <c r="J3" s="18" t="str">
        <f t="shared" ref="J3:J34" si="2">IF(G3="","",0.05*G3)</f>
        <v/>
      </c>
      <c r="K3" s="18" t="str">
        <f t="shared" ref="K3:K46" si="3">IF(F3="","",F3*0.05)</f>
        <v/>
      </c>
      <c r="L3" s="18" t="str">
        <f t="shared" ref="L3:L34" si="4">IF(F3="","",((H3/3)/2))</f>
        <v/>
      </c>
      <c r="M3" s="18" t="str">
        <f t="shared" ref="M3:M34" si="5">IF(G3="","",(G3*0.022)/0.54)</f>
        <v/>
      </c>
      <c r="N3" s="18" t="str">
        <f t="shared" ref="N3:N34" si="6">IF(G3="","",G3*0.01/0.5)</f>
        <v/>
      </c>
      <c r="O3" s="9" t="str">
        <f t="shared" ref="O3:O34" si="7">IF(F3="","",(ROUNDDOWN((F3/2.2*0.01/0.5),2)))</f>
        <v/>
      </c>
      <c r="P3" s="9" t="str">
        <f t="shared" ref="P3:P34" si="8">IF(F3="","",(F3*0.03))</f>
        <v/>
      </c>
      <c r="Q3" s="75"/>
    </row>
    <row r="4" spans="1:17" ht="27" customHeight="1" x14ac:dyDescent="0.25">
      <c r="A4" s="6">
        <v>2</v>
      </c>
      <c r="B4" s="6"/>
      <c r="C4" s="25"/>
      <c r="D4" s="26"/>
      <c r="E4" s="17"/>
      <c r="F4" s="51"/>
      <c r="G4" s="52" t="str">
        <f t="shared" si="0"/>
        <v/>
      </c>
      <c r="H4" s="10" t="str">
        <f t="shared" si="1"/>
        <v/>
      </c>
      <c r="I4" s="8"/>
      <c r="J4" s="11" t="str">
        <f t="shared" si="2"/>
        <v/>
      </c>
      <c r="K4" s="11" t="str">
        <f t="shared" si="3"/>
        <v/>
      </c>
      <c r="L4" s="10" t="str">
        <f t="shared" si="4"/>
        <v/>
      </c>
      <c r="M4" s="10" t="str">
        <f t="shared" si="5"/>
        <v/>
      </c>
      <c r="N4" s="11" t="str">
        <f t="shared" si="6"/>
        <v/>
      </c>
      <c r="O4" s="10" t="str">
        <f t="shared" si="7"/>
        <v/>
      </c>
      <c r="P4" s="10" t="str">
        <f t="shared" si="8"/>
        <v/>
      </c>
      <c r="Q4" s="76"/>
    </row>
    <row r="5" spans="1:17" ht="27" customHeight="1" x14ac:dyDescent="0.25">
      <c r="A5" s="5">
        <v>3</v>
      </c>
      <c r="B5" s="5"/>
      <c r="C5" s="23"/>
      <c r="D5" s="24"/>
      <c r="E5" s="16"/>
      <c r="F5" s="49"/>
      <c r="G5" s="53" t="str">
        <f t="shared" si="0"/>
        <v/>
      </c>
      <c r="H5" s="9" t="str">
        <f t="shared" si="1"/>
        <v/>
      </c>
      <c r="I5" s="7"/>
      <c r="J5" s="9" t="str">
        <f t="shared" si="2"/>
        <v/>
      </c>
      <c r="K5" s="9" t="str">
        <f t="shared" si="3"/>
        <v/>
      </c>
      <c r="L5" s="9" t="str">
        <f t="shared" si="4"/>
        <v/>
      </c>
      <c r="M5" s="9" t="str">
        <f t="shared" si="5"/>
        <v/>
      </c>
      <c r="N5" s="9" t="str">
        <f t="shared" si="6"/>
        <v/>
      </c>
      <c r="O5" s="9" t="str">
        <f t="shared" si="7"/>
        <v/>
      </c>
      <c r="P5" s="9" t="str">
        <f t="shared" si="8"/>
        <v/>
      </c>
      <c r="Q5" s="75"/>
    </row>
    <row r="6" spans="1:17" ht="27" customHeight="1" x14ac:dyDescent="0.25">
      <c r="A6" s="6">
        <v>4</v>
      </c>
      <c r="B6" s="6"/>
      <c r="C6" s="25"/>
      <c r="D6" s="26"/>
      <c r="E6" s="17"/>
      <c r="F6" s="51"/>
      <c r="G6" s="52" t="str">
        <f t="shared" si="0"/>
        <v/>
      </c>
      <c r="H6" s="10" t="str">
        <f t="shared" si="1"/>
        <v/>
      </c>
      <c r="I6" s="8"/>
      <c r="J6" s="11" t="str">
        <f t="shared" si="2"/>
        <v/>
      </c>
      <c r="K6" s="11" t="str">
        <f t="shared" si="3"/>
        <v/>
      </c>
      <c r="L6" s="10" t="str">
        <f t="shared" si="4"/>
        <v/>
      </c>
      <c r="M6" s="10" t="str">
        <f t="shared" si="5"/>
        <v/>
      </c>
      <c r="N6" s="11" t="str">
        <f t="shared" si="6"/>
        <v/>
      </c>
      <c r="O6" s="10" t="str">
        <f t="shared" si="7"/>
        <v/>
      </c>
      <c r="P6" s="10" t="str">
        <f t="shared" si="8"/>
        <v/>
      </c>
      <c r="Q6" s="76"/>
    </row>
    <row r="7" spans="1:17" ht="27" customHeight="1" x14ac:dyDescent="0.25">
      <c r="A7" s="5">
        <v>5</v>
      </c>
      <c r="B7" s="5"/>
      <c r="C7" s="23"/>
      <c r="D7" s="24"/>
      <c r="E7" s="16"/>
      <c r="F7" s="49"/>
      <c r="G7" s="53" t="str">
        <f t="shared" si="0"/>
        <v/>
      </c>
      <c r="H7" s="9" t="str">
        <f t="shared" si="1"/>
        <v/>
      </c>
      <c r="I7" s="7"/>
      <c r="J7" s="9" t="str">
        <f t="shared" si="2"/>
        <v/>
      </c>
      <c r="K7" s="9" t="str">
        <f t="shared" si="3"/>
        <v/>
      </c>
      <c r="L7" s="9" t="str">
        <f t="shared" si="4"/>
        <v/>
      </c>
      <c r="M7" s="9" t="str">
        <f t="shared" si="5"/>
        <v/>
      </c>
      <c r="N7" s="9" t="str">
        <f t="shared" si="6"/>
        <v/>
      </c>
      <c r="O7" s="9" t="str">
        <f t="shared" si="7"/>
        <v/>
      </c>
      <c r="P7" s="9" t="str">
        <f t="shared" si="8"/>
        <v/>
      </c>
      <c r="Q7" s="75"/>
    </row>
    <row r="8" spans="1:17" ht="27" customHeight="1" x14ac:dyDescent="0.25">
      <c r="A8" s="6">
        <v>6</v>
      </c>
      <c r="B8" s="6"/>
      <c r="C8" s="25"/>
      <c r="D8" s="26"/>
      <c r="E8" s="17"/>
      <c r="F8" s="51"/>
      <c r="G8" s="52" t="str">
        <f t="shared" si="0"/>
        <v/>
      </c>
      <c r="H8" s="10" t="str">
        <f t="shared" si="1"/>
        <v/>
      </c>
      <c r="I8" s="8"/>
      <c r="J8" s="11" t="str">
        <f t="shared" si="2"/>
        <v/>
      </c>
      <c r="K8" s="11" t="str">
        <f t="shared" si="3"/>
        <v/>
      </c>
      <c r="L8" s="10" t="str">
        <f t="shared" si="4"/>
        <v/>
      </c>
      <c r="M8" s="10" t="str">
        <f t="shared" si="5"/>
        <v/>
      </c>
      <c r="N8" s="11" t="str">
        <f t="shared" si="6"/>
        <v/>
      </c>
      <c r="O8" s="10" t="str">
        <f t="shared" si="7"/>
        <v/>
      </c>
      <c r="P8" s="10" t="str">
        <f t="shared" si="8"/>
        <v/>
      </c>
      <c r="Q8" s="76"/>
    </row>
    <row r="9" spans="1:17" ht="27" customHeight="1" x14ac:dyDescent="0.25">
      <c r="A9" s="5">
        <v>7</v>
      </c>
      <c r="B9" s="5"/>
      <c r="C9" s="23"/>
      <c r="D9" s="24"/>
      <c r="E9" s="16"/>
      <c r="F9" s="49"/>
      <c r="G9" s="53" t="str">
        <f t="shared" si="0"/>
        <v/>
      </c>
      <c r="H9" s="9" t="str">
        <f t="shared" si="1"/>
        <v/>
      </c>
      <c r="I9" s="7"/>
      <c r="J9" s="9" t="str">
        <f t="shared" si="2"/>
        <v/>
      </c>
      <c r="K9" s="9" t="str">
        <f t="shared" si="3"/>
        <v/>
      </c>
      <c r="L9" s="9" t="str">
        <f t="shared" si="4"/>
        <v/>
      </c>
      <c r="M9" s="9" t="str">
        <f t="shared" si="5"/>
        <v/>
      </c>
      <c r="N9" s="9" t="str">
        <f t="shared" si="6"/>
        <v/>
      </c>
      <c r="O9" s="9" t="str">
        <f t="shared" si="7"/>
        <v/>
      </c>
      <c r="P9" s="9" t="str">
        <f t="shared" si="8"/>
        <v/>
      </c>
      <c r="Q9" s="75"/>
    </row>
    <row r="10" spans="1:17" ht="27" customHeight="1" x14ac:dyDescent="0.25">
      <c r="A10" s="6">
        <v>8</v>
      </c>
      <c r="B10" s="6"/>
      <c r="C10" s="25"/>
      <c r="D10" s="26"/>
      <c r="E10" s="17"/>
      <c r="F10" s="51"/>
      <c r="G10" s="52" t="str">
        <f t="shared" si="0"/>
        <v/>
      </c>
      <c r="H10" s="10" t="str">
        <f t="shared" si="1"/>
        <v/>
      </c>
      <c r="I10" s="8"/>
      <c r="J10" s="11" t="str">
        <f t="shared" si="2"/>
        <v/>
      </c>
      <c r="K10" s="11" t="str">
        <f t="shared" si="3"/>
        <v/>
      </c>
      <c r="L10" s="10" t="str">
        <f t="shared" si="4"/>
        <v/>
      </c>
      <c r="M10" s="10" t="str">
        <f t="shared" si="5"/>
        <v/>
      </c>
      <c r="N10" s="11" t="str">
        <f t="shared" si="6"/>
        <v/>
      </c>
      <c r="O10" s="10" t="str">
        <f t="shared" si="7"/>
        <v/>
      </c>
      <c r="P10" s="10" t="str">
        <f t="shared" si="8"/>
        <v/>
      </c>
      <c r="Q10" s="76"/>
    </row>
    <row r="11" spans="1:17" ht="27" customHeight="1" x14ac:dyDescent="0.25">
      <c r="A11" s="5">
        <v>9</v>
      </c>
      <c r="B11" s="5"/>
      <c r="C11" s="23"/>
      <c r="D11" s="24"/>
      <c r="E11" s="16"/>
      <c r="F11" s="49"/>
      <c r="G11" s="53" t="str">
        <f t="shared" si="0"/>
        <v/>
      </c>
      <c r="H11" s="9" t="str">
        <f t="shared" si="1"/>
        <v/>
      </c>
      <c r="I11" s="7"/>
      <c r="J11" s="9" t="str">
        <f t="shared" si="2"/>
        <v/>
      </c>
      <c r="K11" s="9" t="str">
        <f t="shared" si="3"/>
        <v/>
      </c>
      <c r="L11" s="9" t="str">
        <f t="shared" si="4"/>
        <v/>
      </c>
      <c r="M11" s="9" t="str">
        <f t="shared" si="5"/>
        <v/>
      </c>
      <c r="N11" s="9" t="str">
        <f t="shared" si="6"/>
        <v/>
      </c>
      <c r="O11" s="9" t="str">
        <f t="shared" si="7"/>
        <v/>
      </c>
      <c r="P11" s="9" t="str">
        <f t="shared" si="8"/>
        <v/>
      </c>
      <c r="Q11" s="75"/>
    </row>
    <row r="12" spans="1:17" ht="27" customHeight="1" x14ac:dyDescent="0.25">
      <c r="A12" s="6">
        <v>10</v>
      </c>
      <c r="B12" s="6"/>
      <c r="C12" s="25"/>
      <c r="D12" s="26"/>
      <c r="E12" s="22"/>
      <c r="F12" s="51"/>
      <c r="G12" s="52" t="str">
        <f t="shared" si="0"/>
        <v/>
      </c>
      <c r="H12" s="10" t="str">
        <f t="shared" si="1"/>
        <v/>
      </c>
      <c r="I12" s="8"/>
      <c r="J12" s="11" t="str">
        <f t="shared" si="2"/>
        <v/>
      </c>
      <c r="K12" s="11" t="str">
        <f t="shared" si="3"/>
        <v/>
      </c>
      <c r="L12" s="10" t="str">
        <f t="shared" si="4"/>
        <v/>
      </c>
      <c r="M12" s="10" t="str">
        <f t="shared" si="5"/>
        <v/>
      </c>
      <c r="N12" s="11" t="str">
        <f t="shared" si="6"/>
        <v/>
      </c>
      <c r="O12" s="10" t="str">
        <f t="shared" si="7"/>
        <v/>
      </c>
      <c r="P12" s="10" t="str">
        <f t="shared" si="8"/>
        <v/>
      </c>
      <c r="Q12" s="76"/>
    </row>
    <row r="13" spans="1:17" ht="27" customHeight="1" x14ac:dyDescent="0.25">
      <c r="A13" s="5">
        <v>11</v>
      </c>
      <c r="B13" s="5"/>
      <c r="C13" s="23"/>
      <c r="D13" s="24"/>
      <c r="E13" s="16"/>
      <c r="F13" s="49"/>
      <c r="G13" s="53" t="str">
        <f t="shared" si="0"/>
        <v/>
      </c>
      <c r="H13" s="9" t="str">
        <f t="shared" si="1"/>
        <v/>
      </c>
      <c r="I13" s="7"/>
      <c r="J13" s="9" t="str">
        <f t="shared" si="2"/>
        <v/>
      </c>
      <c r="K13" s="9" t="str">
        <f t="shared" si="3"/>
        <v/>
      </c>
      <c r="L13" s="9" t="str">
        <f t="shared" si="4"/>
        <v/>
      </c>
      <c r="M13" s="9" t="str">
        <f t="shared" si="5"/>
        <v/>
      </c>
      <c r="N13" s="9" t="str">
        <f t="shared" si="6"/>
        <v/>
      </c>
      <c r="O13" s="9" t="str">
        <f t="shared" si="7"/>
        <v/>
      </c>
      <c r="P13" s="9" t="str">
        <f t="shared" si="8"/>
        <v/>
      </c>
      <c r="Q13" s="75"/>
    </row>
    <row r="14" spans="1:17" ht="27" customHeight="1" x14ac:dyDescent="0.25">
      <c r="A14" s="6">
        <v>12</v>
      </c>
      <c r="B14" s="6"/>
      <c r="C14" s="25"/>
      <c r="D14" s="26"/>
      <c r="E14" s="17"/>
      <c r="F14" s="51"/>
      <c r="G14" s="52" t="str">
        <f t="shared" si="0"/>
        <v/>
      </c>
      <c r="H14" s="10" t="str">
        <f t="shared" si="1"/>
        <v/>
      </c>
      <c r="I14" s="8"/>
      <c r="J14" s="11" t="str">
        <f t="shared" si="2"/>
        <v/>
      </c>
      <c r="K14" s="11" t="str">
        <f t="shared" si="3"/>
        <v/>
      </c>
      <c r="L14" s="10" t="str">
        <f t="shared" si="4"/>
        <v/>
      </c>
      <c r="M14" s="10" t="str">
        <f t="shared" si="5"/>
        <v/>
      </c>
      <c r="N14" s="11" t="str">
        <f t="shared" si="6"/>
        <v/>
      </c>
      <c r="O14" s="10" t="str">
        <f t="shared" si="7"/>
        <v/>
      </c>
      <c r="P14" s="10" t="str">
        <f t="shared" si="8"/>
        <v/>
      </c>
      <c r="Q14" s="76"/>
    </row>
    <row r="15" spans="1:17" ht="27" customHeight="1" x14ac:dyDescent="0.25">
      <c r="A15" s="5">
        <v>13</v>
      </c>
      <c r="B15" s="5"/>
      <c r="C15" s="23"/>
      <c r="D15" s="24"/>
      <c r="E15" s="16"/>
      <c r="F15" s="49"/>
      <c r="G15" s="53" t="str">
        <f t="shared" si="0"/>
        <v/>
      </c>
      <c r="H15" s="9" t="str">
        <f t="shared" si="1"/>
        <v/>
      </c>
      <c r="I15" s="7"/>
      <c r="J15" s="9" t="str">
        <f t="shared" si="2"/>
        <v/>
      </c>
      <c r="K15" s="9" t="str">
        <f t="shared" si="3"/>
        <v/>
      </c>
      <c r="L15" s="9" t="str">
        <f t="shared" si="4"/>
        <v/>
      </c>
      <c r="M15" s="9" t="str">
        <f t="shared" si="5"/>
        <v/>
      </c>
      <c r="N15" s="9" t="str">
        <f t="shared" si="6"/>
        <v/>
      </c>
      <c r="O15" s="9" t="str">
        <f t="shared" si="7"/>
        <v/>
      </c>
      <c r="P15" s="9" t="str">
        <f t="shared" si="8"/>
        <v/>
      </c>
      <c r="Q15" s="75"/>
    </row>
    <row r="16" spans="1:17" ht="27" customHeight="1" x14ac:dyDescent="0.25">
      <c r="A16" s="6">
        <v>14</v>
      </c>
      <c r="B16" s="6"/>
      <c r="C16" s="25"/>
      <c r="D16" s="26"/>
      <c r="E16" s="17"/>
      <c r="F16" s="51"/>
      <c r="G16" s="52" t="str">
        <f t="shared" si="0"/>
        <v/>
      </c>
      <c r="H16" s="10" t="str">
        <f t="shared" si="1"/>
        <v/>
      </c>
      <c r="I16" s="8"/>
      <c r="J16" s="11" t="str">
        <f t="shared" si="2"/>
        <v/>
      </c>
      <c r="K16" s="11" t="str">
        <f t="shared" si="3"/>
        <v/>
      </c>
      <c r="L16" s="10" t="str">
        <f t="shared" si="4"/>
        <v/>
      </c>
      <c r="M16" s="10" t="str">
        <f t="shared" si="5"/>
        <v/>
      </c>
      <c r="N16" s="11" t="str">
        <f t="shared" si="6"/>
        <v/>
      </c>
      <c r="O16" s="10" t="str">
        <f t="shared" si="7"/>
        <v/>
      </c>
      <c r="P16" s="10" t="str">
        <f t="shared" si="8"/>
        <v/>
      </c>
      <c r="Q16" s="76"/>
    </row>
    <row r="17" spans="1:17" ht="27" customHeight="1" x14ac:dyDescent="0.25">
      <c r="A17" s="5">
        <v>15</v>
      </c>
      <c r="B17" s="5"/>
      <c r="C17" s="23"/>
      <c r="D17" s="24"/>
      <c r="E17" s="16"/>
      <c r="F17" s="49"/>
      <c r="G17" s="53" t="str">
        <f t="shared" si="0"/>
        <v/>
      </c>
      <c r="H17" s="9" t="str">
        <f t="shared" si="1"/>
        <v/>
      </c>
      <c r="I17" s="7"/>
      <c r="J17" s="9" t="str">
        <f t="shared" si="2"/>
        <v/>
      </c>
      <c r="K17" s="9" t="str">
        <f t="shared" si="3"/>
        <v/>
      </c>
      <c r="L17" s="9" t="str">
        <f t="shared" si="4"/>
        <v/>
      </c>
      <c r="M17" s="9" t="str">
        <f t="shared" si="5"/>
        <v/>
      </c>
      <c r="N17" s="9" t="str">
        <f t="shared" si="6"/>
        <v/>
      </c>
      <c r="O17" s="9" t="str">
        <f t="shared" si="7"/>
        <v/>
      </c>
      <c r="P17" s="9" t="str">
        <f t="shared" si="8"/>
        <v/>
      </c>
      <c r="Q17" s="75"/>
    </row>
    <row r="18" spans="1:17" ht="27" customHeight="1" x14ac:dyDescent="0.25">
      <c r="A18" s="6">
        <v>16</v>
      </c>
      <c r="B18" s="6"/>
      <c r="C18" s="25"/>
      <c r="D18" s="26"/>
      <c r="E18" s="17"/>
      <c r="F18" s="51"/>
      <c r="G18" s="52" t="str">
        <f t="shared" si="0"/>
        <v/>
      </c>
      <c r="H18" s="11" t="str">
        <f t="shared" si="1"/>
        <v/>
      </c>
      <c r="I18" s="15"/>
      <c r="J18" s="11" t="str">
        <f t="shared" si="2"/>
        <v/>
      </c>
      <c r="K18" s="11" t="str">
        <f t="shared" si="3"/>
        <v/>
      </c>
      <c r="L18" s="11" t="str">
        <f t="shared" si="4"/>
        <v/>
      </c>
      <c r="M18" s="11" t="str">
        <f t="shared" si="5"/>
        <v/>
      </c>
      <c r="N18" s="11" t="str">
        <f t="shared" si="6"/>
        <v/>
      </c>
      <c r="O18" s="10" t="str">
        <f t="shared" si="7"/>
        <v/>
      </c>
      <c r="P18" s="10" t="str">
        <f t="shared" si="8"/>
        <v/>
      </c>
      <c r="Q18" s="76"/>
    </row>
    <row r="19" spans="1:17" ht="27" customHeight="1" x14ac:dyDescent="0.25">
      <c r="A19" s="5">
        <v>17</v>
      </c>
      <c r="B19" s="5"/>
      <c r="C19" s="23"/>
      <c r="D19" s="24"/>
      <c r="E19" s="16"/>
      <c r="F19" s="49"/>
      <c r="G19" s="53" t="str">
        <f t="shared" si="0"/>
        <v/>
      </c>
      <c r="H19" s="9" t="str">
        <f t="shared" si="1"/>
        <v/>
      </c>
      <c r="I19" s="7"/>
      <c r="J19" s="9" t="str">
        <f t="shared" si="2"/>
        <v/>
      </c>
      <c r="K19" s="9" t="str">
        <f t="shared" si="3"/>
        <v/>
      </c>
      <c r="L19" s="9" t="str">
        <f t="shared" si="4"/>
        <v/>
      </c>
      <c r="M19" s="9" t="str">
        <f t="shared" si="5"/>
        <v/>
      </c>
      <c r="N19" s="9" t="str">
        <f t="shared" si="6"/>
        <v/>
      </c>
      <c r="O19" s="9" t="str">
        <f t="shared" si="7"/>
        <v/>
      </c>
      <c r="P19" s="9" t="str">
        <f t="shared" si="8"/>
        <v/>
      </c>
      <c r="Q19" s="75"/>
    </row>
    <row r="20" spans="1:17" ht="27" customHeight="1" x14ac:dyDescent="0.25">
      <c r="A20" s="6">
        <v>18</v>
      </c>
      <c r="B20" s="6"/>
      <c r="C20" s="25"/>
      <c r="D20" s="26" t="s">
        <v>71</v>
      </c>
      <c r="E20" s="17"/>
      <c r="F20" s="51"/>
      <c r="G20" s="52" t="str">
        <f t="shared" si="0"/>
        <v/>
      </c>
      <c r="H20" s="11" t="str">
        <f t="shared" si="1"/>
        <v/>
      </c>
      <c r="I20" s="15"/>
      <c r="J20" s="11" t="str">
        <f t="shared" si="2"/>
        <v/>
      </c>
      <c r="K20" s="11" t="str">
        <f t="shared" si="3"/>
        <v/>
      </c>
      <c r="L20" s="11" t="str">
        <f t="shared" si="4"/>
        <v/>
      </c>
      <c r="M20" s="11" t="str">
        <f t="shared" si="5"/>
        <v/>
      </c>
      <c r="N20" s="11" t="str">
        <f t="shared" si="6"/>
        <v/>
      </c>
      <c r="O20" s="10" t="str">
        <f t="shared" si="7"/>
        <v/>
      </c>
      <c r="P20" s="10" t="str">
        <f t="shared" si="8"/>
        <v/>
      </c>
      <c r="Q20" s="76"/>
    </row>
    <row r="21" spans="1:17" ht="27" customHeight="1" x14ac:dyDescent="0.25">
      <c r="A21" s="5">
        <v>19</v>
      </c>
      <c r="B21" s="5"/>
      <c r="C21" s="23" t="s">
        <v>71</v>
      </c>
      <c r="D21" s="24"/>
      <c r="E21" s="16"/>
      <c r="F21" s="49"/>
      <c r="G21" s="53" t="str">
        <f t="shared" si="0"/>
        <v/>
      </c>
      <c r="H21" s="9" t="str">
        <f t="shared" si="1"/>
        <v/>
      </c>
      <c r="I21" s="7"/>
      <c r="J21" s="9" t="str">
        <f t="shared" si="2"/>
        <v/>
      </c>
      <c r="K21" s="9" t="str">
        <f t="shared" si="3"/>
        <v/>
      </c>
      <c r="L21" s="9" t="str">
        <f t="shared" si="4"/>
        <v/>
      </c>
      <c r="M21" s="9" t="str">
        <f t="shared" si="5"/>
        <v/>
      </c>
      <c r="N21" s="9" t="str">
        <f t="shared" si="6"/>
        <v/>
      </c>
      <c r="O21" s="9" t="str">
        <f t="shared" si="7"/>
        <v/>
      </c>
      <c r="P21" s="9" t="str">
        <f t="shared" si="8"/>
        <v/>
      </c>
      <c r="Q21" s="75"/>
    </row>
    <row r="22" spans="1:17" ht="27" customHeight="1" x14ac:dyDescent="0.25">
      <c r="A22" s="6">
        <v>20</v>
      </c>
      <c r="B22" s="6"/>
      <c r="C22" s="25"/>
      <c r="D22" s="26"/>
      <c r="E22" s="17"/>
      <c r="F22" s="51"/>
      <c r="G22" s="52" t="str">
        <f t="shared" si="0"/>
        <v/>
      </c>
      <c r="H22" s="11" t="str">
        <f t="shared" si="1"/>
        <v/>
      </c>
      <c r="I22" s="15"/>
      <c r="J22" s="11" t="str">
        <f t="shared" si="2"/>
        <v/>
      </c>
      <c r="K22" s="11" t="str">
        <f t="shared" si="3"/>
        <v/>
      </c>
      <c r="L22" s="11" t="str">
        <f t="shared" si="4"/>
        <v/>
      </c>
      <c r="M22" s="11" t="str">
        <f t="shared" si="5"/>
        <v/>
      </c>
      <c r="N22" s="11" t="str">
        <f t="shared" si="6"/>
        <v/>
      </c>
      <c r="O22" s="10" t="str">
        <f t="shared" si="7"/>
        <v/>
      </c>
      <c r="P22" s="10" t="str">
        <f t="shared" si="8"/>
        <v/>
      </c>
      <c r="Q22" s="76"/>
    </row>
    <row r="23" spans="1:17" ht="27" customHeight="1" x14ac:dyDescent="0.25">
      <c r="A23" s="5">
        <v>21</v>
      </c>
      <c r="B23" s="5"/>
      <c r="C23" s="23"/>
      <c r="D23" s="24"/>
      <c r="E23" s="16"/>
      <c r="F23" s="49"/>
      <c r="G23" s="53" t="str">
        <f t="shared" si="0"/>
        <v/>
      </c>
      <c r="H23" s="9" t="str">
        <f t="shared" si="1"/>
        <v/>
      </c>
      <c r="I23" s="7"/>
      <c r="J23" s="9" t="str">
        <f t="shared" si="2"/>
        <v/>
      </c>
      <c r="K23" s="9" t="str">
        <f t="shared" si="3"/>
        <v/>
      </c>
      <c r="L23" s="9" t="str">
        <f t="shared" si="4"/>
        <v/>
      </c>
      <c r="M23" s="9" t="str">
        <f t="shared" si="5"/>
        <v/>
      </c>
      <c r="N23" s="9" t="str">
        <f t="shared" si="6"/>
        <v/>
      </c>
      <c r="O23" s="9" t="str">
        <f t="shared" si="7"/>
        <v/>
      </c>
      <c r="P23" s="9" t="str">
        <f t="shared" si="8"/>
        <v/>
      </c>
      <c r="Q23" s="75"/>
    </row>
    <row r="24" spans="1:17" ht="27" customHeight="1" x14ac:dyDescent="0.25">
      <c r="A24" s="6">
        <v>22</v>
      </c>
      <c r="B24" s="6"/>
      <c r="C24" s="25"/>
      <c r="D24" s="26"/>
      <c r="E24" s="17"/>
      <c r="F24" s="51"/>
      <c r="G24" s="52" t="str">
        <f t="shared" si="0"/>
        <v/>
      </c>
      <c r="H24" s="11" t="str">
        <f t="shared" si="1"/>
        <v/>
      </c>
      <c r="I24" s="15"/>
      <c r="J24" s="11" t="str">
        <f t="shared" si="2"/>
        <v/>
      </c>
      <c r="K24" s="11" t="str">
        <f t="shared" si="3"/>
        <v/>
      </c>
      <c r="L24" s="11" t="str">
        <f t="shared" si="4"/>
        <v/>
      </c>
      <c r="M24" s="11" t="str">
        <f t="shared" si="5"/>
        <v/>
      </c>
      <c r="N24" s="11" t="str">
        <f t="shared" si="6"/>
        <v/>
      </c>
      <c r="O24" s="10" t="str">
        <f t="shared" si="7"/>
        <v/>
      </c>
      <c r="P24" s="10" t="str">
        <f t="shared" si="8"/>
        <v/>
      </c>
      <c r="Q24" s="76"/>
    </row>
    <row r="25" spans="1:17" ht="27" customHeight="1" x14ac:dyDescent="0.25">
      <c r="A25" s="5">
        <v>23</v>
      </c>
      <c r="B25" s="5"/>
      <c r="C25" s="24"/>
      <c r="D25" s="24"/>
      <c r="E25" s="16"/>
      <c r="F25" s="49"/>
      <c r="G25" s="53" t="str">
        <f t="shared" si="0"/>
        <v/>
      </c>
      <c r="H25" s="9" t="str">
        <f t="shared" si="1"/>
        <v/>
      </c>
      <c r="I25" s="7"/>
      <c r="J25" s="9" t="str">
        <f t="shared" si="2"/>
        <v/>
      </c>
      <c r="K25" s="9" t="str">
        <f t="shared" si="3"/>
        <v/>
      </c>
      <c r="L25" s="9" t="str">
        <f t="shared" si="4"/>
        <v/>
      </c>
      <c r="M25" s="9" t="str">
        <f t="shared" si="5"/>
        <v/>
      </c>
      <c r="N25" s="9" t="str">
        <f t="shared" si="6"/>
        <v/>
      </c>
      <c r="O25" s="9" t="str">
        <f t="shared" si="7"/>
        <v/>
      </c>
      <c r="P25" s="9" t="str">
        <f t="shared" si="8"/>
        <v/>
      </c>
      <c r="Q25" s="75"/>
    </row>
    <row r="26" spans="1:17" ht="27" customHeight="1" x14ac:dyDescent="0.25">
      <c r="A26" s="6">
        <v>24</v>
      </c>
      <c r="B26" s="3"/>
      <c r="C26" s="22"/>
      <c r="D26" s="26"/>
      <c r="E26" s="17"/>
      <c r="F26" s="51"/>
      <c r="G26" s="52"/>
      <c r="H26" s="11" t="str">
        <f t="shared" si="1"/>
        <v/>
      </c>
      <c r="I26" s="15"/>
      <c r="J26" s="11" t="str">
        <f t="shared" si="2"/>
        <v/>
      </c>
      <c r="K26" s="11" t="str">
        <f t="shared" si="3"/>
        <v/>
      </c>
      <c r="L26" s="11" t="str">
        <f t="shared" si="4"/>
        <v/>
      </c>
      <c r="M26" s="11" t="str">
        <f t="shared" si="5"/>
        <v/>
      </c>
      <c r="N26" s="11" t="str">
        <f t="shared" si="6"/>
        <v/>
      </c>
      <c r="O26" s="10" t="str">
        <f t="shared" si="7"/>
        <v/>
      </c>
      <c r="P26" s="10" t="str">
        <f t="shared" si="8"/>
        <v/>
      </c>
      <c r="Q26" s="76"/>
    </row>
    <row r="27" spans="1:17" ht="27" customHeight="1" x14ac:dyDescent="0.25">
      <c r="A27" s="5">
        <v>25</v>
      </c>
      <c r="B27" s="5"/>
      <c r="C27" s="23"/>
      <c r="D27" s="24"/>
      <c r="E27" s="16"/>
      <c r="F27" s="49"/>
      <c r="G27" s="53" t="str">
        <f t="shared" si="0"/>
        <v/>
      </c>
      <c r="H27" s="9" t="str">
        <f t="shared" si="1"/>
        <v/>
      </c>
      <c r="I27" s="7"/>
      <c r="J27" s="9" t="str">
        <f t="shared" si="2"/>
        <v/>
      </c>
      <c r="K27" s="9" t="str">
        <f t="shared" si="3"/>
        <v/>
      </c>
      <c r="L27" s="9" t="str">
        <f t="shared" si="4"/>
        <v/>
      </c>
      <c r="M27" s="9" t="str">
        <f t="shared" si="5"/>
        <v/>
      </c>
      <c r="N27" s="9" t="str">
        <f t="shared" si="6"/>
        <v/>
      </c>
      <c r="O27" s="9" t="str">
        <f t="shared" si="7"/>
        <v/>
      </c>
      <c r="P27" s="9" t="str">
        <f t="shared" si="8"/>
        <v/>
      </c>
      <c r="Q27" s="75"/>
    </row>
    <row r="28" spans="1:17" ht="27" customHeight="1" x14ac:dyDescent="0.25">
      <c r="A28" s="6">
        <v>26</v>
      </c>
      <c r="B28" s="6"/>
      <c r="C28" s="25"/>
      <c r="D28" s="26"/>
      <c r="E28" s="17"/>
      <c r="F28" s="51"/>
      <c r="G28" s="52" t="str">
        <f t="shared" si="0"/>
        <v/>
      </c>
      <c r="H28" s="11" t="str">
        <f t="shared" si="1"/>
        <v/>
      </c>
      <c r="I28" s="15"/>
      <c r="J28" s="11" t="str">
        <f t="shared" si="2"/>
        <v/>
      </c>
      <c r="K28" s="11" t="str">
        <f t="shared" si="3"/>
        <v/>
      </c>
      <c r="L28" s="11" t="str">
        <f t="shared" si="4"/>
        <v/>
      </c>
      <c r="M28" s="11" t="str">
        <f t="shared" si="5"/>
        <v/>
      </c>
      <c r="N28" s="11" t="str">
        <f t="shared" si="6"/>
        <v/>
      </c>
      <c r="O28" s="10" t="str">
        <f t="shared" si="7"/>
        <v/>
      </c>
      <c r="P28" s="10" t="str">
        <f t="shared" si="8"/>
        <v/>
      </c>
      <c r="Q28" s="76"/>
    </row>
    <row r="29" spans="1:17" ht="27" customHeight="1" x14ac:dyDescent="0.25">
      <c r="A29" s="5">
        <v>27</v>
      </c>
      <c r="B29" s="5"/>
      <c r="C29" s="23"/>
      <c r="D29" s="24"/>
      <c r="E29" s="16"/>
      <c r="F29" s="49"/>
      <c r="G29" s="53" t="str">
        <f t="shared" si="0"/>
        <v/>
      </c>
      <c r="H29" s="9" t="str">
        <f t="shared" si="1"/>
        <v/>
      </c>
      <c r="I29" s="7"/>
      <c r="J29" s="9" t="str">
        <f t="shared" si="2"/>
        <v/>
      </c>
      <c r="K29" s="9" t="str">
        <f t="shared" si="3"/>
        <v/>
      </c>
      <c r="L29" s="9" t="str">
        <f t="shared" si="4"/>
        <v/>
      </c>
      <c r="M29" s="9" t="str">
        <f t="shared" si="5"/>
        <v/>
      </c>
      <c r="N29" s="9" t="str">
        <f t="shared" si="6"/>
        <v/>
      </c>
      <c r="O29" s="9" t="str">
        <f t="shared" si="7"/>
        <v/>
      </c>
      <c r="P29" s="9" t="str">
        <f t="shared" si="8"/>
        <v/>
      </c>
      <c r="Q29" s="75"/>
    </row>
    <row r="30" spans="1:17" ht="27" customHeight="1" x14ac:dyDescent="0.25">
      <c r="A30" s="6">
        <v>28</v>
      </c>
      <c r="B30" s="6"/>
      <c r="C30" s="25"/>
      <c r="D30" s="26"/>
      <c r="E30" s="17"/>
      <c r="F30" s="51"/>
      <c r="G30" s="52" t="str">
        <f t="shared" si="0"/>
        <v/>
      </c>
      <c r="H30" s="11" t="str">
        <f t="shared" si="1"/>
        <v/>
      </c>
      <c r="I30" s="15"/>
      <c r="J30" s="11" t="str">
        <f t="shared" si="2"/>
        <v/>
      </c>
      <c r="K30" s="11" t="str">
        <f t="shared" si="3"/>
        <v/>
      </c>
      <c r="L30" s="11" t="str">
        <f t="shared" si="4"/>
        <v/>
      </c>
      <c r="M30" s="11" t="str">
        <f t="shared" si="5"/>
        <v/>
      </c>
      <c r="N30" s="11" t="str">
        <f t="shared" si="6"/>
        <v/>
      </c>
      <c r="O30" s="10" t="str">
        <f t="shared" si="7"/>
        <v/>
      </c>
      <c r="P30" s="10" t="str">
        <f t="shared" si="8"/>
        <v/>
      </c>
      <c r="Q30" s="76"/>
    </row>
    <row r="31" spans="1:17" ht="27" customHeight="1" x14ac:dyDescent="0.25">
      <c r="A31" s="5">
        <v>29</v>
      </c>
      <c r="B31" s="5"/>
      <c r="C31" s="24"/>
      <c r="D31" s="24"/>
      <c r="E31" s="16"/>
      <c r="F31" s="49"/>
      <c r="G31" s="53" t="str">
        <f t="shared" si="0"/>
        <v/>
      </c>
      <c r="H31" s="9" t="str">
        <f t="shared" si="1"/>
        <v/>
      </c>
      <c r="I31" s="7"/>
      <c r="J31" s="9" t="str">
        <f t="shared" si="2"/>
        <v/>
      </c>
      <c r="K31" s="9" t="str">
        <f t="shared" si="3"/>
        <v/>
      </c>
      <c r="L31" s="9" t="str">
        <f t="shared" si="4"/>
        <v/>
      </c>
      <c r="M31" s="9" t="str">
        <f t="shared" si="5"/>
        <v/>
      </c>
      <c r="N31" s="9" t="str">
        <f t="shared" si="6"/>
        <v/>
      </c>
      <c r="O31" s="9" t="str">
        <f t="shared" si="7"/>
        <v/>
      </c>
      <c r="P31" s="9" t="str">
        <f t="shared" si="8"/>
        <v/>
      </c>
      <c r="Q31" s="75"/>
    </row>
    <row r="32" spans="1:17" ht="27" customHeight="1" x14ac:dyDescent="0.25">
      <c r="A32" s="6">
        <v>30</v>
      </c>
      <c r="B32" s="3"/>
      <c r="C32" s="22"/>
      <c r="D32" s="26"/>
      <c r="E32" s="17"/>
      <c r="F32" s="51"/>
      <c r="G32" s="52" t="str">
        <f t="shared" si="0"/>
        <v/>
      </c>
      <c r="H32" s="11" t="str">
        <f t="shared" si="1"/>
        <v/>
      </c>
      <c r="I32" s="15"/>
      <c r="J32" s="11" t="str">
        <f t="shared" si="2"/>
        <v/>
      </c>
      <c r="K32" s="11" t="str">
        <f t="shared" si="3"/>
        <v/>
      </c>
      <c r="L32" s="11" t="str">
        <f t="shared" si="4"/>
        <v/>
      </c>
      <c r="M32" s="11" t="str">
        <f t="shared" si="5"/>
        <v/>
      </c>
      <c r="N32" s="11" t="str">
        <f t="shared" si="6"/>
        <v/>
      </c>
      <c r="O32" s="10" t="str">
        <f t="shared" si="7"/>
        <v/>
      </c>
      <c r="P32" s="10" t="str">
        <f t="shared" si="8"/>
        <v/>
      </c>
      <c r="Q32" s="76"/>
    </row>
    <row r="33" spans="1:17" ht="27" customHeight="1" x14ac:dyDescent="0.25">
      <c r="A33" s="5">
        <v>31</v>
      </c>
      <c r="B33" s="5"/>
      <c r="C33" s="23"/>
      <c r="D33" s="24"/>
      <c r="E33" s="16"/>
      <c r="F33" s="49"/>
      <c r="G33" s="53" t="str">
        <f t="shared" si="0"/>
        <v/>
      </c>
      <c r="H33" s="9" t="str">
        <f t="shared" si="1"/>
        <v/>
      </c>
      <c r="I33" s="7"/>
      <c r="J33" s="9" t="str">
        <f t="shared" si="2"/>
        <v/>
      </c>
      <c r="K33" s="9" t="str">
        <f t="shared" si="3"/>
        <v/>
      </c>
      <c r="L33" s="9" t="str">
        <f t="shared" si="4"/>
        <v/>
      </c>
      <c r="M33" s="9" t="str">
        <f t="shared" si="5"/>
        <v/>
      </c>
      <c r="N33" s="9" t="str">
        <f t="shared" si="6"/>
        <v/>
      </c>
      <c r="O33" s="9" t="str">
        <f t="shared" si="7"/>
        <v/>
      </c>
      <c r="P33" s="9" t="str">
        <f t="shared" si="8"/>
        <v/>
      </c>
      <c r="Q33" s="75"/>
    </row>
    <row r="34" spans="1:17" ht="27" customHeight="1" x14ac:dyDescent="0.25">
      <c r="A34" s="6">
        <v>32</v>
      </c>
      <c r="B34" s="6"/>
      <c r="C34" s="25"/>
      <c r="D34" s="26"/>
      <c r="E34" s="17"/>
      <c r="F34" s="51"/>
      <c r="G34" s="52" t="str">
        <f t="shared" si="0"/>
        <v/>
      </c>
      <c r="H34" s="11" t="str">
        <f t="shared" si="1"/>
        <v/>
      </c>
      <c r="I34" s="15"/>
      <c r="J34" s="11" t="str">
        <f t="shared" si="2"/>
        <v/>
      </c>
      <c r="K34" s="11" t="str">
        <f t="shared" si="3"/>
        <v/>
      </c>
      <c r="L34" s="11" t="str">
        <f t="shared" si="4"/>
        <v/>
      </c>
      <c r="M34" s="11" t="str">
        <f t="shared" si="5"/>
        <v/>
      </c>
      <c r="N34" s="11" t="str">
        <f t="shared" si="6"/>
        <v/>
      </c>
      <c r="O34" s="10" t="str">
        <f t="shared" si="7"/>
        <v/>
      </c>
      <c r="P34" s="10" t="str">
        <f t="shared" si="8"/>
        <v/>
      </c>
      <c r="Q34" s="76"/>
    </row>
    <row r="35" spans="1:17" ht="27" customHeight="1" x14ac:dyDescent="0.25">
      <c r="A35" s="5">
        <v>33</v>
      </c>
      <c r="B35" s="5"/>
      <c r="C35" s="23"/>
      <c r="D35" s="24"/>
      <c r="E35" s="16"/>
      <c r="F35" s="49"/>
      <c r="G35" s="53" t="str">
        <f t="shared" si="0"/>
        <v/>
      </c>
      <c r="H35" s="9" t="str">
        <f t="shared" ref="H35:H66" si="9">IF(F35="","",F35*0.03)</f>
        <v/>
      </c>
      <c r="I35" s="7"/>
      <c r="J35" s="9" t="str">
        <f t="shared" ref="J35:J66" si="10">IF(G35="","",0.05*G35)</f>
        <v/>
      </c>
      <c r="K35" s="9" t="str">
        <f t="shared" si="3"/>
        <v/>
      </c>
      <c r="L35" s="9" t="str">
        <f t="shared" ref="L35:L66" si="11">IF(F35="","",((H35/3)/2))</f>
        <v/>
      </c>
      <c r="M35" s="9" t="str">
        <f t="shared" ref="M35:M66" si="12">IF(G35="","",(G35*0.022)/0.54)</f>
        <v/>
      </c>
      <c r="N35" s="9" t="str">
        <f t="shared" ref="N35:N65" si="13">IF(G35="","",G35*0.01/0.5)</f>
        <v/>
      </c>
      <c r="O35" s="9" t="str">
        <f t="shared" ref="O35:O66" si="14">IF(F35="","",(ROUNDDOWN((F35/2.2*0.01/0.5),2)))</f>
        <v/>
      </c>
      <c r="P35" s="9" t="str">
        <f t="shared" ref="P35:P66" si="15">IF(F35="","",(F35*0.03))</f>
        <v/>
      </c>
      <c r="Q35" s="75"/>
    </row>
    <row r="36" spans="1:17" ht="27" customHeight="1" x14ac:dyDescent="0.25">
      <c r="A36" s="6">
        <v>34</v>
      </c>
      <c r="B36" s="6"/>
      <c r="C36" s="25"/>
      <c r="D36" s="26"/>
      <c r="E36" s="17"/>
      <c r="F36" s="51"/>
      <c r="G36" s="52" t="str">
        <f t="shared" si="0"/>
        <v/>
      </c>
      <c r="H36" s="11" t="str">
        <f t="shared" si="9"/>
        <v/>
      </c>
      <c r="I36" s="15"/>
      <c r="J36" s="11" t="str">
        <f t="shared" si="10"/>
        <v/>
      </c>
      <c r="K36" s="11" t="str">
        <f t="shared" si="3"/>
        <v/>
      </c>
      <c r="L36" s="11" t="str">
        <f t="shared" si="11"/>
        <v/>
      </c>
      <c r="M36" s="11" t="str">
        <f t="shared" si="12"/>
        <v/>
      </c>
      <c r="N36" s="11" t="str">
        <f t="shared" si="13"/>
        <v/>
      </c>
      <c r="O36" s="10" t="str">
        <f t="shared" si="14"/>
        <v/>
      </c>
      <c r="P36" s="10" t="str">
        <f t="shared" si="15"/>
        <v/>
      </c>
      <c r="Q36" s="76"/>
    </row>
    <row r="37" spans="1:17" ht="27" customHeight="1" x14ac:dyDescent="0.25">
      <c r="A37" s="5">
        <v>35</v>
      </c>
      <c r="B37" s="5"/>
      <c r="C37" s="23"/>
      <c r="D37" s="24"/>
      <c r="E37" s="16"/>
      <c r="F37" s="49"/>
      <c r="G37" s="53" t="str">
        <f>IF(F37="","",F37/2.2)</f>
        <v/>
      </c>
      <c r="H37" s="9" t="str">
        <f t="shared" si="9"/>
        <v/>
      </c>
      <c r="I37" s="7"/>
      <c r="J37" s="9" t="str">
        <f t="shared" si="10"/>
        <v/>
      </c>
      <c r="K37" s="9" t="str">
        <f t="shared" si="3"/>
        <v/>
      </c>
      <c r="L37" s="9" t="str">
        <f t="shared" si="11"/>
        <v/>
      </c>
      <c r="M37" s="9" t="str">
        <f t="shared" si="12"/>
        <v/>
      </c>
      <c r="N37" s="9" t="str">
        <f t="shared" si="13"/>
        <v/>
      </c>
      <c r="O37" s="9" t="str">
        <f t="shared" si="14"/>
        <v/>
      </c>
      <c r="P37" s="9" t="str">
        <f t="shared" si="15"/>
        <v/>
      </c>
      <c r="Q37" s="75"/>
    </row>
    <row r="38" spans="1:17" ht="27" customHeight="1" x14ac:dyDescent="0.25">
      <c r="A38" s="6">
        <v>36</v>
      </c>
      <c r="B38" s="6"/>
      <c r="C38" s="25"/>
      <c r="D38" s="26"/>
      <c r="E38" s="17"/>
      <c r="F38" s="51"/>
      <c r="G38" s="52" t="str">
        <f t="shared" si="0"/>
        <v/>
      </c>
      <c r="H38" s="11" t="str">
        <f t="shared" si="9"/>
        <v/>
      </c>
      <c r="I38" s="15"/>
      <c r="J38" s="11" t="str">
        <f t="shared" si="10"/>
        <v/>
      </c>
      <c r="K38" s="11" t="str">
        <f t="shared" si="3"/>
        <v/>
      </c>
      <c r="L38" s="11" t="str">
        <f t="shared" si="11"/>
        <v/>
      </c>
      <c r="M38" s="11" t="str">
        <f t="shared" si="12"/>
        <v/>
      </c>
      <c r="N38" s="11" t="str">
        <f t="shared" si="13"/>
        <v/>
      </c>
      <c r="O38" s="10" t="str">
        <f t="shared" si="14"/>
        <v/>
      </c>
      <c r="P38" s="10" t="str">
        <f t="shared" si="15"/>
        <v/>
      </c>
      <c r="Q38" s="76"/>
    </row>
    <row r="39" spans="1:17" ht="27" customHeight="1" x14ac:dyDescent="0.25">
      <c r="A39" s="5">
        <v>37</v>
      </c>
      <c r="B39" s="5"/>
      <c r="C39" s="23"/>
      <c r="D39" s="24"/>
      <c r="E39" s="16"/>
      <c r="F39" s="49"/>
      <c r="G39" s="53" t="str">
        <f t="shared" si="0"/>
        <v/>
      </c>
      <c r="H39" s="9" t="str">
        <f t="shared" si="9"/>
        <v/>
      </c>
      <c r="I39" s="7"/>
      <c r="J39" s="9" t="str">
        <f t="shared" si="10"/>
        <v/>
      </c>
      <c r="K39" s="9" t="str">
        <f t="shared" si="3"/>
        <v/>
      </c>
      <c r="L39" s="9" t="str">
        <f t="shared" si="11"/>
        <v/>
      </c>
      <c r="M39" s="9" t="str">
        <f t="shared" si="12"/>
        <v/>
      </c>
      <c r="N39" s="9" t="str">
        <f t="shared" si="13"/>
        <v/>
      </c>
      <c r="O39" s="9" t="str">
        <f t="shared" si="14"/>
        <v/>
      </c>
      <c r="P39" s="9" t="str">
        <f t="shared" si="15"/>
        <v/>
      </c>
      <c r="Q39" s="75"/>
    </row>
    <row r="40" spans="1:17" ht="27" customHeight="1" x14ac:dyDescent="0.25">
      <c r="A40" s="6">
        <v>38</v>
      </c>
      <c r="B40" s="6"/>
      <c r="C40" s="25"/>
      <c r="D40" s="26"/>
      <c r="E40" s="17"/>
      <c r="F40" s="51"/>
      <c r="G40" s="52" t="str">
        <f t="shared" si="0"/>
        <v/>
      </c>
      <c r="H40" s="11" t="str">
        <f t="shared" si="9"/>
        <v/>
      </c>
      <c r="I40" s="15"/>
      <c r="J40" s="11" t="str">
        <f t="shared" si="10"/>
        <v/>
      </c>
      <c r="K40" s="11" t="str">
        <f t="shared" si="3"/>
        <v/>
      </c>
      <c r="L40" s="11" t="str">
        <f t="shared" si="11"/>
        <v/>
      </c>
      <c r="M40" s="11" t="str">
        <f t="shared" si="12"/>
        <v/>
      </c>
      <c r="N40" s="11" t="str">
        <f t="shared" si="13"/>
        <v/>
      </c>
      <c r="O40" s="10" t="str">
        <f t="shared" si="14"/>
        <v/>
      </c>
      <c r="P40" s="10" t="str">
        <f t="shared" si="15"/>
        <v/>
      </c>
      <c r="Q40" s="76"/>
    </row>
    <row r="41" spans="1:17" ht="27" customHeight="1" x14ac:dyDescent="0.25">
      <c r="A41" s="5">
        <v>39</v>
      </c>
      <c r="B41" s="5"/>
      <c r="C41" s="23"/>
      <c r="D41" s="24"/>
      <c r="E41" s="16"/>
      <c r="F41" s="49"/>
      <c r="G41" s="53" t="str">
        <f t="shared" si="0"/>
        <v/>
      </c>
      <c r="H41" s="9" t="str">
        <f t="shared" si="9"/>
        <v/>
      </c>
      <c r="I41" s="7"/>
      <c r="J41" s="9" t="str">
        <f t="shared" si="10"/>
        <v/>
      </c>
      <c r="K41" s="9" t="str">
        <f t="shared" si="3"/>
        <v/>
      </c>
      <c r="L41" s="9" t="str">
        <f t="shared" si="11"/>
        <v/>
      </c>
      <c r="M41" s="9" t="str">
        <f t="shared" si="12"/>
        <v/>
      </c>
      <c r="N41" s="9" t="str">
        <f t="shared" si="13"/>
        <v/>
      </c>
      <c r="O41" s="9" t="str">
        <f t="shared" si="14"/>
        <v/>
      </c>
      <c r="P41" s="9" t="str">
        <f t="shared" si="15"/>
        <v/>
      </c>
      <c r="Q41" s="75"/>
    </row>
    <row r="42" spans="1:17" ht="27" customHeight="1" x14ac:dyDescent="0.25">
      <c r="A42" s="6">
        <v>40</v>
      </c>
      <c r="B42" s="6"/>
      <c r="C42" s="25"/>
      <c r="D42" s="26"/>
      <c r="E42" s="17"/>
      <c r="F42" s="51"/>
      <c r="G42" s="52" t="str">
        <f t="shared" si="0"/>
        <v/>
      </c>
      <c r="H42" s="11" t="str">
        <f t="shared" si="9"/>
        <v/>
      </c>
      <c r="I42" s="15"/>
      <c r="J42" s="11" t="str">
        <f t="shared" si="10"/>
        <v/>
      </c>
      <c r="K42" s="11" t="str">
        <f t="shared" si="3"/>
        <v/>
      </c>
      <c r="L42" s="11" t="str">
        <f t="shared" si="11"/>
        <v/>
      </c>
      <c r="M42" s="11" t="str">
        <f t="shared" si="12"/>
        <v/>
      </c>
      <c r="N42" s="11" t="str">
        <f t="shared" si="13"/>
        <v/>
      </c>
      <c r="O42" s="10" t="str">
        <f t="shared" si="14"/>
        <v/>
      </c>
      <c r="P42" s="10" t="str">
        <f t="shared" si="15"/>
        <v/>
      </c>
      <c r="Q42" s="76"/>
    </row>
    <row r="43" spans="1:17" ht="27" customHeight="1" x14ac:dyDescent="0.25">
      <c r="A43" s="5">
        <v>41</v>
      </c>
      <c r="B43" s="5"/>
      <c r="C43" s="23"/>
      <c r="D43" s="24"/>
      <c r="E43" s="16"/>
      <c r="F43" s="49"/>
      <c r="G43" s="53" t="str">
        <f t="shared" si="0"/>
        <v/>
      </c>
      <c r="H43" s="9" t="str">
        <f t="shared" si="9"/>
        <v/>
      </c>
      <c r="I43" s="7"/>
      <c r="J43" s="9" t="str">
        <f t="shared" si="10"/>
        <v/>
      </c>
      <c r="K43" s="9" t="str">
        <f t="shared" si="3"/>
        <v/>
      </c>
      <c r="L43" s="9" t="str">
        <f t="shared" si="11"/>
        <v/>
      </c>
      <c r="M43" s="9" t="str">
        <f t="shared" si="12"/>
        <v/>
      </c>
      <c r="N43" s="9" t="str">
        <f t="shared" si="13"/>
        <v/>
      </c>
      <c r="O43" s="9" t="str">
        <f t="shared" si="14"/>
        <v/>
      </c>
      <c r="P43" s="9" t="str">
        <f t="shared" si="15"/>
        <v/>
      </c>
      <c r="Q43" s="75"/>
    </row>
    <row r="44" spans="1:17" ht="27" customHeight="1" x14ac:dyDescent="0.25">
      <c r="A44" s="6">
        <v>42</v>
      </c>
      <c r="B44" s="6"/>
      <c r="C44" s="25"/>
      <c r="D44" s="26"/>
      <c r="E44" s="17"/>
      <c r="F44" s="51"/>
      <c r="G44" s="52" t="str">
        <f t="shared" si="0"/>
        <v/>
      </c>
      <c r="H44" s="11" t="str">
        <f t="shared" si="9"/>
        <v/>
      </c>
      <c r="I44" s="15"/>
      <c r="J44" s="11" t="str">
        <f t="shared" si="10"/>
        <v/>
      </c>
      <c r="K44" s="11" t="str">
        <f t="shared" si="3"/>
        <v/>
      </c>
      <c r="L44" s="11" t="str">
        <f t="shared" si="11"/>
        <v/>
      </c>
      <c r="M44" s="11" t="str">
        <f t="shared" si="12"/>
        <v/>
      </c>
      <c r="N44" s="11" t="str">
        <f t="shared" si="13"/>
        <v/>
      </c>
      <c r="O44" s="10" t="str">
        <f t="shared" si="14"/>
        <v/>
      </c>
      <c r="P44" s="10" t="str">
        <f t="shared" si="15"/>
        <v/>
      </c>
      <c r="Q44" s="76"/>
    </row>
    <row r="45" spans="1:17" ht="27" customHeight="1" x14ac:dyDescent="0.25">
      <c r="A45" s="5">
        <v>43</v>
      </c>
      <c r="B45" s="5"/>
      <c r="C45" s="23"/>
      <c r="D45" s="24"/>
      <c r="E45" s="16"/>
      <c r="F45" s="49"/>
      <c r="G45" s="53" t="str">
        <f t="shared" si="0"/>
        <v/>
      </c>
      <c r="H45" s="9" t="str">
        <f t="shared" si="9"/>
        <v/>
      </c>
      <c r="I45" s="7"/>
      <c r="J45" s="9" t="str">
        <f t="shared" si="10"/>
        <v/>
      </c>
      <c r="K45" s="9" t="str">
        <f t="shared" si="3"/>
        <v/>
      </c>
      <c r="L45" s="9" t="str">
        <f t="shared" si="11"/>
        <v/>
      </c>
      <c r="M45" s="9" t="str">
        <f t="shared" si="12"/>
        <v/>
      </c>
      <c r="N45" s="9" t="str">
        <f t="shared" si="13"/>
        <v/>
      </c>
      <c r="O45" s="9" t="str">
        <f t="shared" si="14"/>
        <v/>
      </c>
      <c r="P45" s="9" t="str">
        <f t="shared" si="15"/>
        <v/>
      </c>
      <c r="Q45" s="75"/>
    </row>
    <row r="46" spans="1:17" ht="27" customHeight="1" x14ac:dyDescent="0.25">
      <c r="A46" s="6">
        <v>44</v>
      </c>
      <c r="B46" s="6"/>
      <c r="C46" s="25"/>
      <c r="D46" s="26"/>
      <c r="E46" s="17"/>
      <c r="F46" s="51"/>
      <c r="G46" s="52" t="str">
        <f t="shared" si="0"/>
        <v/>
      </c>
      <c r="H46" s="11" t="str">
        <f t="shared" si="9"/>
        <v/>
      </c>
      <c r="I46" s="15"/>
      <c r="J46" s="11" t="str">
        <f t="shared" si="10"/>
        <v/>
      </c>
      <c r="K46" s="11" t="str">
        <f t="shared" si="3"/>
        <v/>
      </c>
      <c r="L46" s="11" t="str">
        <f t="shared" si="11"/>
        <v/>
      </c>
      <c r="M46" s="11" t="str">
        <f t="shared" si="12"/>
        <v/>
      </c>
      <c r="N46" s="11" t="str">
        <f t="shared" si="13"/>
        <v/>
      </c>
      <c r="O46" s="10" t="str">
        <f t="shared" si="14"/>
        <v/>
      </c>
      <c r="P46" s="10" t="str">
        <f t="shared" si="15"/>
        <v/>
      </c>
      <c r="Q46" s="76"/>
    </row>
    <row r="47" spans="1:17" ht="27" customHeight="1" x14ac:dyDescent="0.25">
      <c r="A47" s="5">
        <v>45</v>
      </c>
      <c r="B47" s="5"/>
      <c r="C47" s="23"/>
      <c r="D47" s="24"/>
      <c r="E47" s="16"/>
      <c r="F47" s="49"/>
      <c r="G47" s="53" t="str">
        <f t="shared" si="0"/>
        <v/>
      </c>
      <c r="H47" s="9" t="str">
        <f t="shared" si="9"/>
        <v/>
      </c>
      <c r="I47" s="7"/>
      <c r="J47" s="9" t="str">
        <f t="shared" si="10"/>
        <v/>
      </c>
      <c r="K47" s="9" t="str">
        <f t="shared" ref="K47:K78" si="16">IF(F47="","",F47*0.1)</f>
        <v/>
      </c>
      <c r="L47" s="9" t="str">
        <f t="shared" si="11"/>
        <v/>
      </c>
      <c r="M47" s="9" t="str">
        <f t="shared" si="12"/>
        <v/>
      </c>
      <c r="N47" s="9" t="str">
        <f t="shared" si="13"/>
        <v/>
      </c>
      <c r="O47" s="9" t="str">
        <f t="shared" si="14"/>
        <v/>
      </c>
      <c r="P47" s="9" t="str">
        <f t="shared" si="15"/>
        <v/>
      </c>
      <c r="Q47" s="75"/>
    </row>
    <row r="48" spans="1:17" ht="27" customHeight="1" x14ac:dyDescent="0.25">
      <c r="A48" s="6">
        <v>46</v>
      </c>
      <c r="B48" s="6"/>
      <c r="C48" s="25"/>
      <c r="D48" s="26"/>
      <c r="E48" s="17"/>
      <c r="F48" s="51"/>
      <c r="G48" s="52" t="str">
        <f t="shared" si="0"/>
        <v/>
      </c>
      <c r="H48" s="11" t="str">
        <f t="shared" si="9"/>
        <v/>
      </c>
      <c r="I48" s="15"/>
      <c r="J48" s="11" t="str">
        <f t="shared" si="10"/>
        <v/>
      </c>
      <c r="K48" s="11" t="str">
        <f t="shared" si="16"/>
        <v/>
      </c>
      <c r="L48" s="11" t="str">
        <f t="shared" si="11"/>
        <v/>
      </c>
      <c r="M48" s="11" t="str">
        <f t="shared" si="12"/>
        <v/>
      </c>
      <c r="N48" s="11" t="str">
        <f t="shared" si="13"/>
        <v/>
      </c>
      <c r="O48" s="10" t="str">
        <f t="shared" si="14"/>
        <v/>
      </c>
      <c r="P48" s="10" t="str">
        <f t="shared" si="15"/>
        <v/>
      </c>
      <c r="Q48" s="76"/>
    </row>
    <row r="49" spans="1:17" ht="27" customHeight="1" x14ac:dyDescent="0.25">
      <c r="A49" s="5">
        <v>47</v>
      </c>
      <c r="B49" s="5"/>
      <c r="C49" s="23"/>
      <c r="D49" s="24"/>
      <c r="E49" s="16"/>
      <c r="F49" s="49"/>
      <c r="G49" s="53" t="str">
        <f t="shared" si="0"/>
        <v/>
      </c>
      <c r="H49" s="9" t="str">
        <f t="shared" si="9"/>
        <v/>
      </c>
      <c r="I49" s="7"/>
      <c r="J49" s="9" t="str">
        <f t="shared" si="10"/>
        <v/>
      </c>
      <c r="K49" s="9" t="str">
        <f t="shared" si="16"/>
        <v/>
      </c>
      <c r="L49" s="9" t="str">
        <f t="shared" si="11"/>
        <v/>
      </c>
      <c r="M49" s="9" t="str">
        <f t="shared" si="12"/>
        <v/>
      </c>
      <c r="N49" s="9" t="str">
        <f t="shared" si="13"/>
        <v/>
      </c>
      <c r="O49" s="9" t="str">
        <f t="shared" si="14"/>
        <v/>
      </c>
      <c r="P49" s="9" t="str">
        <f t="shared" si="15"/>
        <v/>
      </c>
      <c r="Q49" s="75"/>
    </row>
    <row r="50" spans="1:17" ht="27" customHeight="1" x14ac:dyDescent="0.25">
      <c r="A50" s="6">
        <v>48</v>
      </c>
      <c r="B50" s="6"/>
      <c r="C50" s="25"/>
      <c r="D50" s="26"/>
      <c r="E50" s="17"/>
      <c r="F50" s="51"/>
      <c r="G50" s="52" t="str">
        <f t="shared" si="0"/>
        <v/>
      </c>
      <c r="H50" s="11" t="str">
        <f t="shared" si="9"/>
        <v/>
      </c>
      <c r="I50" s="15"/>
      <c r="J50" s="11" t="str">
        <f t="shared" si="10"/>
        <v/>
      </c>
      <c r="K50" s="11" t="str">
        <f t="shared" si="16"/>
        <v/>
      </c>
      <c r="L50" s="11" t="str">
        <f t="shared" si="11"/>
        <v/>
      </c>
      <c r="M50" s="11" t="str">
        <f t="shared" si="12"/>
        <v/>
      </c>
      <c r="N50" s="11" t="str">
        <f t="shared" si="13"/>
        <v/>
      </c>
      <c r="O50" s="10" t="str">
        <f t="shared" si="14"/>
        <v/>
      </c>
      <c r="P50" s="10" t="str">
        <f t="shared" si="15"/>
        <v/>
      </c>
      <c r="Q50" s="76"/>
    </row>
    <row r="51" spans="1:17" ht="27" customHeight="1" x14ac:dyDescent="0.25">
      <c r="A51" s="5">
        <v>49</v>
      </c>
      <c r="B51" s="5"/>
      <c r="C51" s="23"/>
      <c r="D51" s="24"/>
      <c r="E51" s="16"/>
      <c r="F51" s="49"/>
      <c r="G51" s="53" t="str">
        <f t="shared" si="0"/>
        <v/>
      </c>
      <c r="H51" s="9" t="str">
        <f t="shared" si="9"/>
        <v/>
      </c>
      <c r="I51" s="7"/>
      <c r="J51" s="9" t="str">
        <f t="shared" si="10"/>
        <v/>
      </c>
      <c r="K51" s="9" t="str">
        <f t="shared" si="16"/>
        <v/>
      </c>
      <c r="L51" s="9" t="str">
        <f t="shared" si="11"/>
        <v/>
      </c>
      <c r="M51" s="9" t="str">
        <f t="shared" si="12"/>
        <v/>
      </c>
      <c r="N51" s="9" t="str">
        <f t="shared" si="13"/>
        <v/>
      </c>
      <c r="O51" s="9" t="str">
        <f t="shared" si="14"/>
        <v/>
      </c>
      <c r="P51" s="9" t="str">
        <f t="shared" si="15"/>
        <v/>
      </c>
      <c r="Q51" s="75"/>
    </row>
    <row r="52" spans="1:17" ht="27" customHeight="1" x14ac:dyDescent="0.25">
      <c r="A52" s="6">
        <v>50</v>
      </c>
      <c r="B52" s="6"/>
      <c r="C52" s="25"/>
      <c r="D52" s="26"/>
      <c r="E52" s="17"/>
      <c r="F52" s="51"/>
      <c r="G52" s="52" t="str">
        <f t="shared" si="0"/>
        <v/>
      </c>
      <c r="H52" s="11" t="str">
        <f t="shared" si="9"/>
        <v/>
      </c>
      <c r="I52" s="15"/>
      <c r="J52" s="11" t="str">
        <f t="shared" si="10"/>
        <v/>
      </c>
      <c r="K52" s="11" t="str">
        <f t="shared" si="16"/>
        <v/>
      </c>
      <c r="L52" s="11" t="str">
        <f t="shared" si="11"/>
        <v/>
      </c>
      <c r="M52" s="11" t="str">
        <f t="shared" si="12"/>
        <v/>
      </c>
      <c r="N52" s="11" t="str">
        <f t="shared" si="13"/>
        <v/>
      </c>
      <c r="O52" s="10" t="str">
        <f t="shared" si="14"/>
        <v/>
      </c>
      <c r="P52" s="10" t="str">
        <f t="shared" si="15"/>
        <v/>
      </c>
      <c r="Q52" s="76"/>
    </row>
    <row r="53" spans="1:17" ht="27" customHeight="1" x14ac:dyDescent="0.25">
      <c r="A53" s="5">
        <v>51</v>
      </c>
      <c r="B53" s="5"/>
      <c r="C53" s="23"/>
      <c r="D53" s="24"/>
      <c r="E53" s="16"/>
      <c r="F53" s="49"/>
      <c r="G53" s="53" t="str">
        <f t="shared" si="0"/>
        <v/>
      </c>
      <c r="H53" s="9" t="str">
        <f t="shared" si="9"/>
        <v/>
      </c>
      <c r="I53" s="7"/>
      <c r="J53" s="9" t="str">
        <f t="shared" si="10"/>
        <v/>
      </c>
      <c r="K53" s="9" t="str">
        <f t="shared" si="16"/>
        <v/>
      </c>
      <c r="L53" s="9" t="str">
        <f t="shared" si="11"/>
        <v/>
      </c>
      <c r="M53" s="9" t="str">
        <f t="shared" si="12"/>
        <v/>
      </c>
      <c r="N53" s="9" t="str">
        <f t="shared" si="13"/>
        <v/>
      </c>
      <c r="O53" s="9" t="str">
        <f t="shared" si="14"/>
        <v/>
      </c>
      <c r="P53" s="9" t="str">
        <f t="shared" si="15"/>
        <v/>
      </c>
      <c r="Q53" s="75"/>
    </row>
    <row r="54" spans="1:17" ht="27" customHeight="1" x14ac:dyDescent="0.25">
      <c r="A54" s="6">
        <v>52</v>
      </c>
      <c r="B54" s="6"/>
      <c r="C54" s="25"/>
      <c r="D54" s="26"/>
      <c r="E54" s="17"/>
      <c r="F54" s="51"/>
      <c r="G54" s="52" t="str">
        <f t="shared" si="0"/>
        <v/>
      </c>
      <c r="H54" s="11" t="str">
        <f t="shared" si="9"/>
        <v/>
      </c>
      <c r="I54" s="15"/>
      <c r="J54" s="11" t="str">
        <f t="shared" si="10"/>
        <v/>
      </c>
      <c r="K54" s="11" t="str">
        <f t="shared" si="16"/>
        <v/>
      </c>
      <c r="L54" s="11" t="str">
        <f t="shared" si="11"/>
        <v/>
      </c>
      <c r="M54" s="11" t="str">
        <f t="shared" si="12"/>
        <v/>
      </c>
      <c r="N54" s="11" t="str">
        <f t="shared" si="13"/>
        <v/>
      </c>
      <c r="O54" s="10" t="str">
        <f t="shared" si="14"/>
        <v/>
      </c>
      <c r="P54" s="10" t="str">
        <f t="shared" si="15"/>
        <v/>
      </c>
      <c r="Q54" s="76"/>
    </row>
    <row r="55" spans="1:17" ht="27" customHeight="1" x14ac:dyDescent="0.25">
      <c r="A55" s="5">
        <v>53</v>
      </c>
      <c r="B55" s="5"/>
      <c r="C55" s="23"/>
      <c r="D55" s="24"/>
      <c r="E55" s="16"/>
      <c r="F55" s="49"/>
      <c r="G55" s="53" t="str">
        <f t="shared" si="0"/>
        <v/>
      </c>
      <c r="H55" s="9" t="str">
        <f t="shared" si="9"/>
        <v/>
      </c>
      <c r="I55" s="7"/>
      <c r="J55" s="9" t="str">
        <f t="shared" si="10"/>
        <v/>
      </c>
      <c r="K55" s="9" t="str">
        <f t="shared" si="16"/>
        <v/>
      </c>
      <c r="L55" s="9" t="str">
        <f t="shared" si="11"/>
        <v/>
      </c>
      <c r="M55" s="9" t="str">
        <f t="shared" si="12"/>
        <v/>
      </c>
      <c r="N55" s="9" t="str">
        <f t="shared" si="13"/>
        <v/>
      </c>
      <c r="O55" s="9" t="str">
        <f t="shared" si="14"/>
        <v/>
      </c>
      <c r="P55" s="9" t="str">
        <f t="shared" si="15"/>
        <v/>
      </c>
      <c r="Q55" s="75"/>
    </row>
    <row r="56" spans="1:17" ht="27" customHeight="1" x14ac:dyDescent="0.25">
      <c r="A56" s="6">
        <v>54</v>
      </c>
      <c r="B56" s="6"/>
      <c r="C56" s="25"/>
      <c r="D56" s="26"/>
      <c r="E56" s="17"/>
      <c r="F56" s="51"/>
      <c r="G56" s="52" t="str">
        <f t="shared" si="0"/>
        <v/>
      </c>
      <c r="H56" s="11" t="str">
        <f t="shared" si="9"/>
        <v/>
      </c>
      <c r="I56" s="15"/>
      <c r="J56" s="11" t="str">
        <f t="shared" si="10"/>
        <v/>
      </c>
      <c r="K56" s="11" t="str">
        <f t="shared" si="16"/>
        <v/>
      </c>
      <c r="L56" s="11" t="str">
        <f t="shared" si="11"/>
        <v/>
      </c>
      <c r="M56" s="11" t="str">
        <f t="shared" si="12"/>
        <v/>
      </c>
      <c r="N56" s="11" t="str">
        <f t="shared" si="13"/>
        <v/>
      </c>
      <c r="O56" s="10" t="str">
        <f t="shared" si="14"/>
        <v/>
      </c>
      <c r="P56" s="10" t="str">
        <f t="shared" si="15"/>
        <v/>
      </c>
      <c r="Q56" s="76"/>
    </row>
    <row r="57" spans="1:17" ht="27" customHeight="1" x14ac:dyDescent="0.25">
      <c r="A57" s="5">
        <v>55</v>
      </c>
      <c r="B57" s="5"/>
      <c r="C57" s="23"/>
      <c r="D57" s="24"/>
      <c r="E57" s="16"/>
      <c r="F57" s="49"/>
      <c r="G57" s="53" t="str">
        <f>IF(F57="","",F57/2.2)</f>
        <v/>
      </c>
      <c r="H57" s="9" t="str">
        <f t="shared" si="9"/>
        <v/>
      </c>
      <c r="I57" s="7"/>
      <c r="J57" s="9" t="str">
        <f t="shared" si="10"/>
        <v/>
      </c>
      <c r="K57" s="9" t="str">
        <f t="shared" si="16"/>
        <v/>
      </c>
      <c r="L57" s="9" t="str">
        <f t="shared" si="11"/>
        <v/>
      </c>
      <c r="M57" s="9" t="str">
        <f t="shared" si="12"/>
        <v/>
      </c>
      <c r="N57" s="9" t="str">
        <f t="shared" si="13"/>
        <v/>
      </c>
      <c r="O57" s="9" t="str">
        <f t="shared" si="14"/>
        <v/>
      </c>
      <c r="P57" s="9" t="str">
        <f t="shared" si="15"/>
        <v/>
      </c>
      <c r="Q57" s="75"/>
    </row>
    <row r="58" spans="1:17" ht="27" customHeight="1" x14ac:dyDescent="0.25">
      <c r="A58" s="6">
        <v>56</v>
      </c>
      <c r="B58" s="6"/>
      <c r="C58" s="25"/>
      <c r="D58" s="26"/>
      <c r="E58" s="17"/>
      <c r="F58" s="51"/>
      <c r="G58" s="52" t="str">
        <f t="shared" si="0"/>
        <v/>
      </c>
      <c r="H58" s="11" t="str">
        <f t="shared" si="9"/>
        <v/>
      </c>
      <c r="I58" s="15"/>
      <c r="J58" s="11" t="str">
        <f t="shared" si="10"/>
        <v/>
      </c>
      <c r="K58" s="11" t="str">
        <f t="shared" si="16"/>
        <v/>
      </c>
      <c r="L58" s="11" t="str">
        <f t="shared" si="11"/>
        <v/>
      </c>
      <c r="M58" s="11" t="str">
        <f t="shared" si="12"/>
        <v/>
      </c>
      <c r="N58" s="11" t="str">
        <f t="shared" si="13"/>
        <v/>
      </c>
      <c r="O58" s="10" t="str">
        <f t="shared" si="14"/>
        <v/>
      </c>
      <c r="P58" s="10" t="str">
        <f t="shared" si="15"/>
        <v/>
      </c>
      <c r="Q58" s="76"/>
    </row>
    <row r="59" spans="1:17" ht="27" customHeight="1" x14ac:dyDescent="0.25">
      <c r="A59" s="5">
        <v>57</v>
      </c>
      <c r="B59" s="5"/>
      <c r="C59" s="23"/>
      <c r="D59" s="24"/>
      <c r="E59" s="16"/>
      <c r="F59" s="49"/>
      <c r="G59" s="53" t="str">
        <f t="shared" si="0"/>
        <v/>
      </c>
      <c r="H59" s="9" t="str">
        <f t="shared" si="9"/>
        <v/>
      </c>
      <c r="I59" s="7"/>
      <c r="J59" s="9" t="str">
        <f t="shared" si="10"/>
        <v/>
      </c>
      <c r="K59" s="9" t="str">
        <f t="shared" si="16"/>
        <v/>
      </c>
      <c r="L59" s="9" t="str">
        <f t="shared" si="11"/>
        <v/>
      </c>
      <c r="M59" s="9" t="str">
        <f t="shared" si="12"/>
        <v/>
      </c>
      <c r="N59" s="9" t="str">
        <f t="shared" si="13"/>
        <v/>
      </c>
      <c r="O59" s="9" t="str">
        <f t="shared" si="14"/>
        <v/>
      </c>
      <c r="P59" s="9" t="str">
        <f t="shared" si="15"/>
        <v/>
      </c>
      <c r="Q59" s="75"/>
    </row>
    <row r="60" spans="1:17" ht="27" customHeight="1" x14ac:dyDescent="0.25">
      <c r="A60" s="6">
        <v>58</v>
      </c>
      <c r="B60" s="6"/>
      <c r="C60" s="25"/>
      <c r="D60" s="26"/>
      <c r="E60" s="17"/>
      <c r="F60" s="51"/>
      <c r="G60" s="52" t="str">
        <f t="shared" si="0"/>
        <v/>
      </c>
      <c r="H60" s="11" t="str">
        <f t="shared" si="9"/>
        <v/>
      </c>
      <c r="I60" s="15"/>
      <c r="J60" s="11" t="str">
        <f t="shared" si="10"/>
        <v/>
      </c>
      <c r="K60" s="11" t="str">
        <f t="shared" si="16"/>
        <v/>
      </c>
      <c r="L60" s="11" t="str">
        <f t="shared" si="11"/>
        <v/>
      </c>
      <c r="M60" s="11" t="str">
        <f t="shared" si="12"/>
        <v/>
      </c>
      <c r="N60" s="11" t="str">
        <f t="shared" si="13"/>
        <v/>
      </c>
      <c r="O60" s="10" t="str">
        <f t="shared" si="14"/>
        <v/>
      </c>
      <c r="P60" s="10" t="str">
        <f t="shared" si="15"/>
        <v/>
      </c>
      <c r="Q60" s="76"/>
    </row>
    <row r="61" spans="1:17" ht="27" customHeight="1" x14ac:dyDescent="0.25">
      <c r="A61" s="5">
        <v>59</v>
      </c>
      <c r="B61" s="5"/>
      <c r="C61" s="23"/>
      <c r="D61" s="24"/>
      <c r="E61" s="16"/>
      <c r="F61" s="49"/>
      <c r="G61" s="53" t="str">
        <f t="shared" si="0"/>
        <v/>
      </c>
      <c r="H61" s="9" t="str">
        <f t="shared" si="9"/>
        <v/>
      </c>
      <c r="I61" s="7"/>
      <c r="J61" s="9" t="str">
        <f t="shared" si="10"/>
        <v/>
      </c>
      <c r="K61" s="9" t="str">
        <f t="shared" si="16"/>
        <v/>
      </c>
      <c r="L61" s="9" t="str">
        <f t="shared" si="11"/>
        <v/>
      </c>
      <c r="M61" s="9" t="str">
        <f t="shared" si="12"/>
        <v/>
      </c>
      <c r="N61" s="9" t="str">
        <f t="shared" si="13"/>
        <v/>
      </c>
      <c r="O61" s="9" t="str">
        <f t="shared" si="14"/>
        <v/>
      </c>
      <c r="P61" s="9" t="str">
        <f t="shared" si="15"/>
        <v/>
      </c>
      <c r="Q61" s="75"/>
    </row>
    <row r="62" spans="1:17" ht="27" customHeight="1" x14ac:dyDescent="0.25">
      <c r="A62" s="6">
        <v>60</v>
      </c>
      <c r="B62" s="6"/>
      <c r="C62" s="25"/>
      <c r="D62" s="26"/>
      <c r="E62" s="17"/>
      <c r="F62" s="51"/>
      <c r="G62" s="52" t="str">
        <f t="shared" si="0"/>
        <v/>
      </c>
      <c r="H62" s="11" t="str">
        <f t="shared" si="9"/>
        <v/>
      </c>
      <c r="I62" s="15"/>
      <c r="J62" s="11" t="str">
        <f t="shared" si="10"/>
        <v/>
      </c>
      <c r="K62" s="11" t="str">
        <f t="shared" si="16"/>
        <v/>
      </c>
      <c r="L62" s="11" t="str">
        <f t="shared" si="11"/>
        <v/>
      </c>
      <c r="M62" s="11" t="str">
        <f t="shared" si="12"/>
        <v/>
      </c>
      <c r="N62" s="11" t="str">
        <f t="shared" si="13"/>
        <v/>
      </c>
      <c r="O62" s="10" t="str">
        <f t="shared" si="14"/>
        <v/>
      </c>
      <c r="P62" s="10" t="str">
        <f t="shared" si="15"/>
        <v/>
      </c>
      <c r="Q62" s="76"/>
    </row>
    <row r="63" spans="1:17" ht="27" customHeight="1" x14ac:dyDescent="0.25">
      <c r="A63" s="5">
        <v>61</v>
      </c>
      <c r="B63" s="5"/>
      <c r="C63" s="23"/>
      <c r="D63" s="24"/>
      <c r="E63" s="16"/>
      <c r="F63" s="49"/>
      <c r="G63" s="53" t="str">
        <f t="shared" si="0"/>
        <v/>
      </c>
      <c r="H63" s="9" t="str">
        <f t="shared" si="9"/>
        <v/>
      </c>
      <c r="I63" s="7"/>
      <c r="J63" s="9" t="str">
        <f t="shared" si="10"/>
        <v/>
      </c>
      <c r="K63" s="9" t="str">
        <f t="shared" si="16"/>
        <v/>
      </c>
      <c r="L63" s="9" t="str">
        <f t="shared" si="11"/>
        <v/>
      </c>
      <c r="M63" s="9" t="str">
        <f t="shared" si="12"/>
        <v/>
      </c>
      <c r="N63" s="9" t="str">
        <f t="shared" si="13"/>
        <v/>
      </c>
      <c r="O63" s="9" t="str">
        <f t="shared" si="14"/>
        <v/>
      </c>
      <c r="P63" s="9" t="str">
        <f t="shared" si="15"/>
        <v/>
      </c>
      <c r="Q63" s="75"/>
    </row>
    <row r="64" spans="1:17" ht="27" customHeight="1" x14ac:dyDescent="0.25">
      <c r="A64" s="6">
        <v>62</v>
      </c>
      <c r="B64" s="6"/>
      <c r="C64" s="25"/>
      <c r="D64" s="26"/>
      <c r="E64" s="17"/>
      <c r="F64" s="51"/>
      <c r="G64" s="52" t="str">
        <f t="shared" si="0"/>
        <v/>
      </c>
      <c r="H64" s="11" t="str">
        <f t="shared" si="9"/>
        <v/>
      </c>
      <c r="I64" s="15"/>
      <c r="J64" s="11" t="str">
        <f t="shared" si="10"/>
        <v/>
      </c>
      <c r="K64" s="11" t="str">
        <f t="shared" si="16"/>
        <v/>
      </c>
      <c r="L64" s="11" t="str">
        <f t="shared" si="11"/>
        <v/>
      </c>
      <c r="M64" s="11" t="str">
        <f t="shared" si="12"/>
        <v/>
      </c>
      <c r="N64" s="11" t="str">
        <f t="shared" si="13"/>
        <v/>
      </c>
      <c r="O64" s="10" t="str">
        <f t="shared" si="14"/>
        <v/>
      </c>
      <c r="P64" s="10" t="str">
        <f t="shared" si="15"/>
        <v/>
      </c>
      <c r="Q64" s="76"/>
    </row>
    <row r="65" spans="1:17" ht="27" customHeight="1" x14ac:dyDescent="0.25">
      <c r="A65" s="5">
        <v>63</v>
      </c>
      <c r="B65" s="5"/>
      <c r="C65" s="23"/>
      <c r="D65" s="24"/>
      <c r="E65" s="16"/>
      <c r="F65" s="49"/>
      <c r="G65" s="53" t="str">
        <f t="shared" si="0"/>
        <v/>
      </c>
      <c r="H65" s="9" t="str">
        <f t="shared" si="9"/>
        <v/>
      </c>
      <c r="I65" s="7"/>
      <c r="J65" s="9" t="str">
        <f t="shared" si="10"/>
        <v/>
      </c>
      <c r="K65" s="9" t="str">
        <f t="shared" si="16"/>
        <v/>
      </c>
      <c r="L65" s="9" t="str">
        <f t="shared" si="11"/>
        <v/>
      </c>
      <c r="M65" s="9" t="str">
        <f t="shared" si="12"/>
        <v/>
      </c>
      <c r="N65" s="9" t="str">
        <f t="shared" si="13"/>
        <v/>
      </c>
      <c r="O65" s="9" t="str">
        <f t="shared" si="14"/>
        <v/>
      </c>
      <c r="P65" s="9" t="str">
        <f t="shared" si="15"/>
        <v/>
      </c>
      <c r="Q65" s="75"/>
    </row>
    <row r="66" spans="1:17" ht="27" customHeight="1" x14ac:dyDescent="0.25">
      <c r="A66" s="6">
        <v>64</v>
      </c>
      <c r="B66" s="6"/>
      <c r="C66" s="25"/>
      <c r="D66" s="26"/>
      <c r="E66" s="17"/>
      <c r="F66" s="51"/>
      <c r="G66" s="52" t="str">
        <f t="shared" si="0"/>
        <v/>
      </c>
      <c r="H66" s="11" t="str">
        <f t="shared" si="9"/>
        <v/>
      </c>
      <c r="I66" s="15"/>
      <c r="J66" s="11" t="str">
        <f t="shared" si="10"/>
        <v/>
      </c>
      <c r="K66" s="11" t="str">
        <f t="shared" si="16"/>
        <v/>
      </c>
      <c r="L66" s="11" t="str">
        <f t="shared" si="11"/>
        <v/>
      </c>
      <c r="M66" s="11" t="str">
        <f t="shared" si="12"/>
        <v/>
      </c>
      <c r="N66" s="11" t="str">
        <f t="shared" ref="N66:N102" si="17">IF(G66="","",G66*0.01/0.15)</f>
        <v/>
      </c>
      <c r="O66" s="10" t="str">
        <f t="shared" si="14"/>
        <v/>
      </c>
      <c r="P66" s="10" t="str">
        <f t="shared" si="15"/>
        <v/>
      </c>
      <c r="Q66" s="76"/>
    </row>
    <row r="67" spans="1:17" ht="27" customHeight="1" x14ac:dyDescent="0.25">
      <c r="A67" s="5">
        <v>65</v>
      </c>
      <c r="B67" s="5"/>
      <c r="C67" s="23"/>
      <c r="D67" s="24"/>
      <c r="E67" s="16"/>
      <c r="F67" s="49"/>
      <c r="G67" s="53" t="str">
        <f t="shared" si="0"/>
        <v/>
      </c>
      <c r="H67" s="9" t="str">
        <f t="shared" ref="H67:H102" si="18">IF(F67="","",F67*0.03)</f>
        <v/>
      </c>
      <c r="I67" s="7"/>
      <c r="J67" s="9" t="str">
        <f t="shared" ref="J67:J102" si="19">IF(G67="","",0.05*G67)</f>
        <v/>
      </c>
      <c r="K67" s="9" t="str">
        <f t="shared" si="16"/>
        <v/>
      </c>
      <c r="L67" s="9" t="str">
        <f t="shared" ref="L67:L102" si="20">IF(F67="","",((H67/3)/2))</f>
        <v/>
      </c>
      <c r="M67" s="9" t="str">
        <f t="shared" ref="M67:M81" si="21">IF(G67="","",(G67*0.022)/0.54)</f>
        <v/>
      </c>
      <c r="N67" s="9" t="str">
        <f t="shared" si="17"/>
        <v/>
      </c>
      <c r="O67" s="9" t="str">
        <f t="shared" ref="O67:O102" si="22">IF(F67="","",(ROUNDDOWN((F67/2.2*0.01/0.5),2)))</f>
        <v/>
      </c>
      <c r="P67" s="9" t="str">
        <f t="shared" ref="P67:P102" si="23">IF(F67="","",(F67*0.03))</f>
        <v/>
      </c>
      <c r="Q67" s="75"/>
    </row>
    <row r="68" spans="1:17" ht="27" customHeight="1" x14ac:dyDescent="0.25">
      <c r="A68" s="6">
        <v>66</v>
      </c>
      <c r="B68" s="6"/>
      <c r="C68" s="25"/>
      <c r="D68" s="26"/>
      <c r="E68" s="17"/>
      <c r="F68" s="51"/>
      <c r="G68" s="52" t="str">
        <f t="shared" ref="G68:G76" si="24">IF(F68="","",F68/2.2)</f>
        <v/>
      </c>
      <c r="H68" s="11" t="str">
        <f t="shared" si="18"/>
        <v/>
      </c>
      <c r="I68" s="15"/>
      <c r="J68" s="11" t="str">
        <f t="shared" si="19"/>
        <v/>
      </c>
      <c r="K68" s="11" t="str">
        <f t="shared" si="16"/>
        <v/>
      </c>
      <c r="L68" s="11" t="str">
        <f t="shared" si="20"/>
        <v/>
      </c>
      <c r="M68" s="11" t="str">
        <f t="shared" si="21"/>
        <v/>
      </c>
      <c r="N68" s="11" t="str">
        <f t="shared" si="17"/>
        <v/>
      </c>
      <c r="O68" s="10" t="str">
        <f t="shared" si="22"/>
        <v/>
      </c>
      <c r="P68" s="10" t="str">
        <f t="shared" si="23"/>
        <v/>
      </c>
      <c r="Q68" s="76"/>
    </row>
    <row r="69" spans="1:17" ht="27" customHeight="1" x14ac:dyDescent="0.25">
      <c r="A69" s="5">
        <v>67</v>
      </c>
      <c r="B69" s="5"/>
      <c r="C69" s="23"/>
      <c r="D69" s="24"/>
      <c r="E69" s="16"/>
      <c r="F69" s="49"/>
      <c r="G69" s="53" t="str">
        <f t="shared" si="24"/>
        <v/>
      </c>
      <c r="H69" s="9" t="str">
        <f t="shared" si="18"/>
        <v/>
      </c>
      <c r="I69" s="7"/>
      <c r="J69" s="9" t="str">
        <f t="shared" si="19"/>
        <v/>
      </c>
      <c r="K69" s="9" t="str">
        <f t="shared" si="16"/>
        <v/>
      </c>
      <c r="L69" s="9" t="str">
        <f t="shared" si="20"/>
        <v/>
      </c>
      <c r="M69" s="9" t="str">
        <f t="shared" si="21"/>
        <v/>
      </c>
      <c r="N69" s="9" t="str">
        <f t="shared" si="17"/>
        <v/>
      </c>
      <c r="O69" s="9" t="str">
        <f t="shared" si="22"/>
        <v/>
      </c>
      <c r="P69" s="9" t="str">
        <f t="shared" si="23"/>
        <v/>
      </c>
      <c r="Q69" s="75"/>
    </row>
    <row r="70" spans="1:17" ht="27" customHeight="1" x14ac:dyDescent="0.25">
      <c r="A70" s="6">
        <v>68</v>
      </c>
      <c r="B70" s="6"/>
      <c r="C70" s="25"/>
      <c r="D70" s="26"/>
      <c r="E70" s="17"/>
      <c r="F70" s="51"/>
      <c r="G70" s="52" t="str">
        <f t="shared" si="24"/>
        <v/>
      </c>
      <c r="H70" s="11" t="str">
        <f t="shared" si="18"/>
        <v/>
      </c>
      <c r="I70" s="15"/>
      <c r="J70" s="11" t="str">
        <f t="shared" si="19"/>
        <v/>
      </c>
      <c r="K70" s="11" t="str">
        <f t="shared" si="16"/>
        <v/>
      </c>
      <c r="L70" s="11" t="str">
        <f t="shared" si="20"/>
        <v/>
      </c>
      <c r="M70" s="11" t="str">
        <f t="shared" si="21"/>
        <v/>
      </c>
      <c r="N70" s="11" t="str">
        <f t="shared" si="17"/>
        <v/>
      </c>
      <c r="O70" s="10" t="str">
        <f t="shared" si="22"/>
        <v/>
      </c>
      <c r="P70" s="10" t="str">
        <f t="shared" si="23"/>
        <v/>
      </c>
      <c r="Q70" s="76"/>
    </row>
    <row r="71" spans="1:17" ht="27" customHeight="1" x14ac:dyDescent="0.25">
      <c r="A71" s="5">
        <v>69</v>
      </c>
      <c r="B71" s="5"/>
      <c r="C71" s="23"/>
      <c r="D71" s="24"/>
      <c r="E71" s="16"/>
      <c r="F71" s="49"/>
      <c r="G71" s="53" t="str">
        <f t="shared" si="24"/>
        <v/>
      </c>
      <c r="H71" s="9" t="str">
        <f t="shared" si="18"/>
        <v/>
      </c>
      <c r="I71" s="7"/>
      <c r="J71" s="9" t="str">
        <f t="shared" si="19"/>
        <v/>
      </c>
      <c r="K71" s="9" t="str">
        <f t="shared" si="16"/>
        <v/>
      </c>
      <c r="L71" s="9" t="str">
        <f t="shared" si="20"/>
        <v/>
      </c>
      <c r="M71" s="9" t="str">
        <f t="shared" si="21"/>
        <v/>
      </c>
      <c r="N71" s="9" t="str">
        <f t="shared" si="17"/>
        <v/>
      </c>
      <c r="O71" s="9" t="str">
        <f t="shared" si="22"/>
        <v/>
      </c>
      <c r="P71" s="9" t="str">
        <f t="shared" si="23"/>
        <v/>
      </c>
      <c r="Q71" s="75"/>
    </row>
    <row r="72" spans="1:17" ht="27" customHeight="1" x14ac:dyDescent="0.25">
      <c r="A72" s="6">
        <v>70</v>
      </c>
      <c r="B72" s="6"/>
      <c r="C72" s="25"/>
      <c r="D72" s="26"/>
      <c r="E72" s="17"/>
      <c r="F72" s="51"/>
      <c r="G72" s="52" t="str">
        <f t="shared" si="24"/>
        <v/>
      </c>
      <c r="H72" s="11" t="str">
        <f t="shared" si="18"/>
        <v/>
      </c>
      <c r="I72" s="15"/>
      <c r="J72" s="11" t="str">
        <f t="shared" si="19"/>
        <v/>
      </c>
      <c r="K72" s="11" t="str">
        <f t="shared" si="16"/>
        <v/>
      </c>
      <c r="L72" s="11" t="str">
        <f t="shared" si="20"/>
        <v/>
      </c>
      <c r="M72" s="11" t="str">
        <f t="shared" si="21"/>
        <v/>
      </c>
      <c r="N72" s="11" t="str">
        <f t="shared" si="17"/>
        <v/>
      </c>
      <c r="O72" s="10" t="str">
        <f t="shared" si="22"/>
        <v/>
      </c>
      <c r="P72" s="10" t="str">
        <f t="shared" si="23"/>
        <v/>
      </c>
      <c r="Q72" s="76"/>
    </row>
    <row r="73" spans="1:17" ht="27" customHeight="1" x14ac:dyDescent="0.25">
      <c r="A73" s="5">
        <v>71</v>
      </c>
      <c r="B73" s="5"/>
      <c r="C73" s="23"/>
      <c r="D73" s="24"/>
      <c r="E73" s="16"/>
      <c r="F73" s="49"/>
      <c r="G73" s="53" t="str">
        <f t="shared" si="24"/>
        <v/>
      </c>
      <c r="H73" s="9" t="str">
        <f t="shared" si="18"/>
        <v/>
      </c>
      <c r="I73" s="7"/>
      <c r="J73" s="9" t="str">
        <f t="shared" si="19"/>
        <v/>
      </c>
      <c r="K73" s="9" t="str">
        <f t="shared" si="16"/>
        <v/>
      </c>
      <c r="L73" s="9" t="str">
        <f t="shared" si="20"/>
        <v/>
      </c>
      <c r="M73" s="9" t="str">
        <f t="shared" si="21"/>
        <v/>
      </c>
      <c r="N73" s="9" t="str">
        <f t="shared" si="17"/>
        <v/>
      </c>
      <c r="O73" s="9" t="str">
        <f t="shared" si="22"/>
        <v/>
      </c>
      <c r="P73" s="9" t="str">
        <f t="shared" si="23"/>
        <v/>
      </c>
      <c r="Q73" s="75"/>
    </row>
    <row r="74" spans="1:17" ht="27" customHeight="1" x14ac:dyDescent="0.25">
      <c r="A74" s="6">
        <v>72</v>
      </c>
      <c r="B74" s="6"/>
      <c r="C74" s="25"/>
      <c r="D74" s="26"/>
      <c r="E74" s="17"/>
      <c r="F74" s="51"/>
      <c r="G74" s="52" t="str">
        <f t="shared" si="24"/>
        <v/>
      </c>
      <c r="H74" s="11" t="str">
        <f t="shared" si="18"/>
        <v/>
      </c>
      <c r="I74" s="15"/>
      <c r="J74" s="11" t="str">
        <f t="shared" si="19"/>
        <v/>
      </c>
      <c r="K74" s="11" t="str">
        <f t="shared" si="16"/>
        <v/>
      </c>
      <c r="L74" s="11" t="str">
        <f t="shared" si="20"/>
        <v/>
      </c>
      <c r="M74" s="11" t="str">
        <f t="shared" si="21"/>
        <v/>
      </c>
      <c r="N74" s="11" t="str">
        <f t="shared" si="17"/>
        <v/>
      </c>
      <c r="O74" s="10" t="str">
        <f t="shared" si="22"/>
        <v/>
      </c>
      <c r="P74" s="10" t="str">
        <f t="shared" si="23"/>
        <v/>
      </c>
      <c r="Q74" s="76"/>
    </row>
    <row r="75" spans="1:17" ht="27" customHeight="1" x14ac:dyDescent="0.25">
      <c r="A75" s="5">
        <v>73</v>
      </c>
      <c r="B75" s="5"/>
      <c r="C75" s="23"/>
      <c r="D75" s="24"/>
      <c r="E75" s="16"/>
      <c r="F75" s="49"/>
      <c r="G75" s="53" t="str">
        <f t="shared" si="24"/>
        <v/>
      </c>
      <c r="H75" s="9" t="str">
        <f t="shared" si="18"/>
        <v/>
      </c>
      <c r="I75" s="7"/>
      <c r="J75" s="9" t="str">
        <f t="shared" si="19"/>
        <v/>
      </c>
      <c r="K75" s="9" t="str">
        <f t="shared" si="16"/>
        <v/>
      </c>
      <c r="L75" s="9" t="str">
        <f t="shared" si="20"/>
        <v/>
      </c>
      <c r="M75" s="9" t="str">
        <f t="shared" si="21"/>
        <v/>
      </c>
      <c r="N75" s="9" t="str">
        <f t="shared" si="17"/>
        <v/>
      </c>
      <c r="O75" s="9" t="str">
        <f t="shared" si="22"/>
        <v/>
      </c>
      <c r="P75" s="9" t="str">
        <f t="shared" si="23"/>
        <v/>
      </c>
      <c r="Q75" s="75"/>
    </row>
    <row r="76" spans="1:17" ht="27" customHeight="1" x14ac:dyDescent="0.25">
      <c r="A76" s="6">
        <v>74</v>
      </c>
      <c r="B76" s="6"/>
      <c r="C76" s="25"/>
      <c r="D76" s="26"/>
      <c r="E76" s="17"/>
      <c r="F76" s="51"/>
      <c r="G76" s="52" t="str">
        <f t="shared" si="24"/>
        <v/>
      </c>
      <c r="H76" s="11" t="str">
        <f t="shared" si="18"/>
        <v/>
      </c>
      <c r="I76" s="15"/>
      <c r="J76" s="11" t="str">
        <f t="shared" si="19"/>
        <v/>
      </c>
      <c r="K76" s="11" t="str">
        <f t="shared" si="16"/>
        <v/>
      </c>
      <c r="L76" s="11" t="str">
        <f t="shared" si="20"/>
        <v/>
      </c>
      <c r="M76" s="11" t="str">
        <f t="shared" si="21"/>
        <v/>
      </c>
      <c r="N76" s="11" t="str">
        <f t="shared" si="17"/>
        <v/>
      </c>
      <c r="O76" s="10" t="str">
        <f t="shared" si="22"/>
        <v/>
      </c>
      <c r="P76" s="10" t="str">
        <f t="shared" si="23"/>
        <v/>
      </c>
      <c r="Q76" s="76"/>
    </row>
    <row r="77" spans="1:17" ht="27" customHeight="1" x14ac:dyDescent="0.25">
      <c r="A77" s="5">
        <v>75</v>
      </c>
      <c r="B77" s="5"/>
      <c r="C77" s="23"/>
      <c r="D77" s="24"/>
      <c r="E77" s="16"/>
      <c r="F77" s="49"/>
      <c r="G77" s="53" t="str">
        <f>IF(F77="","",F77/2.2)</f>
        <v/>
      </c>
      <c r="H77" s="9" t="str">
        <f t="shared" si="18"/>
        <v/>
      </c>
      <c r="I77" s="7"/>
      <c r="J77" s="9" t="str">
        <f t="shared" si="19"/>
        <v/>
      </c>
      <c r="K77" s="9" t="str">
        <f t="shared" si="16"/>
        <v/>
      </c>
      <c r="L77" s="9" t="str">
        <f t="shared" si="20"/>
        <v/>
      </c>
      <c r="M77" s="9" t="str">
        <f t="shared" si="21"/>
        <v/>
      </c>
      <c r="N77" s="9" t="str">
        <f t="shared" si="17"/>
        <v/>
      </c>
      <c r="O77" s="9" t="str">
        <f t="shared" si="22"/>
        <v/>
      </c>
      <c r="P77" s="9" t="str">
        <f t="shared" si="23"/>
        <v/>
      </c>
      <c r="Q77" s="75"/>
    </row>
    <row r="78" spans="1:17" ht="27" customHeight="1" x14ac:dyDescent="0.25">
      <c r="A78" s="6">
        <v>76</v>
      </c>
      <c r="B78" s="6"/>
      <c r="C78" s="25"/>
      <c r="D78" s="26"/>
      <c r="E78" s="17"/>
      <c r="F78" s="51"/>
      <c r="G78" s="52" t="str">
        <f t="shared" ref="G78:G96" si="25">IF(F78="","",F78/2.2)</f>
        <v/>
      </c>
      <c r="H78" s="11" t="str">
        <f t="shared" si="18"/>
        <v/>
      </c>
      <c r="I78" s="15"/>
      <c r="J78" s="11" t="str">
        <f t="shared" si="19"/>
        <v/>
      </c>
      <c r="K78" s="11" t="str">
        <f t="shared" si="16"/>
        <v/>
      </c>
      <c r="L78" s="11" t="str">
        <f t="shared" si="20"/>
        <v/>
      </c>
      <c r="M78" s="11" t="str">
        <f t="shared" si="21"/>
        <v/>
      </c>
      <c r="N78" s="11" t="str">
        <f t="shared" si="17"/>
        <v/>
      </c>
      <c r="O78" s="10" t="str">
        <f t="shared" si="22"/>
        <v/>
      </c>
      <c r="P78" s="10" t="str">
        <f t="shared" si="23"/>
        <v/>
      </c>
      <c r="Q78" s="76"/>
    </row>
    <row r="79" spans="1:17" ht="27" customHeight="1" x14ac:dyDescent="0.25">
      <c r="A79" s="5">
        <v>77</v>
      </c>
      <c r="B79" s="5"/>
      <c r="C79" s="23"/>
      <c r="D79" s="24"/>
      <c r="E79" s="16"/>
      <c r="F79" s="49"/>
      <c r="G79" s="53" t="str">
        <f t="shared" si="25"/>
        <v/>
      </c>
      <c r="H79" s="9" t="str">
        <f t="shared" si="18"/>
        <v/>
      </c>
      <c r="I79" s="7"/>
      <c r="J79" s="9" t="str">
        <f t="shared" si="19"/>
        <v/>
      </c>
      <c r="K79" s="9" t="str">
        <f t="shared" ref="K79:K102" si="26">IF(F79="","",F79*0.1)</f>
        <v/>
      </c>
      <c r="L79" s="9" t="str">
        <f t="shared" si="20"/>
        <v/>
      </c>
      <c r="M79" s="9" t="str">
        <f t="shared" si="21"/>
        <v/>
      </c>
      <c r="N79" s="9" t="str">
        <f t="shared" si="17"/>
        <v/>
      </c>
      <c r="O79" s="9" t="str">
        <f t="shared" si="22"/>
        <v/>
      </c>
      <c r="P79" s="9" t="str">
        <f t="shared" si="23"/>
        <v/>
      </c>
      <c r="Q79" s="75"/>
    </row>
    <row r="80" spans="1:17" ht="27" customHeight="1" x14ac:dyDescent="0.25">
      <c r="A80" s="6">
        <v>78</v>
      </c>
      <c r="B80" s="6"/>
      <c r="C80" s="25"/>
      <c r="D80" s="26"/>
      <c r="E80" s="17"/>
      <c r="F80" s="51"/>
      <c r="G80" s="52" t="str">
        <f t="shared" si="25"/>
        <v/>
      </c>
      <c r="H80" s="11" t="str">
        <f t="shared" si="18"/>
        <v/>
      </c>
      <c r="I80" s="15"/>
      <c r="J80" s="11" t="str">
        <f t="shared" si="19"/>
        <v/>
      </c>
      <c r="K80" s="11" t="str">
        <f t="shared" si="26"/>
        <v/>
      </c>
      <c r="L80" s="11" t="str">
        <f t="shared" si="20"/>
        <v/>
      </c>
      <c r="M80" s="11" t="str">
        <f t="shared" si="21"/>
        <v/>
      </c>
      <c r="N80" s="11" t="str">
        <f t="shared" si="17"/>
        <v/>
      </c>
      <c r="O80" s="10" t="str">
        <f t="shared" si="22"/>
        <v/>
      </c>
      <c r="P80" s="10" t="str">
        <f t="shared" si="23"/>
        <v/>
      </c>
      <c r="Q80" s="76"/>
    </row>
    <row r="81" spans="1:17" ht="27" customHeight="1" x14ac:dyDescent="0.25">
      <c r="A81" s="5">
        <v>79</v>
      </c>
      <c r="B81" s="5"/>
      <c r="C81" s="23"/>
      <c r="D81" s="24"/>
      <c r="E81" s="16"/>
      <c r="F81" s="49"/>
      <c r="G81" s="53" t="str">
        <f t="shared" si="25"/>
        <v/>
      </c>
      <c r="H81" s="9" t="str">
        <f t="shared" si="18"/>
        <v/>
      </c>
      <c r="I81" s="7"/>
      <c r="J81" s="9" t="str">
        <f t="shared" si="19"/>
        <v/>
      </c>
      <c r="K81" s="9" t="str">
        <f t="shared" si="26"/>
        <v/>
      </c>
      <c r="L81" s="9" t="str">
        <f t="shared" si="20"/>
        <v/>
      </c>
      <c r="M81" s="9" t="str">
        <f t="shared" si="21"/>
        <v/>
      </c>
      <c r="N81" s="9" t="str">
        <f t="shared" si="17"/>
        <v/>
      </c>
      <c r="O81" s="9" t="str">
        <f t="shared" si="22"/>
        <v/>
      </c>
      <c r="P81" s="9" t="str">
        <f t="shared" si="23"/>
        <v/>
      </c>
      <c r="Q81" s="75"/>
    </row>
    <row r="82" spans="1:17" ht="27" customHeight="1" x14ac:dyDescent="0.25">
      <c r="A82" s="6">
        <v>80</v>
      </c>
      <c r="B82" s="6"/>
      <c r="C82" s="25"/>
      <c r="D82" s="26"/>
      <c r="E82" s="17"/>
      <c r="F82" s="51"/>
      <c r="G82" s="52" t="str">
        <f t="shared" si="25"/>
        <v/>
      </c>
      <c r="H82" s="11" t="str">
        <f t="shared" si="18"/>
        <v/>
      </c>
      <c r="I82" s="15"/>
      <c r="J82" s="11" t="str">
        <f t="shared" si="19"/>
        <v/>
      </c>
      <c r="K82" s="11" t="str">
        <f t="shared" si="26"/>
        <v/>
      </c>
      <c r="L82" s="11" t="str">
        <f t="shared" si="20"/>
        <v/>
      </c>
      <c r="M82" s="11" t="str">
        <f t="shared" ref="M82:M102" si="27">IF(G82="","",(G82*0.022)/0.54)</f>
        <v/>
      </c>
      <c r="N82" s="11" t="str">
        <f t="shared" si="17"/>
        <v/>
      </c>
      <c r="O82" s="10" t="str">
        <f t="shared" si="22"/>
        <v/>
      </c>
      <c r="P82" s="10" t="str">
        <f t="shared" si="23"/>
        <v/>
      </c>
      <c r="Q82" s="76"/>
    </row>
    <row r="83" spans="1:17" ht="27" customHeight="1" x14ac:dyDescent="0.25">
      <c r="A83" s="5">
        <v>81</v>
      </c>
      <c r="B83" s="5"/>
      <c r="C83" s="23"/>
      <c r="D83" s="24"/>
      <c r="E83" s="16"/>
      <c r="F83" s="49"/>
      <c r="G83" s="53" t="str">
        <f t="shared" si="25"/>
        <v/>
      </c>
      <c r="H83" s="9" t="str">
        <f t="shared" si="18"/>
        <v/>
      </c>
      <c r="I83" s="7"/>
      <c r="J83" s="9" t="str">
        <f t="shared" si="19"/>
        <v/>
      </c>
      <c r="K83" s="9" t="str">
        <f t="shared" si="26"/>
        <v/>
      </c>
      <c r="L83" s="9" t="str">
        <f t="shared" si="20"/>
        <v/>
      </c>
      <c r="M83" s="9" t="str">
        <f t="shared" si="27"/>
        <v/>
      </c>
      <c r="N83" s="9" t="str">
        <f t="shared" si="17"/>
        <v/>
      </c>
      <c r="O83" s="9" t="str">
        <f t="shared" si="22"/>
        <v/>
      </c>
      <c r="P83" s="9" t="str">
        <f t="shared" si="23"/>
        <v/>
      </c>
      <c r="Q83" s="75"/>
    </row>
    <row r="84" spans="1:17" ht="27" customHeight="1" x14ac:dyDescent="0.25">
      <c r="A84" s="6">
        <v>82</v>
      </c>
      <c r="B84" s="6"/>
      <c r="C84" s="25"/>
      <c r="D84" s="26"/>
      <c r="E84" s="17"/>
      <c r="F84" s="51"/>
      <c r="G84" s="52" t="str">
        <f t="shared" si="25"/>
        <v/>
      </c>
      <c r="H84" s="11" t="str">
        <f t="shared" si="18"/>
        <v/>
      </c>
      <c r="I84" s="15"/>
      <c r="J84" s="11" t="str">
        <f t="shared" si="19"/>
        <v/>
      </c>
      <c r="K84" s="11" t="str">
        <f t="shared" si="26"/>
        <v/>
      </c>
      <c r="L84" s="11" t="str">
        <f t="shared" si="20"/>
        <v/>
      </c>
      <c r="M84" s="11" t="str">
        <f t="shared" si="27"/>
        <v/>
      </c>
      <c r="N84" s="11" t="str">
        <f t="shared" si="17"/>
        <v/>
      </c>
      <c r="O84" s="10" t="str">
        <f t="shared" si="22"/>
        <v/>
      </c>
      <c r="P84" s="10" t="str">
        <f t="shared" si="23"/>
        <v/>
      </c>
      <c r="Q84" s="76"/>
    </row>
    <row r="85" spans="1:17" ht="27" customHeight="1" x14ac:dyDescent="0.25">
      <c r="A85" s="5">
        <v>83</v>
      </c>
      <c r="B85" s="5"/>
      <c r="C85" s="23"/>
      <c r="D85" s="24"/>
      <c r="E85" s="16"/>
      <c r="F85" s="49"/>
      <c r="G85" s="53" t="str">
        <f t="shared" si="25"/>
        <v/>
      </c>
      <c r="H85" s="9" t="str">
        <f t="shared" si="18"/>
        <v/>
      </c>
      <c r="I85" s="7"/>
      <c r="J85" s="9" t="str">
        <f t="shared" si="19"/>
        <v/>
      </c>
      <c r="K85" s="9" t="str">
        <f t="shared" si="26"/>
        <v/>
      </c>
      <c r="L85" s="9" t="str">
        <f t="shared" si="20"/>
        <v/>
      </c>
      <c r="M85" s="9" t="str">
        <f t="shared" si="27"/>
        <v/>
      </c>
      <c r="N85" s="9" t="str">
        <f t="shared" si="17"/>
        <v/>
      </c>
      <c r="O85" s="9" t="str">
        <f t="shared" si="22"/>
        <v/>
      </c>
      <c r="P85" s="9" t="str">
        <f t="shared" si="23"/>
        <v/>
      </c>
      <c r="Q85" s="75"/>
    </row>
    <row r="86" spans="1:17" ht="27" customHeight="1" x14ac:dyDescent="0.25">
      <c r="A86" s="6">
        <v>84</v>
      </c>
      <c r="B86" s="6"/>
      <c r="C86" s="25"/>
      <c r="D86" s="26"/>
      <c r="E86" s="17"/>
      <c r="F86" s="51"/>
      <c r="G86" s="52" t="str">
        <f t="shared" si="25"/>
        <v/>
      </c>
      <c r="H86" s="11" t="str">
        <f t="shared" si="18"/>
        <v/>
      </c>
      <c r="I86" s="15"/>
      <c r="J86" s="11" t="str">
        <f t="shared" si="19"/>
        <v/>
      </c>
      <c r="K86" s="11" t="str">
        <f t="shared" si="26"/>
        <v/>
      </c>
      <c r="L86" s="11" t="str">
        <f t="shared" si="20"/>
        <v/>
      </c>
      <c r="M86" s="11" t="str">
        <f t="shared" si="27"/>
        <v/>
      </c>
      <c r="N86" s="11" t="str">
        <f t="shared" si="17"/>
        <v/>
      </c>
      <c r="O86" s="10" t="str">
        <f t="shared" si="22"/>
        <v/>
      </c>
      <c r="P86" s="10" t="str">
        <f t="shared" si="23"/>
        <v/>
      </c>
      <c r="Q86" s="76"/>
    </row>
    <row r="87" spans="1:17" ht="27" customHeight="1" x14ac:dyDescent="0.25">
      <c r="A87" s="5">
        <v>85</v>
      </c>
      <c r="B87" s="5"/>
      <c r="C87" s="23"/>
      <c r="D87" s="24"/>
      <c r="E87" s="16"/>
      <c r="F87" s="49"/>
      <c r="G87" s="53" t="str">
        <f t="shared" si="25"/>
        <v/>
      </c>
      <c r="H87" s="9" t="str">
        <f t="shared" si="18"/>
        <v/>
      </c>
      <c r="I87" s="7"/>
      <c r="J87" s="9" t="str">
        <f t="shared" si="19"/>
        <v/>
      </c>
      <c r="K87" s="9" t="str">
        <f t="shared" si="26"/>
        <v/>
      </c>
      <c r="L87" s="9" t="str">
        <f t="shared" si="20"/>
        <v/>
      </c>
      <c r="M87" s="9" t="str">
        <f t="shared" si="27"/>
        <v/>
      </c>
      <c r="N87" s="9" t="str">
        <f t="shared" si="17"/>
        <v/>
      </c>
      <c r="O87" s="9" t="str">
        <f t="shared" si="22"/>
        <v/>
      </c>
      <c r="P87" s="9" t="str">
        <f t="shared" si="23"/>
        <v/>
      </c>
      <c r="Q87" s="75"/>
    </row>
    <row r="88" spans="1:17" ht="27" customHeight="1" x14ac:dyDescent="0.25">
      <c r="A88" s="6">
        <v>86</v>
      </c>
      <c r="B88" s="6"/>
      <c r="C88" s="25"/>
      <c r="D88" s="26"/>
      <c r="E88" s="17"/>
      <c r="F88" s="51"/>
      <c r="G88" s="52" t="str">
        <f t="shared" si="25"/>
        <v/>
      </c>
      <c r="H88" s="11" t="str">
        <f t="shared" si="18"/>
        <v/>
      </c>
      <c r="I88" s="15"/>
      <c r="J88" s="11" t="str">
        <f t="shared" si="19"/>
        <v/>
      </c>
      <c r="K88" s="11" t="str">
        <f t="shared" si="26"/>
        <v/>
      </c>
      <c r="L88" s="11" t="str">
        <f t="shared" si="20"/>
        <v/>
      </c>
      <c r="M88" s="11" t="str">
        <f t="shared" si="27"/>
        <v/>
      </c>
      <c r="N88" s="11" t="str">
        <f t="shared" si="17"/>
        <v/>
      </c>
      <c r="O88" s="10" t="str">
        <f t="shared" si="22"/>
        <v/>
      </c>
      <c r="P88" s="10" t="str">
        <f t="shared" si="23"/>
        <v/>
      </c>
      <c r="Q88" s="76"/>
    </row>
    <row r="89" spans="1:17" ht="27" customHeight="1" x14ac:dyDescent="0.25">
      <c r="A89" s="5">
        <v>87</v>
      </c>
      <c r="B89" s="5"/>
      <c r="C89" s="23"/>
      <c r="D89" s="24"/>
      <c r="E89" s="16"/>
      <c r="F89" s="49"/>
      <c r="G89" s="53" t="str">
        <f t="shared" si="25"/>
        <v/>
      </c>
      <c r="H89" s="9" t="str">
        <f t="shared" si="18"/>
        <v/>
      </c>
      <c r="I89" s="7"/>
      <c r="J89" s="9" t="str">
        <f t="shared" si="19"/>
        <v/>
      </c>
      <c r="K89" s="9" t="str">
        <f t="shared" si="26"/>
        <v/>
      </c>
      <c r="L89" s="9" t="str">
        <f t="shared" si="20"/>
        <v/>
      </c>
      <c r="M89" s="9" t="str">
        <f t="shared" si="27"/>
        <v/>
      </c>
      <c r="N89" s="9" t="str">
        <f t="shared" si="17"/>
        <v/>
      </c>
      <c r="O89" s="9" t="str">
        <f t="shared" si="22"/>
        <v/>
      </c>
      <c r="P89" s="9" t="str">
        <f t="shared" si="23"/>
        <v/>
      </c>
      <c r="Q89" s="75"/>
    </row>
    <row r="90" spans="1:17" ht="27" customHeight="1" x14ac:dyDescent="0.25">
      <c r="A90" s="6">
        <v>88</v>
      </c>
      <c r="B90" s="6"/>
      <c r="C90" s="25"/>
      <c r="D90" s="26"/>
      <c r="E90" s="17"/>
      <c r="F90" s="51"/>
      <c r="G90" s="52" t="str">
        <f t="shared" si="25"/>
        <v/>
      </c>
      <c r="H90" s="11" t="str">
        <f t="shared" si="18"/>
        <v/>
      </c>
      <c r="I90" s="15"/>
      <c r="J90" s="11" t="str">
        <f t="shared" si="19"/>
        <v/>
      </c>
      <c r="K90" s="11" t="str">
        <f t="shared" si="26"/>
        <v/>
      </c>
      <c r="L90" s="11" t="str">
        <f t="shared" si="20"/>
        <v/>
      </c>
      <c r="M90" s="11" t="str">
        <f t="shared" si="27"/>
        <v/>
      </c>
      <c r="N90" s="11" t="str">
        <f t="shared" si="17"/>
        <v/>
      </c>
      <c r="O90" s="10" t="str">
        <f t="shared" si="22"/>
        <v/>
      </c>
      <c r="P90" s="10" t="str">
        <f t="shared" si="23"/>
        <v/>
      </c>
      <c r="Q90" s="76"/>
    </row>
    <row r="91" spans="1:17" ht="27" customHeight="1" x14ac:dyDescent="0.25">
      <c r="A91" s="5">
        <v>89</v>
      </c>
      <c r="B91" s="5"/>
      <c r="C91" s="23"/>
      <c r="D91" s="24"/>
      <c r="E91" s="16"/>
      <c r="F91" s="49"/>
      <c r="G91" s="53" t="str">
        <f t="shared" si="25"/>
        <v/>
      </c>
      <c r="H91" s="9" t="str">
        <f t="shared" si="18"/>
        <v/>
      </c>
      <c r="I91" s="7"/>
      <c r="J91" s="9" t="str">
        <f t="shared" si="19"/>
        <v/>
      </c>
      <c r="K91" s="9" t="str">
        <f t="shared" si="26"/>
        <v/>
      </c>
      <c r="L91" s="9" t="str">
        <f t="shared" si="20"/>
        <v/>
      </c>
      <c r="M91" s="9" t="str">
        <f t="shared" si="27"/>
        <v/>
      </c>
      <c r="N91" s="9" t="str">
        <f t="shared" si="17"/>
        <v/>
      </c>
      <c r="O91" s="9" t="str">
        <f t="shared" si="22"/>
        <v/>
      </c>
      <c r="P91" s="9" t="str">
        <f t="shared" si="23"/>
        <v/>
      </c>
      <c r="Q91" s="75"/>
    </row>
    <row r="92" spans="1:17" ht="27" customHeight="1" x14ac:dyDescent="0.25">
      <c r="A92" s="6">
        <v>90</v>
      </c>
      <c r="B92" s="6"/>
      <c r="C92" s="25"/>
      <c r="D92" s="26"/>
      <c r="E92" s="17"/>
      <c r="F92" s="51"/>
      <c r="G92" s="52" t="str">
        <f t="shared" si="25"/>
        <v/>
      </c>
      <c r="H92" s="11" t="str">
        <f t="shared" si="18"/>
        <v/>
      </c>
      <c r="I92" s="15"/>
      <c r="J92" s="11" t="str">
        <f t="shared" si="19"/>
        <v/>
      </c>
      <c r="K92" s="11" t="str">
        <f t="shared" si="26"/>
        <v/>
      </c>
      <c r="L92" s="11" t="str">
        <f t="shared" si="20"/>
        <v/>
      </c>
      <c r="M92" s="11" t="str">
        <f t="shared" si="27"/>
        <v/>
      </c>
      <c r="N92" s="11" t="str">
        <f t="shared" si="17"/>
        <v/>
      </c>
      <c r="O92" s="10" t="str">
        <f t="shared" si="22"/>
        <v/>
      </c>
      <c r="P92" s="10" t="str">
        <f t="shared" si="23"/>
        <v/>
      </c>
      <c r="Q92" s="76"/>
    </row>
    <row r="93" spans="1:17" ht="27" customHeight="1" x14ac:dyDescent="0.25">
      <c r="A93" s="5">
        <v>91</v>
      </c>
      <c r="B93" s="5"/>
      <c r="C93" s="23"/>
      <c r="D93" s="24"/>
      <c r="E93" s="16"/>
      <c r="F93" s="49"/>
      <c r="G93" s="53" t="str">
        <f t="shared" si="25"/>
        <v/>
      </c>
      <c r="H93" s="9" t="str">
        <f t="shared" si="18"/>
        <v/>
      </c>
      <c r="I93" s="7"/>
      <c r="J93" s="9" t="str">
        <f t="shared" si="19"/>
        <v/>
      </c>
      <c r="K93" s="9" t="str">
        <f t="shared" si="26"/>
        <v/>
      </c>
      <c r="L93" s="9" t="str">
        <f t="shared" si="20"/>
        <v/>
      </c>
      <c r="M93" s="9" t="str">
        <f t="shared" si="27"/>
        <v/>
      </c>
      <c r="N93" s="9" t="str">
        <f t="shared" si="17"/>
        <v/>
      </c>
      <c r="O93" s="9" t="str">
        <f t="shared" si="22"/>
        <v/>
      </c>
      <c r="P93" s="9" t="str">
        <f t="shared" si="23"/>
        <v/>
      </c>
      <c r="Q93" s="75"/>
    </row>
    <row r="94" spans="1:17" ht="27" customHeight="1" x14ac:dyDescent="0.25">
      <c r="A94" s="6">
        <v>92</v>
      </c>
      <c r="B94" s="6"/>
      <c r="C94" s="25"/>
      <c r="D94" s="26"/>
      <c r="E94" s="17"/>
      <c r="F94" s="51"/>
      <c r="G94" s="52" t="str">
        <f t="shared" si="25"/>
        <v/>
      </c>
      <c r="H94" s="11" t="str">
        <f t="shared" si="18"/>
        <v/>
      </c>
      <c r="I94" s="15"/>
      <c r="J94" s="11" t="str">
        <f t="shared" si="19"/>
        <v/>
      </c>
      <c r="K94" s="11" t="str">
        <f t="shared" si="26"/>
        <v/>
      </c>
      <c r="L94" s="11" t="str">
        <f t="shared" si="20"/>
        <v/>
      </c>
      <c r="M94" s="11" t="str">
        <f t="shared" si="27"/>
        <v/>
      </c>
      <c r="N94" s="11" t="str">
        <f t="shared" si="17"/>
        <v/>
      </c>
      <c r="O94" s="10" t="str">
        <f t="shared" si="22"/>
        <v/>
      </c>
      <c r="P94" s="10" t="str">
        <f t="shared" si="23"/>
        <v/>
      </c>
      <c r="Q94" s="76"/>
    </row>
    <row r="95" spans="1:17" ht="27" customHeight="1" x14ac:dyDescent="0.25">
      <c r="A95" s="5">
        <v>93</v>
      </c>
      <c r="B95" s="5"/>
      <c r="C95" s="23"/>
      <c r="D95" s="24"/>
      <c r="E95" s="16"/>
      <c r="F95" s="49"/>
      <c r="G95" s="53" t="str">
        <f t="shared" si="25"/>
        <v/>
      </c>
      <c r="H95" s="9" t="str">
        <f t="shared" si="18"/>
        <v/>
      </c>
      <c r="I95" s="7"/>
      <c r="J95" s="9" t="str">
        <f t="shared" si="19"/>
        <v/>
      </c>
      <c r="K95" s="9" t="str">
        <f t="shared" si="26"/>
        <v/>
      </c>
      <c r="L95" s="9" t="str">
        <f t="shared" si="20"/>
        <v/>
      </c>
      <c r="M95" s="9" t="str">
        <f t="shared" si="27"/>
        <v/>
      </c>
      <c r="N95" s="9" t="str">
        <f t="shared" si="17"/>
        <v/>
      </c>
      <c r="O95" s="9" t="str">
        <f t="shared" si="22"/>
        <v/>
      </c>
      <c r="P95" s="9" t="str">
        <f t="shared" si="23"/>
        <v/>
      </c>
      <c r="Q95" s="75"/>
    </row>
    <row r="96" spans="1:17" ht="27" customHeight="1" x14ac:dyDescent="0.25">
      <c r="A96" s="6">
        <v>94</v>
      </c>
      <c r="B96" s="6"/>
      <c r="C96" s="25"/>
      <c r="D96" s="26"/>
      <c r="E96" s="17"/>
      <c r="F96" s="51"/>
      <c r="G96" s="52" t="str">
        <f t="shared" si="25"/>
        <v/>
      </c>
      <c r="H96" s="11" t="str">
        <f t="shared" si="18"/>
        <v/>
      </c>
      <c r="I96" s="15"/>
      <c r="J96" s="11" t="str">
        <f t="shared" si="19"/>
        <v/>
      </c>
      <c r="K96" s="11" t="str">
        <f t="shared" si="26"/>
        <v/>
      </c>
      <c r="L96" s="11" t="str">
        <f t="shared" si="20"/>
        <v/>
      </c>
      <c r="M96" s="11" t="str">
        <f t="shared" si="27"/>
        <v/>
      </c>
      <c r="N96" s="11" t="str">
        <f t="shared" si="17"/>
        <v/>
      </c>
      <c r="O96" s="10" t="str">
        <f t="shared" si="22"/>
        <v/>
      </c>
      <c r="P96" s="10" t="str">
        <f t="shared" si="23"/>
        <v/>
      </c>
      <c r="Q96" s="76"/>
    </row>
    <row r="97" spans="1:17" ht="27" customHeight="1" x14ac:dyDescent="0.25">
      <c r="A97" s="5">
        <v>95</v>
      </c>
      <c r="B97" s="5"/>
      <c r="C97" s="23"/>
      <c r="D97" s="24"/>
      <c r="E97" s="16"/>
      <c r="F97" s="49"/>
      <c r="G97" s="53" t="str">
        <f t="shared" ref="G97:G98" si="28">IF(F97="","",F97/2.2)</f>
        <v/>
      </c>
      <c r="H97" s="9" t="str">
        <f t="shared" si="18"/>
        <v/>
      </c>
      <c r="I97" s="7"/>
      <c r="J97" s="9" t="str">
        <f t="shared" si="19"/>
        <v/>
      </c>
      <c r="K97" s="9" t="str">
        <f t="shared" si="26"/>
        <v/>
      </c>
      <c r="L97" s="9" t="str">
        <f t="shared" si="20"/>
        <v/>
      </c>
      <c r="M97" s="9" t="str">
        <f t="shared" si="27"/>
        <v/>
      </c>
      <c r="N97" s="9" t="str">
        <f t="shared" si="17"/>
        <v/>
      </c>
      <c r="O97" s="9" t="str">
        <f t="shared" si="22"/>
        <v/>
      </c>
      <c r="P97" s="9" t="str">
        <f t="shared" si="23"/>
        <v/>
      </c>
      <c r="Q97" s="75"/>
    </row>
    <row r="98" spans="1:17" ht="27" customHeight="1" x14ac:dyDescent="0.25">
      <c r="A98" s="6">
        <v>96</v>
      </c>
      <c r="B98" s="6"/>
      <c r="C98" s="25"/>
      <c r="D98" s="26"/>
      <c r="E98" s="17"/>
      <c r="F98" s="51"/>
      <c r="G98" s="52" t="str">
        <f t="shared" si="28"/>
        <v/>
      </c>
      <c r="H98" s="11" t="str">
        <f t="shared" si="18"/>
        <v/>
      </c>
      <c r="I98" s="15"/>
      <c r="J98" s="11" t="str">
        <f t="shared" si="19"/>
        <v/>
      </c>
      <c r="K98" s="11" t="str">
        <f t="shared" si="26"/>
        <v/>
      </c>
      <c r="L98" s="11" t="str">
        <f t="shared" si="20"/>
        <v/>
      </c>
      <c r="M98" s="11" t="str">
        <f t="shared" si="27"/>
        <v/>
      </c>
      <c r="N98" s="11" t="str">
        <f t="shared" si="17"/>
        <v/>
      </c>
      <c r="O98" s="10" t="str">
        <f t="shared" si="22"/>
        <v/>
      </c>
      <c r="P98" s="10" t="str">
        <f t="shared" si="23"/>
        <v/>
      </c>
      <c r="Q98" s="76"/>
    </row>
    <row r="99" spans="1:17" ht="27" customHeight="1" x14ac:dyDescent="0.25">
      <c r="A99" s="5">
        <v>97</v>
      </c>
      <c r="B99" s="5"/>
      <c r="C99" s="23"/>
      <c r="D99" s="24"/>
      <c r="E99" s="16"/>
      <c r="F99" s="49"/>
      <c r="G99" s="53" t="str">
        <f t="shared" ref="G99:G102" si="29">IF(F99="","",F99/2.2)</f>
        <v/>
      </c>
      <c r="H99" s="9" t="str">
        <f t="shared" si="18"/>
        <v/>
      </c>
      <c r="I99" s="7"/>
      <c r="J99" s="9" t="str">
        <f t="shared" si="19"/>
        <v/>
      </c>
      <c r="K99" s="9" t="str">
        <f t="shared" si="26"/>
        <v/>
      </c>
      <c r="L99" s="9" t="str">
        <f t="shared" si="20"/>
        <v/>
      </c>
      <c r="M99" s="9" t="str">
        <f t="shared" si="27"/>
        <v/>
      </c>
      <c r="N99" s="9" t="str">
        <f t="shared" si="17"/>
        <v/>
      </c>
      <c r="O99" s="9" t="str">
        <f t="shared" si="22"/>
        <v/>
      </c>
      <c r="P99" s="9" t="str">
        <f t="shared" si="23"/>
        <v/>
      </c>
      <c r="Q99" s="75"/>
    </row>
    <row r="100" spans="1:17" ht="27" customHeight="1" x14ac:dyDescent="0.25">
      <c r="A100" s="6">
        <v>98</v>
      </c>
      <c r="B100" s="6"/>
      <c r="C100" s="25"/>
      <c r="D100" s="26"/>
      <c r="E100" s="17"/>
      <c r="F100" s="51"/>
      <c r="G100" s="52" t="str">
        <f t="shared" si="29"/>
        <v/>
      </c>
      <c r="H100" s="11" t="str">
        <f t="shared" si="18"/>
        <v/>
      </c>
      <c r="I100" s="15"/>
      <c r="J100" s="11" t="str">
        <f t="shared" si="19"/>
        <v/>
      </c>
      <c r="K100" s="11" t="str">
        <f t="shared" si="26"/>
        <v/>
      </c>
      <c r="L100" s="11" t="str">
        <f t="shared" si="20"/>
        <v/>
      </c>
      <c r="M100" s="11" t="str">
        <f t="shared" si="27"/>
        <v/>
      </c>
      <c r="N100" s="11" t="str">
        <f t="shared" si="17"/>
        <v/>
      </c>
      <c r="O100" s="10" t="str">
        <f t="shared" si="22"/>
        <v/>
      </c>
      <c r="P100" s="10" t="str">
        <f t="shared" si="23"/>
        <v/>
      </c>
      <c r="Q100" s="76"/>
    </row>
    <row r="101" spans="1:17" ht="27" customHeight="1" x14ac:dyDescent="0.25">
      <c r="A101" s="5">
        <v>99</v>
      </c>
      <c r="B101" s="5"/>
      <c r="C101" s="23"/>
      <c r="D101" s="24"/>
      <c r="E101" s="16"/>
      <c r="F101" s="49"/>
      <c r="G101" s="53" t="str">
        <f t="shared" si="29"/>
        <v/>
      </c>
      <c r="H101" s="9" t="str">
        <f t="shared" si="18"/>
        <v/>
      </c>
      <c r="I101" s="7"/>
      <c r="J101" s="9" t="str">
        <f t="shared" si="19"/>
        <v/>
      </c>
      <c r="K101" s="9" t="str">
        <f t="shared" si="26"/>
        <v/>
      </c>
      <c r="L101" s="9" t="str">
        <f t="shared" si="20"/>
        <v/>
      </c>
      <c r="M101" s="9" t="str">
        <f t="shared" si="27"/>
        <v/>
      </c>
      <c r="N101" s="9" t="str">
        <f t="shared" si="17"/>
        <v/>
      </c>
      <c r="O101" s="9" t="str">
        <f t="shared" si="22"/>
        <v/>
      </c>
      <c r="P101" s="9" t="str">
        <f t="shared" si="23"/>
        <v/>
      </c>
      <c r="Q101" s="75"/>
    </row>
    <row r="102" spans="1:17" ht="27" customHeight="1" x14ac:dyDescent="0.25">
      <c r="A102" s="6">
        <v>100</v>
      </c>
      <c r="B102" s="6"/>
      <c r="C102" s="25"/>
      <c r="D102" s="26"/>
      <c r="E102" s="17"/>
      <c r="F102" s="51"/>
      <c r="G102" s="52" t="str">
        <f t="shared" si="29"/>
        <v/>
      </c>
      <c r="H102" s="11" t="str">
        <f t="shared" si="18"/>
        <v/>
      </c>
      <c r="I102" s="15"/>
      <c r="J102" s="11" t="str">
        <f t="shared" si="19"/>
        <v/>
      </c>
      <c r="K102" s="11" t="str">
        <f t="shared" si="26"/>
        <v/>
      </c>
      <c r="L102" s="11" t="str">
        <f t="shared" si="20"/>
        <v/>
      </c>
      <c r="M102" s="11" t="str">
        <f t="shared" si="27"/>
        <v/>
      </c>
      <c r="N102" s="11" t="str">
        <f t="shared" si="17"/>
        <v/>
      </c>
      <c r="O102" s="10" t="str">
        <f t="shared" si="22"/>
        <v/>
      </c>
      <c r="P102" s="10" t="str">
        <f t="shared" si="23"/>
        <v/>
      </c>
      <c r="Q102" s="76"/>
    </row>
  </sheetData>
  <mergeCells count="2">
    <mergeCell ref="A1:G1"/>
    <mergeCell ref="L1:P1"/>
  </mergeCells>
  <printOptions horizontalCentered="1"/>
  <pageMargins left="0" right="0" top="0.25" bottom="0.2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4"/>
    <col min="2" max="2" width="13" style="4" customWidth="1"/>
    <col min="3" max="3" width="12" style="4" customWidth="1"/>
    <col min="4" max="4" width="16.28515625" style="4" customWidth="1"/>
    <col min="5" max="5" width="13.85546875" style="4" customWidth="1"/>
  </cols>
  <sheetData>
    <row r="1" spans="1:5" x14ac:dyDescent="0.25">
      <c r="A1" s="3" t="s">
        <v>9</v>
      </c>
      <c r="B1" s="3" t="s">
        <v>10</v>
      </c>
      <c r="C1" s="3" t="s">
        <v>0</v>
      </c>
      <c r="D1" s="3" t="s">
        <v>11</v>
      </c>
      <c r="E1" s="3" t="s">
        <v>12</v>
      </c>
    </row>
    <row r="2" spans="1:5" x14ac:dyDescent="0.25">
      <c r="A2" s="4">
        <v>2</v>
      </c>
      <c r="B2" s="4">
        <f>E2/3</f>
        <v>4.9999999999999996E-2</v>
      </c>
      <c r="C2" s="4">
        <f>E2/3</f>
        <v>4.9999999999999996E-2</v>
      </c>
      <c r="D2" s="4">
        <f>E2/3</f>
        <v>4.9999999999999996E-2</v>
      </c>
      <c r="E2" s="4">
        <v>0.15</v>
      </c>
    </row>
    <row r="3" spans="1:5" x14ac:dyDescent="0.25">
      <c r="A3" s="4">
        <v>3</v>
      </c>
      <c r="B3" s="4">
        <f t="shared" ref="B3:B66" si="0">E3/3</f>
        <v>0.06</v>
      </c>
      <c r="C3" s="4">
        <f t="shared" ref="C3:C66" si="1">E3/3</f>
        <v>0.06</v>
      </c>
      <c r="D3" s="4">
        <f t="shared" ref="D3:D66" si="2">E3/3</f>
        <v>0.06</v>
      </c>
      <c r="E3" s="4">
        <v>0.18</v>
      </c>
    </row>
    <row r="4" spans="1:5" x14ac:dyDescent="0.25">
      <c r="A4" s="4">
        <v>4</v>
      </c>
      <c r="B4" s="4">
        <f t="shared" si="0"/>
        <v>6.9999999999999993E-2</v>
      </c>
      <c r="C4" s="4">
        <f t="shared" si="1"/>
        <v>6.9999999999999993E-2</v>
      </c>
      <c r="D4" s="4">
        <f t="shared" si="2"/>
        <v>6.9999999999999993E-2</v>
      </c>
      <c r="E4" s="4">
        <v>0.21</v>
      </c>
    </row>
    <row r="5" spans="1:5" x14ac:dyDescent="0.25">
      <c r="A5" s="4">
        <v>5</v>
      </c>
      <c r="B5" s="4">
        <f t="shared" si="0"/>
        <v>0.08</v>
      </c>
      <c r="C5" s="4">
        <f t="shared" si="1"/>
        <v>0.08</v>
      </c>
      <c r="D5" s="4">
        <f t="shared" si="2"/>
        <v>0.08</v>
      </c>
      <c r="E5" s="4">
        <v>0.24</v>
      </c>
    </row>
    <row r="6" spans="1:5" x14ac:dyDescent="0.25">
      <c r="A6" s="4">
        <v>6</v>
      </c>
      <c r="B6" s="4">
        <f t="shared" si="0"/>
        <v>9.0000000000000011E-2</v>
      </c>
      <c r="C6" s="4">
        <f t="shared" si="1"/>
        <v>9.0000000000000011E-2</v>
      </c>
      <c r="D6" s="4">
        <f t="shared" si="2"/>
        <v>9.0000000000000011E-2</v>
      </c>
      <c r="E6" s="4">
        <v>0.27</v>
      </c>
    </row>
    <row r="7" spans="1:5" x14ac:dyDescent="0.25">
      <c r="A7" s="4">
        <v>7</v>
      </c>
      <c r="B7" s="4">
        <f t="shared" si="0"/>
        <v>9.9999999999999992E-2</v>
      </c>
      <c r="C7" s="4">
        <f t="shared" si="1"/>
        <v>9.9999999999999992E-2</v>
      </c>
      <c r="D7" s="4">
        <f t="shared" si="2"/>
        <v>9.9999999999999992E-2</v>
      </c>
      <c r="E7" s="4">
        <v>0.3</v>
      </c>
    </row>
    <row r="8" spans="1:5" x14ac:dyDescent="0.25">
      <c r="A8" s="4">
        <v>8</v>
      </c>
      <c r="B8" s="4">
        <f t="shared" si="0"/>
        <v>0.11</v>
      </c>
      <c r="C8" s="4">
        <f t="shared" si="1"/>
        <v>0.11</v>
      </c>
      <c r="D8" s="4">
        <f t="shared" si="2"/>
        <v>0.11</v>
      </c>
      <c r="E8" s="4">
        <v>0.33</v>
      </c>
    </row>
    <row r="9" spans="1:5" x14ac:dyDescent="0.25">
      <c r="A9" s="4">
        <v>9</v>
      </c>
      <c r="B9" s="4">
        <f t="shared" si="0"/>
        <v>0.12</v>
      </c>
      <c r="C9" s="4">
        <f t="shared" si="1"/>
        <v>0.12</v>
      </c>
      <c r="D9" s="4">
        <f t="shared" si="2"/>
        <v>0.12</v>
      </c>
      <c r="E9" s="4">
        <v>0.36</v>
      </c>
    </row>
    <row r="10" spans="1:5" x14ac:dyDescent="0.25">
      <c r="A10" s="4">
        <v>10</v>
      </c>
      <c r="B10" s="4">
        <f t="shared" si="0"/>
        <v>0.15</v>
      </c>
      <c r="C10" s="4">
        <f t="shared" si="1"/>
        <v>0.15</v>
      </c>
      <c r="D10" s="4">
        <f t="shared" si="2"/>
        <v>0.15</v>
      </c>
      <c r="E10" s="4">
        <v>0.45</v>
      </c>
    </row>
    <row r="11" spans="1:5" x14ac:dyDescent="0.25">
      <c r="A11" s="4">
        <v>11</v>
      </c>
      <c r="B11" s="4">
        <f t="shared" si="0"/>
        <v>0.16</v>
      </c>
      <c r="C11" s="4">
        <f t="shared" si="1"/>
        <v>0.16</v>
      </c>
      <c r="D11" s="4">
        <f t="shared" si="2"/>
        <v>0.16</v>
      </c>
      <c r="E11" s="4">
        <v>0.48</v>
      </c>
    </row>
    <row r="12" spans="1:5" x14ac:dyDescent="0.25">
      <c r="A12" s="4">
        <v>12</v>
      </c>
      <c r="B12" s="4">
        <f t="shared" si="0"/>
        <v>0.17</v>
      </c>
      <c r="C12" s="4">
        <f t="shared" si="1"/>
        <v>0.17</v>
      </c>
      <c r="D12" s="4">
        <f t="shared" si="2"/>
        <v>0.17</v>
      </c>
      <c r="E12" s="4">
        <v>0.51</v>
      </c>
    </row>
    <row r="13" spans="1:5" x14ac:dyDescent="0.25">
      <c r="A13" s="4">
        <v>13</v>
      </c>
      <c r="B13" s="4">
        <f t="shared" si="0"/>
        <v>0.18000000000000002</v>
      </c>
      <c r="C13" s="4">
        <f t="shared" si="1"/>
        <v>0.18000000000000002</v>
      </c>
      <c r="D13" s="4">
        <f t="shared" si="2"/>
        <v>0.18000000000000002</v>
      </c>
      <c r="E13" s="4">
        <v>0.54</v>
      </c>
    </row>
    <row r="14" spans="1:5" x14ac:dyDescent="0.25">
      <c r="A14" s="4">
        <v>14</v>
      </c>
      <c r="B14" s="4">
        <f t="shared" si="0"/>
        <v>0.18999999999999997</v>
      </c>
      <c r="C14" s="4">
        <f t="shared" si="1"/>
        <v>0.18999999999999997</v>
      </c>
      <c r="D14" s="4">
        <f t="shared" si="2"/>
        <v>0.18999999999999997</v>
      </c>
      <c r="E14" s="4">
        <v>0.56999999999999995</v>
      </c>
    </row>
    <row r="15" spans="1:5" x14ac:dyDescent="0.25">
      <c r="A15" s="4">
        <v>15</v>
      </c>
      <c r="B15" s="4">
        <f t="shared" si="0"/>
        <v>0.19999999999999998</v>
      </c>
      <c r="C15" s="4">
        <f t="shared" si="1"/>
        <v>0.19999999999999998</v>
      </c>
      <c r="D15" s="4">
        <f t="shared" si="2"/>
        <v>0.19999999999999998</v>
      </c>
      <c r="E15" s="4">
        <v>0.6</v>
      </c>
    </row>
    <row r="16" spans="1:5" x14ac:dyDescent="0.25">
      <c r="A16" s="4">
        <v>16</v>
      </c>
      <c r="B16" s="4">
        <f t="shared" si="0"/>
        <v>0.22</v>
      </c>
      <c r="C16" s="4">
        <f t="shared" si="1"/>
        <v>0.22</v>
      </c>
      <c r="D16" s="4">
        <f t="shared" si="2"/>
        <v>0.22</v>
      </c>
      <c r="E16" s="4">
        <v>0.66</v>
      </c>
    </row>
    <row r="17" spans="1:5" x14ac:dyDescent="0.25">
      <c r="A17" s="4">
        <v>17</v>
      </c>
      <c r="B17" s="4">
        <f t="shared" si="0"/>
        <v>0.24</v>
      </c>
      <c r="C17" s="4">
        <f t="shared" si="1"/>
        <v>0.24</v>
      </c>
      <c r="D17" s="4">
        <f t="shared" si="2"/>
        <v>0.24</v>
      </c>
      <c r="E17" s="4">
        <v>0.72</v>
      </c>
    </row>
    <row r="18" spans="1:5" x14ac:dyDescent="0.25">
      <c r="A18" s="4">
        <v>18</v>
      </c>
      <c r="B18" s="4">
        <f t="shared" si="0"/>
        <v>0.26</v>
      </c>
      <c r="C18" s="4">
        <f t="shared" si="1"/>
        <v>0.26</v>
      </c>
      <c r="D18" s="4">
        <f t="shared" si="2"/>
        <v>0.26</v>
      </c>
      <c r="E18" s="4">
        <v>0.78</v>
      </c>
    </row>
    <row r="19" spans="1:5" x14ac:dyDescent="0.25">
      <c r="A19" s="4">
        <v>19</v>
      </c>
      <c r="B19" s="4">
        <f t="shared" si="0"/>
        <v>0.27999999999999997</v>
      </c>
      <c r="C19" s="4">
        <f t="shared" si="1"/>
        <v>0.27999999999999997</v>
      </c>
      <c r="D19" s="4">
        <f t="shared" si="2"/>
        <v>0.27999999999999997</v>
      </c>
      <c r="E19" s="4">
        <v>0.84</v>
      </c>
    </row>
    <row r="20" spans="1:5" x14ac:dyDescent="0.25">
      <c r="A20" s="4">
        <v>20</v>
      </c>
      <c r="B20" s="4">
        <f t="shared" si="0"/>
        <v>0.3</v>
      </c>
      <c r="C20" s="4">
        <f t="shared" si="1"/>
        <v>0.3</v>
      </c>
      <c r="D20" s="4">
        <f t="shared" si="2"/>
        <v>0.3</v>
      </c>
      <c r="E20" s="4">
        <v>0.9</v>
      </c>
    </row>
    <row r="21" spans="1:5" x14ac:dyDescent="0.25">
      <c r="A21" s="4">
        <v>21</v>
      </c>
      <c r="B21" s="4">
        <f t="shared" si="0"/>
        <v>0.31</v>
      </c>
      <c r="C21" s="4">
        <f t="shared" si="1"/>
        <v>0.31</v>
      </c>
      <c r="D21" s="4">
        <f t="shared" si="2"/>
        <v>0.31</v>
      </c>
      <c r="E21" s="4">
        <v>0.93</v>
      </c>
    </row>
    <row r="22" spans="1:5" x14ac:dyDescent="0.25">
      <c r="A22" s="4">
        <v>22</v>
      </c>
      <c r="B22" s="4">
        <f t="shared" si="0"/>
        <v>0.32</v>
      </c>
      <c r="C22" s="4">
        <f t="shared" si="1"/>
        <v>0.32</v>
      </c>
      <c r="D22" s="4">
        <f t="shared" si="2"/>
        <v>0.32</v>
      </c>
      <c r="E22" s="4">
        <v>0.96</v>
      </c>
    </row>
    <row r="23" spans="1:5" x14ac:dyDescent="0.25">
      <c r="A23" s="4">
        <v>23</v>
      </c>
      <c r="B23" s="4">
        <f t="shared" si="0"/>
        <v>0.33</v>
      </c>
      <c r="C23" s="4">
        <f t="shared" si="1"/>
        <v>0.33</v>
      </c>
      <c r="D23" s="4">
        <f t="shared" si="2"/>
        <v>0.33</v>
      </c>
      <c r="E23" s="4">
        <v>0.99</v>
      </c>
    </row>
    <row r="24" spans="1:5" x14ac:dyDescent="0.25">
      <c r="A24" s="4">
        <v>24</v>
      </c>
      <c r="B24" s="4">
        <f t="shared" si="0"/>
        <v>0.34</v>
      </c>
      <c r="C24" s="4">
        <f t="shared" si="1"/>
        <v>0.34</v>
      </c>
      <c r="D24" s="4">
        <f t="shared" si="2"/>
        <v>0.34</v>
      </c>
      <c r="E24" s="4">
        <v>1.02</v>
      </c>
    </row>
    <row r="25" spans="1:5" x14ac:dyDescent="0.25">
      <c r="A25" s="4">
        <v>25</v>
      </c>
      <c r="B25" s="4">
        <f t="shared" si="0"/>
        <v>0.35000000000000003</v>
      </c>
      <c r="C25" s="4">
        <f t="shared" si="1"/>
        <v>0.35000000000000003</v>
      </c>
      <c r="D25" s="4">
        <f t="shared" si="2"/>
        <v>0.35000000000000003</v>
      </c>
      <c r="E25" s="4">
        <v>1.05</v>
      </c>
    </row>
    <row r="26" spans="1:5" x14ac:dyDescent="0.25">
      <c r="A26" s="4">
        <v>26</v>
      </c>
      <c r="B26" s="4">
        <f t="shared" si="0"/>
        <v>0.36000000000000004</v>
      </c>
      <c r="C26" s="4">
        <f t="shared" si="1"/>
        <v>0.36000000000000004</v>
      </c>
      <c r="D26" s="4">
        <f t="shared" si="2"/>
        <v>0.36000000000000004</v>
      </c>
      <c r="E26" s="4">
        <v>1.08</v>
      </c>
    </row>
    <row r="27" spans="1:5" x14ac:dyDescent="0.25">
      <c r="A27" s="4">
        <v>27</v>
      </c>
      <c r="B27" s="4">
        <f t="shared" si="0"/>
        <v>0.37000000000000005</v>
      </c>
      <c r="C27" s="4">
        <f t="shared" si="1"/>
        <v>0.37000000000000005</v>
      </c>
      <c r="D27" s="4">
        <f t="shared" si="2"/>
        <v>0.37000000000000005</v>
      </c>
      <c r="E27" s="4">
        <v>1.1100000000000001</v>
      </c>
    </row>
    <row r="28" spans="1:5" x14ac:dyDescent="0.25">
      <c r="A28" s="4">
        <v>28</v>
      </c>
      <c r="B28" s="4">
        <f t="shared" si="0"/>
        <v>0.37999999999999995</v>
      </c>
      <c r="C28" s="4">
        <f t="shared" si="1"/>
        <v>0.37999999999999995</v>
      </c>
      <c r="D28" s="4">
        <f t="shared" si="2"/>
        <v>0.37999999999999995</v>
      </c>
      <c r="E28" s="4">
        <v>1.1399999999999999</v>
      </c>
    </row>
    <row r="29" spans="1:5" x14ac:dyDescent="0.25">
      <c r="A29" s="4">
        <v>29</v>
      </c>
      <c r="B29" s="4">
        <f t="shared" si="0"/>
        <v>0.38999999999999996</v>
      </c>
      <c r="C29" s="4">
        <f t="shared" si="1"/>
        <v>0.38999999999999996</v>
      </c>
      <c r="D29" s="4">
        <f t="shared" si="2"/>
        <v>0.38999999999999996</v>
      </c>
      <c r="E29" s="4">
        <v>1.17</v>
      </c>
    </row>
    <row r="30" spans="1:5" x14ac:dyDescent="0.25">
      <c r="A30" s="4">
        <v>30</v>
      </c>
      <c r="B30" s="4">
        <f t="shared" si="0"/>
        <v>0.39999999999999997</v>
      </c>
      <c r="C30" s="4">
        <f t="shared" si="1"/>
        <v>0.39999999999999997</v>
      </c>
      <c r="D30" s="4">
        <f t="shared" si="2"/>
        <v>0.39999999999999997</v>
      </c>
      <c r="E30" s="4">
        <v>1.2</v>
      </c>
    </row>
    <row r="31" spans="1:5" x14ac:dyDescent="0.25">
      <c r="A31" s="4">
        <v>31</v>
      </c>
      <c r="B31" s="4">
        <f t="shared" si="0"/>
        <v>0.41</v>
      </c>
      <c r="C31" s="4">
        <f t="shared" si="1"/>
        <v>0.41</v>
      </c>
      <c r="D31" s="4">
        <f t="shared" si="2"/>
        <v>0.41</v>
      </c>
      <c r="E31" s="4">
        <v>1.23</v>
      </c>
    </row>
    <row r="32" spans="1:5" x14ac:dyDescent="0.25">
      <c r="A32" s="4">
        <v>32</v>
      </c>
      <c r="B32" s="4">
        <f t="shared" si="0"/>
        <v>0.42</v>
      </c>
      <c r="C32" s="4">
        <f t="shared" si="1"/>
        <v>0.42</v>
      </c>
      <c r="D32" s="4">
        <f t="shared" si="2"/>
        <v>0.42</v>
      </c>
      <c r="E32" s="4">
        <v>1.26</v>
      </c>
    </row>
    <row r="33" spans="1:5" x14ac:dyDescent="0.25">
      <c r="A33" s="4">
        <v>33</v>
      </c>
      <c r="B33" s="4">
        <f t="shared" si="0"/>
        <v>0.43</v>
      </c>
      <c r="C33" s="4">
        <f t="shared" si="1"/>
        <v>0.43</v>
      </c>
      <c r="D33" s="4">
        <f t="shared" si="2"/>
        <v>0.43</v>
      </c>
      <c r="E33" s="4">
        <v>1.29</v>
      </c>
    </row>
    <row r="34" spans="1:5" x14ac:dyDescent="0.25">
      <c r="A34" s="4">
        <v>34</v>
      </c>
      <c r="B34" s="4">
        <f t="shared" si="0"/>
        <v>0.44</v>
      </c>
      <c r="C34" s="4">
        <f t="shared" si="1"/>
        <v>0.44</v>
      </c>
      <c r="D34" s="4">
        <f t="shared" si="2"/>
        <v>0.44</v>
      </c>
      <c r="E34" s="4">
        <v>1.32</v>
      </c>
    </row>
    <row r="35" spans="1:5" x14ac:dyDescent="0.25">
      <c r="A35" s="4">
        <v>35</v>
      </c>
      <c r="B35" s="4">
        <f t="shared" si="0"/>
        <v>0.45</v>
      </c>
      <c r="C35" s="4">
        <f t="shared" si="1"/>
        <v>0.45</v>
      </c>
      <c r="D35" s="4">
        <f t="shared" si="2"/>
        <v>0.45</v>
      </c>
      <c r="E35" s="4">
        <v>1.35</v>
      </c>
    </row>
    <row r="36" spans="1:5" x14ac:dyDescent="0.25">
      <c r="A36" s="4">
        <v>36</v>
      </c>
      <c r="B36" s="4">
        <f t="shared" si="0"/>
        <v>0.45999999999999996</v>
      </c>
      <c r="C36" s="4">
        <f t="shared" si="1"/>
        <v>0.45999999999999996</v>
      </c>
      <c r="D36" s="4">
        <f t="shared" si="2"/>
        <v>0.45999999999999996</v>
      </c>
      <c r="E36" s="4">
        <v>1.38</v>
      </c>
    </row>
    <row r="37" spans="1:5" x14ac:dyDescent="0.25">
      <c r="A37" s="4">
        <v>37</v>
      </c>
      <c r="B37" s="4">
        <f t="shared" si="0"/>
        <v>0.47</v>
      </c>
      <c r="C37" s="4">
        <f t="shared" si="1"/>
        <v>0.47</v>
      </c>
      <c r="D37" s="4">
        <f t="shared" si="2"/>
        <v>0.47</v>
      </c>
      <c r="E37" s="4">
        <v>1.41</v>
      </c>
    </row>
    <row r="38" spans="1:5" x14ac:dyDescent="0.25">
      <c r="A38" s="4">
        <v>38</v>
      </c>
      <c r="B38" s="4">
        <f t="shared" si="0"/>
        <v>0.48</v>
      </c>
      <c r="C38" s="4">
        <f t="shared" si="1"/>
        <v>0.48</v>
      </c>
      <c r="D38" s="4">
        <f t="shared" si="2"/>
        <v>0.48</v>
      </c>
      <c r="E38" s="4">
        <v>1.44</v>
      </c>
    </row>
    <row r="39" spans="1:5" x14ac:dyDescent="0.25">
      <c r="A39" s="4">
        <v>39</v>
      </c>
      <c r="B39" s="4">
        <f t="shared" si="0"/>
        <v>0.49</v>
      </c>
      <c r="C39" s="4">
        <f t="shared" si="1"/>
        <v>0.49</v>
      </c>
      <c r="D39" s="4">
        <f t="shared" si="2"/>
        <v>0.49</v>
      </c>
      <c r="E39" s="4">
        <v>1.47</v>
      </c>
    </row>
    <row r="40" spans="1:5" x14ac:dyDescent="0.25">
      <c r="A40" s="4">
        <v>40</v>
      </c>
      <c r="B40" s="4">
        <f t="shared" si="0"/>
        <v>0.5</v>
      </c>
      <c r="C40" s="4">
        <f t="shared" si="1"/>
        <v>0.5</v>
      </c>
      <c r="D40" s="4">
        <f t="shared" si="2"/>
        <v>0.5</v>
      </c>
      <c r="E40" s="4">
        <v>1.5</v>
      </c>
    </row>
    <row r="41" spans="1:5" x14ac:dyDescent="0.25">
      <c r="A41" s="4">
        <v>41</v>
      </c>
      <c r="B41" s="4">
        <f t="shared" si="0"/>
        <v>0.51</v>
      </c>
      <c r="C41" s="4">
        <f t="shared" si="1"/>
        <v>0.51</v>
      </c>
      <c r="D41" s="4">
        <f t="shared" si="2"/>
        <v>0.51</v>
      </c>
      <c r="E41" s="4">
        <v>1.53</v>
      </c>
    </row>
    <row r="42" spans="1:5" x14ac:dyDescent="0.25">
      <c r="A42" s="4">
        <v>42</v>
      </c>
      <c r="B42" s="4">
        <f t="shared" si="0"/>
        <v>0.52</v>
      </c>
      <c r="C42" s="4">
        <f t="shared" si="1"/>
        <v>0.52</v>
      </c>
      <c r="D42" s="4">
        <f t="shared" si="2"/>
        <v>0.52</v>
      </c>
      <c r="E42" s="4">
        <v>1.56</v>
      </c>
    </row>
    <row r="43" spans="1:5" x14ac:dyDescent="0.25">
      <c r="A43" s="4">
        <v>43</v>
      </c>
      <c r="B43" s="4">
        <f t="shared" si="0"/>
        <v>0.53</v>
      </c>
      <c r="C43" s="4">
        <f t="shared" si="1"/>
        <v>0.53</v>
      </c>
      <c r="D43" s="4">
        <f t="shared" si="2"/>
        <v>0.53</v>
      </c>
      <c r="E43" s="4">
        <v>1.59</v>
      </c>
    </row>
    <row r="44" spans="1:5" x14ac:dyDescent="0.25">
      <c r="A44" s="4">
        <v>44</v>
      </c>
      <c r="B44" s="4">
        <f t="shared" si="0"/>
        <v>0.54</v>
      </c>
      <c r="C44" s="4">
        <f t="shared" si="1"/>
        <v>0.54</v>
      </c>
      <c r="D44" s="4">
        <f t="shared" si="2"/>
        <v>0.54</v>
      </c>
      <c r="E44" s="4">
        <v>1.62</v>
      </c>
    </row>
    <row r="45" spans="1:5" x14ac:dyDescent="0.25">
      <c r="A45" s="4">
        <v>45</v>
      </c>
      <c r="B45" s="4">
        <f t="shared" si="0"/>
        <v>0.54999999999999993</v>
      </c>
      <c r="C45" s="4">
        <f t="shared" si="1"/>
        <v>0.54999999999999993</v>
      </c>
      <c r="D45" s="4">
        <f t="shared" si="2"/>
        <v>0.54999999999999993</v>
      </c>
      <c r="E45" s="4">
        <v>1.65</v>
      </c>
    </row>
    <row r="46" spans="1:5" x14ac:dyDescent="0.25">
      <c r="A46" s="4">
        <v>46</v>
      </c>
      <c r="B46" s="4">
        <f t="shared" si="0"/>
        <v>0.55999999999999994</v>
      </c>
      <c r="C46" s="4">
        <f t="shared" si="1"/>
        <v>0.55999999999999994</v>
      </c>
      <c r="D46" s="4">
        <f t="shared" si="2"/>
        <v>0.55999999999999994</v>
      </c>
      <c r="E46" s="4">
        <v>1.68</v>
      </c>
    </row>
    <row r="47" spans="1:5" x14ac:dyDescent="0.25">
      <c r="A47" s="4">
        <v>47</v>
      </c>
      <c r="B47" s="4">
        <f t="shared" si="0"/>
        <v>0.56999999999999995</v>
      </c>
      <c r="C47" s="4">
        <f t="shared" si="1"/>
        <v>0.56999999999999995</v>
      </c>
      <c r="D47" s="4">
        <f t="shared" si="2"/>
        <v>0.56999999999999995</v>
      </c>
      <c r="E47" s="4">
        <v>1.71</v>
      </c>
    </row>
    <row r="48" spans="1:5" x14ac:dyDescent="0.25">
      <c r="A48" s="4">
        <v>48</v>
      </c>
      <c r="B48" s="4">
        <f t="shared" si="0"/>
        <v>0.57999999999999996</v>
      </c>
      <c r="C48" s="4">
        <f t="shared" si="1"/>
        <v>0.57999999999999996</v>
      </c>
      <c r="D48" s="4">
        <f t="shared" si="2"/>
        <v>0.57999999999999996</v>
      </c>
      <c r="E48" s="4">
        <v>1.74</v>
      </c>
    </row>
    <row r="49" spans="1:5" x14ac:dyDescent="0.25">
      <c r="A49" s="4">
        <v>49</v>
      </c>
      <c r="B49" s="4">
        <f t="shared" si="0"/>
        <v>0.59</v>
      </c>
      <c r="C49" s="4">
        <f t="shared" si="1"/>
        <v>0.59</v>
      </c>
      <c r="D49" s="4">
        <f t="shared" si="2"/>
        <v>0.59</v>
      </c>
      <c r="E49" s="4">
        <v>1.77</v>
      </c>
    </row>
    <row r="50" spans="1:5" x14ac:dyDescent="0.25">
      <c r="A50" s="4">
        <v>50</v>
      </c>
      <c r="B50" s="4">
        <f t="shared" si="0"/>
        <v>0.6</v>
      </c>
      <c r="C50" s="4">
        <f t="shared" si="1"/>
        <v>0.6</v>
      </c>
      <c r="D50" s="4">
        <f t="shared" si="2"/>
        <v>0.6</v>
      </c>
      <c r="E50" s="4">
        <v>1.8</v>
      </c>
    </row>
    <row r="51" spans="1:5" x14ac:dyDescent="0.25">
      <c r="A51" s="4">
        <v>51</v>
      </c>
      <c r="B51" s="4">
        <f t="shared" si="0"/>
        <v>0.61</v>
      </c>
      <c r="C51" s="4">
        <f t="shared" si="1"/>
        <v>0.61</v>
      </c>
      <c r="D51" s="4">
        <f t="shared" si="2"/>
        <v>0.61</v>
      </c>
      <c r="E51" s="4">
        <v>1.83</v>
      </c>
    </row>
    <row r="52" spans="1:5" x14ac:dyDescent="0.25">
      <c r="A52" s="4">
        <v>52</v>
      </c>
      <c r="B52" s="4">
        <f t="shared" si="0"/>
        <v>0.62</v>
      </c>
      <c r="C52" s="4">
        <f t="shared" si="1"/>
        <v>0.62</v>
      </c>
      <c r="D52" s="4">
        <f t="shared" si="2"/>
        <v>0.62</v>
      </c>
      <c r="E52" s="4">
        <v>1.86</v>
      </c>
    </row>
    <row r="53" spans="1:5" x14ac:dyDescent="0.25">
      <c r="A53" s="4">
        <v>53</v>
      </c>
      <c r="B53" s="4">
        <f t="shared" si="0"/>
        <v>0.63</v>
      </c>
      <c r="C53" s="4">
        <f t="shared" si="1"/>
        <v>0.63</v>
      </c>
      <c r="D53" s="4">
        <f t="shared" si="2"/>
        <v>0.63</v>
      </c>
      <c r="E53" s="4">
        <v>1.89</v>
      </c>
    </row>
    <row r="54" spans="1:5" x14ac:dyDescent="0.25">
      <c r="A54" s="4">
        <v>54</v>
      </c>
      <c r="B54" s="4">
        <f t="shared" si="0"/>
        <v>0.64</v>
      </c>
      <c r="C54" s="4">
        <f t="shared" si="1"/>
        <v>0.64</v>
      </c>
      <c r="D54" s="4">
        <f t="shared" si="2"/>
        <v>0.64</v>
      </c>
      <c r="E54" s="4">
        <v>1.92</v>
      </c>
    </row>
    <row r="55" spans="1:5" x14ac:dyDescent="0.25">
      <c r="A55" s="4">
        <v>55</v>
      </c>
      <c r="B55" s="4">
        <f t="shared" si="0"/>
        <v>0.65</v>
      </c>
      <c r="C55" s="4">
        <f t="shared" si="1"/>
        <v>0.65</v>
      </c>
      <c r="D55" s="4">
        <f t="shared" si="2"/>
        <v>0.65</v>
      </c>
      <c r="E55" s="4">
        <v>1.95</v>
      </c>
    </row>
    <row r="56" spans="1:5" x14ac:dyDescent="0.25">
      <c r="A56" s="4">
        <v>56</v>
      </c>
      <c r="B56" s="4">
        <f t="shared" si="0"/>
        <v>0.66</v>
      </c>
      <c r="C56" s="4">
        <f t="shared" si="1"/>
        <v>0.66</v>
      </c>
      <c r="D56" s="4">
        <f t="shared" si="2"/>
        <v>0.66</v>
      </c>
      <c r="E56" s="4">
        <v>1.98</v>
      </c>
    </row>
    <row r="57" spans="1:5" x14ac:dyDescent="0.25">
      <c r="A57" s="4">
        <v>57</v>
      </c>
      <c r="B57" s="4">
        <f t="shared" si="0"/>
        <v>0.66999999999999993</v>
      </c>
      <c r="C57" s="4">
        <f t="shared" si="1"/>
        <v>0.66999999999999993</v>
      </c>
      <c r="D57" s="4">
        <f t="shared" si="2"/>
        <v>0.66999999999999993</v>
      </c>
      <c r="E57" s="4">
        <v>2.0099999999999998</v>
      </c>
    </row>
    <row r="58" spans="1:5" x14ac:dyDescent="0.25">
      <c r="A58" s="4">
        <v>58</v>
      </c>
      <c r="B58" s="4">
        <f t="shared" si="0"/>
        <v>0.68</v>
      </c>
      <c r="C58" s="4">
        <f t="shared" si="1"/>
        <v>0.68</v>
      </c>
      <c r="D58" s="4">
        <f t="shared" si="2"/>
        <v>0.68</v>
      </c>
      <c r="E58" s="4">
        <v>2.04</v>
      </c>
    </row>
    <row r="59" spans="1:5" x14ac:dyDescent="0.25">
      <c r="A59" s="4">
        <v>59</v>
      </c>
      <c r="B59" s="4">
        <f t="shared" si="0"/>
        <v>0.69</v>
      </c>
      <c r="C59" s="4">
        <f t="shared" si="1"/>
        <v>0.69</v>
      </c>
      <c r="D59" s="4">
        <f t="shared" si="2"/>
        <v>0.69</v>
      </c>
      <c r="E59" s="4">
        <v>2.0699999999999998</v>
      </c>
    </row>
    <row r="60" spans="1:5" x14ac:dyDescent="0.25">
      <c r="A60" s="4">
        <v>60</v>
      </c>
      <c r="B60" s="4">
        <f t="shared" si="0"/>
        <v>0.70000000000000007</v>
      </c>
      <c r="C60" s="4">
        <f t="shared" si="1"/>
        <v>0.70000000000000007</v>
      </c>
      <c r="D60" s="4">
        <f t="shared" si="2"/>
        <v>0.70000000000000007</v>
      </c>
      <c r="E60" s="4">
        <v>2.1</v>
      </c>
    </row>
    <row r="61" spans="1:5" x14ac:dyDescent="0.25">
      <c r="A61" s="4">
        <v>61</v>
      </c>
      <c r="B61" s="4">
        <f t="shared" si="0"/>
        <v>0.71</v>
      </c>
      <c r="C61" s="4">
        <f t="shared" si="1"/>
        <v>0.71</v>
      </c>
      <c r="D61" s="4">
        <f t="shared" si="2"/>
        <v>0.71</v>
      </c>
      <c r="E61" s="4">
        <v>2.13</v>
      </c>
    </row>
    <row r="62" spans="1:5" x14ac:dyDescent="0.25">
      <c r="A62" s="4">
        <v>62</v>
      </c>
      <c r="B62" s="4">
        <f t="shared" si="0"/>
        <v>0.72000000000000008</v>
      </c>
      <c r="C62" s="4">
        <f t="shared" si="1"/>
        <v>0.72000000000000008</v>
      </c>
      <c r="D62" s="4">
        <f t="shared" si="2"/>
        <v>0.72000000000000008</v>
      </c>
      <c r="E62" s="4">
        <v>2.16</v>
      </c>
    </row>
    <row r="63" spans="1:5" x14ac:dyDescent="0.25">
      <c r="A63" s="4">
        <v>63</v>
      </c>
      <c r="B63" s="4">
        <f t="shared" si="0"/>
        <v>0.73</v>
      </c>
      <c r="C63" s="4">
        <f t="shared" si="1"/>
        <v>0.73</v>
      </c>
      <c r="D63" s="4">
        <f t="shared" si="2"/>
        <v>0.73</v>
      </c>
      <c r="E63" s="4">
        <v>2.19</v>
      </c>
    </row>
    <row r="64" spans="1:5" x14ac:dyDescent="0.25">
      <c r="A64" s="4">
        <v>64</v>
      </c>
      <c r="B64" s="4">
        <f t="shared" si="0"/>
        <v>0.7400000000000001</v>
      </c>
      <c r="C64" s="4">
        <f t="shared" si="1"/>
        <v>0.7400000000000001</v>
      </c>
      <c r="D64" s="4">
        <f t="shared" si="2"/>
        <v>0.7400000000000001</v>
      </c>
      <c r="E64" s="4">
        <v>2.2200000000000002</v>
      </c>
    </row>
    <row r="65" spans="1:5" x14ac:dyDescent="0.25">
      <c r="A65" s="4">
        <v>65</v>
      </c>
      <c r="B65" s="4">
        <f t="shared" si="0"/>
        <v>0.75</v>
      </c>
      <c r="C65" s="4">
        <f t="shared" si="1"/>
        <v>0.75</v>
      </c>
      <c r="D65" s="4">
        <f t="shared" si="2"/>
        <v>0.75</v>
      </c>
      <c r="E65" s="4">
        <v>2.25</v>
      </c>
    </row>
    <row r="66" spans="1:5" x14ac:dyDescent="0.25">
      <c r="A66" s="4">
        <v>66</v>
      </c>
      <c r="B66" s="4">
        <f t="shared" si="0"/>
        <v>0.7599999999999999</v>
      </c>
      <c r="C66" s="4">
        <f t="shared" si="1"/>
        <v>0.7599999999999999</v>
      </c>
      <c r="D66" s="4">
        <f t="shared" si="2"/>
        <v>0.7599999999999999</v>
      </c>
      <c r="E66" s="4">
        <v>2.2799999999999998</v>
      </c>
    </row>
    <row r="67" spans="1:5" x14ac:dyDescent="0.25">
      <c r="A67" s="4">
        <v>67</v>
      </c>
      <c r="B67" s="4">
        <f t="shared" ref="B67:B100" si="3">E67/3</f>
        <v>0.77</v>
      </c>
      <c r="C67" s="4">
        <f t="shared" ref="C67:C100" si="4">E67/3</f>
        <v>0.77</v>
      </c>
      <c r="D67" s="4">
        <f t="shared" ref="D67:D100" si="5">E67/3</f>
        <v>0.77</v>
      </c>
      <c r="E67" s="4">
        <v>2.31</v>
      </c>
    </row>
    <row r="68" spans="1:5" x14ac:dyDescent="0.25">
      <c r="A68" s="4">
        <v>68</v>
      </c>
      <c r="B68" s="4">
        <f t="shared" si="3"/>
        <v>0.77999999999999992</v>
      </c>
      <c r="C68" s="4">
        <f t="shared" si="4"/>
        <v>0.77999999999999992</v>
      </c>
      <c r="D68" s="4">
        <f t="shared" si="5"/>
        <v>0.77999999999999992</v>
      </c>
      <c r="E68" s="4">
        <v>2.34</v>
      </c>
    </row>
    <row r="69" spans="1:5" x14ac:dyDescent="0.25">
      <c r="A69" s="4">
        <v>69</v>
      </c>
      <c r="B69" s="4">
        <f t="shared" si="3"/>
        <v>0.79</v>
      </c>
      <c r="C69" s="4">
        <f t="shared" si="4"/>
        <v>0.79</v>
      </c>
      <c r="D69" s="4">
        <f t="shared" si="5"/>
        <v>0.79</v>
      </c>
      <c r="E69" s="4">
        <v>2.37</v>
      </c>
    </row>
    <row r="70" spans="1:5" x14ac:dyDescent="0.25">
      <c r="A70" s="4">
        <v>70</v>
      </c>
      <c r="B70" s="4">
        <f t="shared" si="3"/>
        <v>0.79999999999999993</v>
      </c>
      <c r="C70" s="4">
        <f t="shared" si="4"/>
        <v>0.79999999999999993</v>
      </c>
      <c r="D70" s="4">
        <f t="shared" si="5"/>
        <v>0.79999999999999993</v>
      </c>
      <c r="E70" s="4">
        <v>2.4</v>
      </c>
    </row>
    <row r="71" spans="1:5" x14ac:dyDescent="0.25">
      <c r="A71" s="4">
        <v>71</v>
      </c>
      <c r="B71" s="4">
        <f t="shared" si="3"/>
        <v>0.81</v>
      </c>
      <c r="C71" s="4">
        <f t="shared" si="4"/>
        <v>0.81</v>
      </c>
      <c r="D71" s="4">
        <f t="shared" si="5"/>
        <v>0.81</v>
      </c>
      <c r="E71" s="4">
        <v>2.4300000000000002</v>
      </c>
    </row>
    <row r="72" spans="1:5" x14ac:dyDescent="0.25">
      <c r="A72" s="4">
        <v>72</v>
      </c>
      <c r="B72" s="4">
        <f t="shared" si="3"/>
        <v>0.82</v>
      </c>
      <c r="C72" s="4">
        <f t="shared" si="4"/>
        <v>0.82</v>
      </c>
      <c r="D72" s="4">
        <f t="shared" si="5"/>
        <v>0.82</v>
      </c>
      <c r="E72" s="4">
        <v>2.46</v>
      </c>
    </row>
    <row r="73" spans="1:5" x14ac:dyDescent="0.25">
      <c r="A73" s="4">
        <v>73</v>
      </c>
      <c r="B73" s="4">
        <f t="shared" si="3"/>
        <v>0.83000000000000007</v>
      </c>
      <c r="C73" s="4">
        <f t="shared" si="4"/>
        <v>0.83000000000000007</v>
      </c>
      <c r="D73" s="4">
        <f t="shared" si="5"/>
        <v>0.83000000000000007</v>
      </c>
      <c r="E73" s="4">
        <v>2.4900000000000002</v>
      </c>
    </row>
    <row r="74" spans="1:5" x14ac:dyDescent="0.25">
      <c r="A74" s="4">
        <v>74</v>
      </c>
      <c r="B74" s="4">
        <f t="shared" si="3"/>
        <v>0.84</v>
      </c>
      <c r="C74" s="4">
        <f t="shared" si="4"/>
        <v>0.84</v>
      </c>
      <c r="D74" s="4">
        <f t="shared" si="5"/>
        <v>0.84</v>
      </c>
      <c r="E74" s="4">
        <v>2.52</v>
      </c>
    </row>
    <row r="75" spans="1:5" x14ac:dyDescent="0.25">
      <c r="A75" s="4">
        <v>75</v>
      </c>
      <c r="B75" s="4">
        <f t="shared" si="3"/>
        <v>0.85</v>
      </c>
      <c r="C75" s="4">
        <f t="shared" si="4"/>
        <v>0.85</v>
      </c>
      <c r="D75" s="4">
        <f t="shared" si="5"/>
        <v>0.85</v>
      </c>
      <c r="E75" s="4">
        <v>2.5499999999999998</v>
      </c>
    </row>
    <row r="76" spans="1:5" x14ac:dyDescent="0.25">
      <c r="A76" s="4">
        <v>76</v>
      </c>
      <c r="B76" s="4">
        <f t="shared" si="3"/>
        <v>0.86</v>
      </c>
      <c r="C76" s="4">
        <f t="shared" si="4"/>
        <v>0.86</v>
      </c>
      <c r="D76" s="4">
        <f t="shared" si="5"/>
        <v>0.86</v>
      </c>
      <c r="E76" s="4">
        <v>2.58</v>
      </c>
    </row>
    <row r="77" spans="1:5" x14ac:dyDescent="0.25">
      <c r="A77" s="4">
        <v>77</v>
      </c>
      <c r="B77" s="4">
        <f t="shared" si="3"/>
        <v>0.87</v>
      </c>
      <c r="C77" s="4">
        <f t="shared" si="4"/>
        <v>0.87</v>
      </c>
      <c r="D77" s="4">
        <f t="shared" si="5"/>
        <v>0.87</v>
      </c>
      <c r="E77" s="4">
        <v>2.61</v>
      </c>
    </row>
    <row r="78" spans="1:5" x14ac:dyDescent="0.25">
      <c r="A78" s="4">
        <v>78</v>
      </c>
      <c r="B78" s="4">
        <f t="shared" si="3"/>
        <v>0.88</v>
      </c>
      <c r="C78" s="4">
        <f t="shared" si="4"/>
        <v>0.88</v>
      </c>
      <c r="D78" s="4">
        <f t="shared" si="5"/>
        <v>0.88</v>
      </c>
      <c r="E78" s="4">
        <v>2.64</v>
      </c>
    </row>
    <row r="79" spans="1:5" x14ac:dyDescent="0.25">
      <c r="A79" s="4">
        <v>79</v>
      </c>
      <c r="B79" s="4">
        <f t="shared" si="3"/>
        <v>0.89</v>
      </c>
      <c r="C79" s="4">
        <f t="shared" si="4"/>
        <v>0.89</v>
      </c>
      <c r="D79" s="4">
        <f t="shared" si="5"/>
        <v>0.89</v>
      </c>
      <c r="E79" s="4">
        <v>2.67</v>
      </c>
    </row>
    <row r="80" spans="1:5" x14ac:dyDescent="0.25">
      <c r="A80" s="4">
        <v>80</v>
      </c>
      <c r="B80" s="4">
        <f t="shared" si="3"/>
        <v>0.9</v>
      </c>
      <c r="C80" s="4">
        <f t="shared" si="4"/>
        <v>0.9</v>
      </c>
      <c r="D80" s="4">
        <f t="shared" si="5"/>
        <v>0.9</v>
      </c>
      <c r="E80" s="4">
        <v>2.7</v>
      </c>
    </row>
    <row r="81" spans="1:5" x14ac:dyDescent="0.25">
      <c r="A81" s="4">
        <v>81</v>
      </c>
      <c r="B81" s="4">
        <f t="shared" si="3"/>
        <v>0.91</v>
      </c>
      <c r="C81" s="4">
        <f t="shared" si="4"/>
        <v>0.91</v>
      </c>
      <c r="D81" s="4">
        <f t="shared" si="5"/>
        <v>0.91</v>
      </c>
      <c r="E81" s="4">
        <v>2.73</v>
      </c>
    </row>
    <row r="82" spans="1:5" x14ac:dyDescent="0.25">
      <c r="A82" s="4">
        <v>82</v>
      </c>
      <c r="B82" s="4">
        <f t="shared" si="3"/>
        <v>0.91999999999999993</v>
      </c>
      <c r="C82" s="4">
        <f t="shared" si="4"/>
        <v>0.91999999999999993</v>
      </c>
      <c r="D82" s="4">
        <f t="shared" si="5"/>
        <v>0.91999999999999993</v>
      </c>
      <c r="E82" s="4">
        <v>2.76</v>
      </c>
    </row>
    <row r="83" spans="1:5" x14ac:dyDescent="0.25">
      <c r="A83" s="4">
        <v>83</v>
      </c>
      <c r="B83" s="4">
        <f t="shared" si="3"/>
        <v>0.93</v>
      </c>
      <c r="C83" s="4">
        <f t="shared" si="4"/>
        <v>0.93</v>
      </c>
      <c r="D83" s="4">
        <f t="shared" si="5"/>
        <v>0.93</v>
      </c>
      <c r="E83" s="4">
        <v>2.79</v>
      </c>
    </row>
    <row r="84" spans="1:5" x14ac:dyDescent="0.25">
      <c r="A84" s="4">
        <v>84</v>
      </c>
      <c r="B84" s="4">
        <f t="shared" si="3"/>
        <v>0.94</v>
      </c>
      <c r="C84" s="4">
        <f t="shared" si="4"/>
        <v>0.94</v>
      </c>
      <c r="D84" s="4">
        <f t="shared" si="5"/>
        <v>0.94</v>
      </c>
      <c r="E84" s="4">
        <v>2.82</v>
      </c>
    </row>
    <row r="85" spans="1:5" x14ac:dyDescent="0.25">
      <c r="A85" s="4">
        <v>85</v>
      </c>
      <c r="B85" s="4">
        <f t="shared" si="3"/>
        <v>0.95000000000000007</v>
      </c>
      <c r="C85" s="4">
        <f t="shared" si="4"/>
        <v>0.95000000000000007</v>
      </c>
      <c r="D85" s="4">
        <f t="shared" si="5"/>
        <v>0.95000000000000007</v>
      </c>
      <c r="E85" s="4">
        <v>2.85</v>
      </c>
    </row>
    <row r="86" spans="1:5" x14ac:dyDescent="0.25">
      <c r="A86" s="4">
        <v>86</v>
      </c>
      <c r="B86" s="4">
        <f t="shared" si="3"/>
        <v>0.96</v>
      </c>
      <c r="C86" s="4">
        <f t="shared" si="4"/>
        <v>0.96</v>
      </c>
      <c r="D86" s="4">
        <f t="shared" si="5"/>
        <v>0.96</v>
      </c>
      <c r="E86" s="4">
        <v>2.88</v>
      </c>
    </row>
    <row r="87" spans="1:5" x14ac:dyDescent="0.25">
      <c r="A87" s="4">
        <v>87</v>
      </c>
      <c r="B87" s="4">
        <f t="shared" si="3"/>
        <v>0.97000000000000008</v>
      </c>
      <c r="C87" s="4">
        <f t="shared" si="4"/>
        <v>0.97000000000000008</v>
      </c>
      <c r="D87" s="4">
        <f t="shared" si="5"/>
        <v>0.97000000000000008</v>
      </c>
      <c r="E87" s="4">
        <v>2.91</v>
      </c>
    </row>
    <row r="88" spans="1:5" x14ac:dyDescent="0.25">
      <c r="A88" s="4">
        <v>88</v>
      </c>
      <c r="B88" s="4">
        <f t="shared" si="3"/>
        <v>0.98</v>
      </c>
      <c r="C88" s="4">
        <f t="shared" si="4"/>
        <v>0.98</v>
      </c>
      <c r="D88" s="4">
        <f t="shared" si="5"/>
        <v>0.98</v>
      </c>
      <c r="E88" s="4">
        <v>2.94</v>
      </c>
    </row>
    <row r="89" spans="1:5" x14ac:dyDescent="0.25">
      <c r="A89" s="4">
        <v>89</v>
      </c>
      <c r="B89" s="4">
        <f t="shared" si="3"/>
        <v>0.9900000000000001</v>
      </c>
      <c r="C89" s="4">
        <f t="shared" si="4"/>
        <v>0.9900000000000001</v>
      </c>
      <c r="D89" s="4">
        <f t="shared" si="5"/>
        <v>0.9900000000000001</v>
      </c>
      <c r="E89" s="4">
        <v>2.97</v>
      </c>
    </row>
    <row r="90" spans="1:5" x14ac:dyDescent="0.25">
      <c r="A90" s="4">
        <v>90</v>
      </c>
      <c r="B90" s="4">
        <f t="shared" si="3"/>
        <v>1</v>
      </c>
      <c r="C90" s="4">
        <f t="shared" si="4"/>
        <v>1</v>
      </c>
      <c r="D90" s="4">
        <f t="shared" si="5"/>
        <v>1</v>
      </c>
      <c r="E90" s="4">
        <v>3</v>
      </c>
    </row>
    <row r="91" spans="1:5" x14ac:dyDescent="0.25">
      <c r="A91" s="4">
        <v>91</v>
      </c>
      <c r="B91" s="4">
        <f t="shared" si="3"/>
        <v>1.01</v>
      </c>
      <c r="C91" s="4">
        <f t="shared" si="4"/>
        <v>1.01</v>
      </c>
      <c r="D91" s="4">
        <f t="shared" si="5"/>
        <v>1.01</v>
      </c>
      <c r="E91" s="4">
        <v>3.03</v>
      </c>
    </row>
    <row r="92" spans="1:5" x14ac:dyDescent="0.25">
      <c r="A92" s="4">
        <v>92</v>
      </c>
      <c r="B92" s="4">
        <f t="shared" si="3"/>
        <v>1.02</v>
      </c>
      <c r="C92" s="4">
        <f t="shared" si="4"/>
        <v>1.02</v>
      </c>
      <c r="D92" s="4">
        <f t="shared" si="5"/>
        <v>1.02</v>
      </c>
      <c r="E92" s="4">
        <v>3.06</v>
      </c>
    </row>
    <row r="93" spans="1:5" x14ac:dyDescent="0.25">
      <c r="A93" s="4">
        <v>93</v>
      </c>
      <c r="B93" s="4">
        <f t="shared" si="3"/>
        <v>1.03</v>
      </c>
      <c r="C93" s="4">
        <f t="shared" si="4"/>
        <v>1.03</v>
      </c>
      <c r="D93" s="4">
        <f t="shared" si="5"/>
        <v>1.03</v>
      </c>
      <c r="E93" s="4">
        <v>3.09</v>
      </c>
    </row>
    <row r="94" spans="1:5" x14ac:dyDescent="0.25">
      <c r="A94" s="4">
        <v>94</v>
      </c>
      <c r="B94" s="4">
        <f t="shared" si="3"/>
        <v>1.04</v>
      </c>
      <c r="C94" s="4">
        <f t="shared" si="4"/>
        <v>1.04</v>
      </c>
      <c r="D94" s="4">
        <f t="shared" si="5"/>
        <v>1.04</v>
      </c>
      <c r="E94" s="4">
        <v>3.12</v>
      </c>
    </row>
    <row r="95" spans="1:5" x14ac:dyDescent="0.25">
      <c r="A95" s="4">
        <v>95</v>
      </c>
      <c r="B95" s="4">
        <f t="shared" si="3"/>
        <v>1.05</v>
      </c>
      <c r="C95" s="4">
        <f t="shared" si="4"/>
        <v>1.05</v>
      </c>
      <c r="D95" s="4">
        <f t="shared" si="5"/>
        <v>1.05</v>
      </c>
      <c r="E95" s="4">
        <v>3.15</v>
      </c>
    </row>
    <row r="96" spans="1:5" x14ac:dyDescent="0.25">
      <c r="A96" s="4">
        <v>96</v>
      </c>
      <c r="B96" s="4">
        <f t="shared" si="3"/>
        <v>1.06</v>
      </c>
      <c r="C96" s="4">
        <f t="shared" si="4"/>
        <v>1.06</v>
      </c>
      <c r="D96" s="4">
        <f t="shared" si="5"/>
        <v>1.06</v>
      </c>
      <c r="E96" s="4">
        <v>3.18</v>
      </c>
    </row>
    <row r="97" spans="1:5" x14ac:dyDescent="0.25">
      <c r="A97" s="4">
        <v>97</v>
      </c>
      <c r="B97" s="4">
        <f t="shared" si="3"/>
        <v>1.07</v>
      </c>
      <c r="C97" s="4">
        <f t="shared" si="4"/>
        <v>1.07</v>
      </c>
      <c r="D97" s="4">
        <f t="shared" si="5"/>
        <v>1.07</v>
      </c>
      <c r="E97" s="4">
        <v>3.21</v>
      </c>
    </row>
    <row r="98" spans="1:5" x14ac:dyDescent="0.25">
      <c r="A98" s="4">
        <v>98</v>
      </c>
      <c r="B98" s="4">
        <f t="shared" si="3"/>
        <v>1.08</v>
      </c>
      <c r="C98" s="4">
        <f t="shared" si="4"/>
        <v>1.08</v>
      </c>
      <c r="D98" s="4">
        <f t="shared" si="5"/>
        <v>1.08</v>
      </c>
      <c r="E98" s="4">
        <v>3.24</v>
      </c>
    </row>
    <row r="99" spans="1:5" x14ac:dyDescent="0.25">
      <c r="A99" s="4">
        <v>99</v>
      </c>
      <c r="B99" s="4">
        <f t="shared" si="3"/>
        <v>1.0900000000000001</v>
      </c>
      <c r="C99" s="4">
        <f t="shared" si="4"/>
        <v>1.0900000000000001</v>
      </c>
      <c r="D99" s="4">
        <f t="shared" si="5"/>
        <v>1.0900000000000001</v>
      </c>
      <c r="E99" s="4">
        <v>3.27</v>
      </c>
    </row>
    <row r="100" spans="1:5" x14ac:dyDescent="0.25">
      <c r="A100" s="4">
        <v>100</v>
      </c>
      <c r="B100" s="4">
        <f t="shared" si="3"/>
        <v>1.0999999999999999</v>
      </c>
      <c r="C100" s="4">
        <f t="shared" si="4"/>
        <v>1.0999999999999999</v>
      </c>
      <c r="D100" s="4">
        <f t="shared" si="5"/>
        <v>1.0999999999999999</v>
      </c>
      <c r="E100" s="4">
        <v>3.3</v>
      </c>
    </row>
    <row r="101" spans="1:5" x14ac:dyDescent="0.25">
      <c r="A101" s="4">
        <v>101</v>
      </c>
      <c r="E101" s="4" t="s">
        <v>13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64C6-29CB-4DA3-888B-ED3B52E2B2F6}">
  <dimension ref="A1:G13"/>
  <sheetViews>
    <sheetView workbookViewId="0">
      <selection activeCell="C26" sqref="C26"/>
    </sheetView>
  </sheetViews>
  <sheetFormatPr defaultRowHeight="15" x14ac:dyDescent="0.25"/>
  <cols>
    <col min="1" max="1" width="18.85546875" style="43" customWidth="1"/>
    <col min="2" max="2" width="18.85546875" customWidth="1"/>
    <col min="3" max="3" width="27" customWidth="1"/>
    <col min="4" max="4" width="10.42578125" customWidth="1"/>
    <col min="7" max="7" width="31" customWidth="1"/>
  </cols>
  <sheetData>
    <row r="1" spans="1:7" x14ac:dyDescent="0.25">
      <c r="A1" s="84" t="s">
        <v>26</v>
      </c>
      <c r="B1" s="85"/>
      <c r="C1" s="85"/>
      <c r="D1" s="85"/>
      <c r="E1" s="85"/>
      <c r="F1" s="85"/>
      <c r="G1" s="86"/>
    </row>
    <row r="2" spans="1:7" ht="30" x14ac:dyDescent="0.25">
      <c r="A2" s="40" t="s">
        <v>46</v>
      </c>
      <c r="B2" s="32" t="s">
        <v>47</v>
      </c>
      <c r="C2" s="33" t="s">
        <v>27</v>
      </c>
      <c r="D2" s="34" t="s">
        <v>28</v>
      </c>
      <c r="E2" s="34" t="s">
        <v>29</v>
      </c>
      <c r="F2" s="34" t="s">
        <v>30</v>
      </c>
      <c r="G2" s="34" t="s">
        <v>54</v>
      </c>
    </row>
    <row r="3" spans="1:7" x14ac:dyDescent="0.25">
      <c r="A3" s="41">
        <v>3</v>
      </c>
      <c r="B3" s="35" t="s">
        <v>36</v>
      </c>
      <c r="C3" s="35" t="s">
        <v>31</v>
      </c>
      <c r="D3" s="36">
        <v>1</v>
      </c>
      <c r="E3" s="36"/>
      <c r="F3" s="36"/>
      <c r="G3" s="27" t="s">
        <v>49</v>
      </c>
    </row>
    <row r="4" spans="1:7" x14ac:dyDescent="0.25">
      <c r="A4" s="42">
        <v>5</v>
      </c>
      <c r="B4" s="37" t="s">
        <v>37</v>
      </c>
      <c r="C4" s="37" t="s">
        <v>32</v>
      </c>
      <c r="D4" s="38">
        <v>2</v>
      </c>
      <c r="E4" s="38"/>
      <c r="F4" s="38"/>
      <c r="G4" s="39" t="s">
        <v>50</v>
      </c>
    </row>
    <row r="5" spans="1:7" x14ac:dyDescent="0.25">
      <c r="A5" s="41">
        <v>9</v>
      </c>
      <c r="B5" s="35" t="s">
        <v>38</v>
      </c>
      <c r="C5" s="35" t="s">
        <v>33</v>
      </c>
      <c r="D5" s="36">
        <v>4</v>
      </c>
      <c r="E5" s="36"/>
      <c r="F5" s="36"/>
      <c r="G5" s="27" t="s">
        <v>51</v>
      </c>
    </row>
    <row r="6" spans="1:7" x14ac:dyDescent="0.25">
      <c r="A6" s="42">
        <v>15</v>
      </c>
      <c r="B6" s="37" t="s">
        <v>39</v>
      </c>
      <c r="C6" s="37" t="s">
        <v>32</v>
      </c>
      <c r="D6" s="38"/>
      <c r="E6" s="38">
        <v>2</v>
      </c>
      <c r="F6" s="38"/>
      <c r="G6" s="39" t="s">
        <v>52</v>
      </c>
    </row>
    <row r="7" spans="1:7" x14ac:dyDescent="0.25">
      <c r="A7" s="41">
        <v>22</v>
      </c>
      <c r="B7" s="35" t="s">
        <v>40</v>
      </c>
      <c r="C7" s="35" t="s">
        <v>32</v>
      </c>
      <c r="D7" s="36"/>
      <c r="E7" s="36"/>
      <c r="F7" s="36">
        <v>2</v>
      </c>
      <c r="G7" s="27" t="s">
        <v>53</v>
      </c>
    </row>
    <row r="8" spans="1:7" x14ac:dyDescent="0.25">
      <c r="A8" s="42">
        <v>31</v>
      </c>
      <c r="B8" s="37" t="s">
        <v>41</v>
      </c>
      <c r="C8" s="37" t="s">
        <v>33</v>
      </c>
      <c r="D8" s="38"/>
      <c r="E8" s="38">
        <v>4</v>
      </c>
      <c r="F8" s="38"/>
      <c r="G8" s="39" t="s">
        <v>57</v>
      </c>
    </row>
    <row r="9" spans="1:7" x14ac:dyDescent="0.25">
      <c r="A9" s="41">
        <v>41</v>
      </c>
      <c r="B9" s="35" t="s">
        <v>42</v>
      </c>
      <c r="C9" s="35" t="s">
        <v>33</v>
      </c>
      <c r="D9" s="36"/>
      <c r="E9" s="36"/>
      <c r="F9" s="36">
        <v>4</v>
      </c>
      <c r="G9" s="27" t="s">
        <v>58</v>
      </c>
    </row>
    <row r="10" spans="1:7" x14ac:dyDescent="0.25">
      <c r="A10" s="42">
        <v>60</v>
      </c>
      <c r="B10" s="37" t="s">
        <v>43</v>
      </c>
      <c r="C10" s="37" t="s">
        <v>34</v>
      </c>
      <c r="D10" s="38"/>
      <c r="E10" s="38">
        <v>6</v>
      </c>
      <c r="F10" s="38"/>
      <c r="G10" s="39" t="s">
        <v>59</v>
      </c>
    </row>
    <row r="11" spans="1:7" x14ac:dyDescent="0.25">
      <c r="A11" s="41">
        <v>70</v>
      </c>
      <c r="B11" s="35" t="s">
        <v>44</v>
      </c>
      <c r="C11" s="35" t="s">
        <v>35</v>
      </c>
      <c r="D11" s="36"/>
      <c r="E11" s="36">
        <v>8</v>
      </c>
      <c r="F11" s="36"/>
      <c r="G11" s="27" t="s">
        <v>56</v>
      </c>
    </row>
    <row r="12" spans="1:7" x14ac:dyDescent="0.25">
      <c r="A12" s="42">
        <v>81</v>
      </c>
      <c r="B12" s="37" t="s">
        <v>45</v>
      </c>
      <c r="C12" s="37" t="s">
        <v>35</v>
      </c>
      <c r="D12" s="38"/>
      <c r="E12" s="38"/>
      <c r="F12" s="38">
        <v>8</v>
      </c>
      <c r="G12" s="39" t="s">
        <v>55</v>
      </c>
    </row>
    <row r="13" spans="1:7" x14ac:dyDescent="0.25">
      <c r="A13" s="41">
        <v>115</v>
      </c>
      <c r="B13" s="27"/>
      <c r="C13" s="27"/>
      <c r="D13" s="27"/>
      <c r="E13" s="27"/>
      <c r="F13" s="27"/>
      <c r="G13" s="27" t="s">
        <v>60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FA42-28BA-4211-B668-E65288ED4227}">
  <dimension ref="A1:B23"/>
  <sheetViews>
    <sheetView workbookViewId="0">
      <selection activeCell="G23" sqref="G23"/>
    </sheetView>
  </sheetViews>
  <sheetFormatPr defaultRowHeight="15" x14ac:dyDescent="0.25"/>
  <cols>
    <col min="1" max="1" width="13.7109375" style="4" customWidth="1"/>
    <col min="2" max="2" width="20.42578125" style="4" customWidth="1"/>
  </cols>
  <sheetData>
    <row r="1" spans="1:2" ht="32.25" customHeight="1" x14ac:dyDescent="0.25">
      <c r="A1" s="87" t="s">
        <v>19</v>
      </c>
      <c r="B1" s="87"/>
    </row>
    <row r="2" spans="1:2" x14ac:dyDescent="0.25">
      <c r="A2" s="88" t="s">
        <v>20</v>
      </c>
      <c r="B2" s="88"/>
    </row>
    <row r="3" spans="1:2" x14ac:dyDescent="0.25">
      <c r="A3" s="3"/>
      <c r="B3" s="3"/>
    </row>
    <row r="4" spans="1:2" x14ac:dyDescent="0.25">
      <c r="A4" s="3" t="s">
        <v>21</v>
      </c>
      <c r="B4" s="3" t="s">
        <v>22</v>
      </c>
    </row>
    <row r="5" spans="1:2" x14ac:dyDescent="0.25">
      <c r="A5" s="4">
        <v>2</v>
      </c>
      <c r="B5" s="21">
        <f t="shared" ref="B5:B23" si="0">ROUNDDOWN((A5/2.2*0.01/0.5),2)</f>
        <v>0.01</v>
      </c>
    </row>
    <row r="6" spans="1:2" x14ac:dyDescent="0.25">
      <c r="A6" s="4">
        <v>3</v>
      </c>
      <c r="B6" s="21">
        <f t="shared" si="0"/>
        <v>0.02</v>
      </c>
    </row>
    <row r="7" spans="1:2" x14ac:dyDescent="0.25">
      <c r="A7" s="4">
        <v>4</v>
      </c>
      <c r="B7" s="21">
        <f t="shared" si="0"/>
        <v>0.03</v>
      </c>
    </row>
    <row r="8" spans="1:2" x14ac:dyDescent="0.25">
      <c r="A8" s="4">
        <v>5</v>
      </c>
      <c r="B8" s="21">
        <f t="shared" si="0"/>
        <v>0.04</v>
      </c>
    </row>
    <row r="9" spans="1:2" x14ac:dyDescent="0.25">
      <c r="A9" s="4">
        <v>6</v>
      </c>
      <c r="B9" s="21">
        <f t="shared" si="0"/>
        <v>0.05</v>
      </c>
    </row>
    <row r="10" spans="1:2" x14ac:dyDescent="0.25">
      <c r="A10" s="4">
        <v>7</v>
      </c>
      <c r="B10" s="21">
        <f t="shared" si="0"/>
        <v>0.06</v>
      </c>
    </row>
    <row r="11" spans="1:2" x14ac:dyDescent="0.25">
      <c r="A11" s="4">
        <v>8</v>
      </c>
      <c r="B11" s="21">
        <f t="shared" si="0"/>
        <v>7.0000000000000007E-2</v>
      </c>
    </row>
    <row r="12" spans="1:2" x14ac:dyDescent="0.25">
      <c r="A12" s="4">
        <v>9</v>
      </c>
      <c r="B12" s="21">
        <f t="shared" si="0"/>
        <v>0.08</v>
      </c>
    </row>
    <row r="13" spans="1:2" x14ac:dyDescent="0.25">
      <c r="A13" s="4">
        <v>10</v>
      </c>
      <c r="B13" s="21">
        <f t="shared" si="0"/>
        <v>0.09</v>
      </c>
    </row>
    <row r="14" spans="1:2" x14ac:dyDescent="0.25">
      <c r="A14" s="4">
        <v>11</v>
      </c>
      <c r="B14" s="21">
        <f t="shared" si="0"/>
        <v>0.1</v>
      </c>
    </row>
    <row r="15" spans="1:2" x14ac:dyDescent="0.25">
      <c r="A15" s="4">
        <v>12</v>
      </c>
      <c r="B15" s="21">
        <f t="shared" si="0"/>
        <v>0.1</v>
      </c>
    </row>
    <row r="16" spans="1:2" x14ac:dyDescent="0.25">
      <c r="A16" s="4">
        <v>13</v>
      </c>
      <c r="B16" s="21">
        <f t="shared" si="0"/>
        <v>0.11</v>
      </c>
    </row>
    <row r="17" spans="1:2" x14ac:dyDescent="0.25">
      <c r="A17" s="4">
        <v>14</v>
      </c>
      <c r="B17" s="21">
        <f t="shared" si="0"/>
        <v>0.12</v>
      </c>
    </row>
    <row r="18" spans="1:2" x14ac:dyDescent="0.25">
      <c r="A18" s="4">
        <v>15</v>
      </c>
      <c r="B18" s="21">
        <f t="shared" si="0"/>
        <v>0.13</v>
      </c>
    </row>
    <row r="19" spans="1:2" x14ac:dyDescent="0.25">
      <c r="A19" s="4">
        <v>16</v>
      </c>
      <c r="B19" s="21">
        <f t="shared" si="0"/>
        <v>0.14000000000000001</v>
      </c>
    </row>
    <row r="20" spans="1:2" x14ac:dyDescent="0.25">
      <c r="A20" s="4">
        <v>17</v>
      </c>
      <c r="B20" s="21">
        <f t="shared" si="0"/>
        <v>0.15</v>
      </c>
    </row>
    <row r="21" spans="1:2" x14ac:dyDescent="0.25">
      <c r="A21" s="4">
        <v>18</v>
      </c>
      <c r="B21" s="21">
        <f t="shared" si="0"/>
        <v>0.16</v>
      </c>
    </row>
    <row r="22" spans="1:2" x14ac:dyDescent="0.25">
      <c r="A22" s="4">
        <v>19</v>
      </c>
      <c r="B22" s="21">
        <f t="shared" si="0"/>
        <v>0.17</v>
      </c>
    </row>
    <row r="23" spans="1:2" x14ac:dyDescent="0.25">
      <c r="A23" s="4">
        <v>20</v>
      </c>
      <c r="B23" s="21">
        <f t="shared" si="0"/>
        <v>0.18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F3D0-D794-4E6F-8FD7-0D5F87591C28}">
  <dimension ref="A1:C26"/>
  <sheetViews>
    <sheetView workbookViewId="0">
      <selection activeCell="B9" sqref="B9"/>
    </sheetView>
  </sheetViews>
  <sheetFormatPr defaultRowHeight="15" x14ac:dyDescent="0.25"/>
  <cols>
    <col min="1" max="1" width="20.5703125" customWidth="1"/>
    <col min="2" max="2" width="16.85546875" customWidth="1"/>
    <col min="3" max="3" width="26.5703125" customWidth="1"/>
  </cols>
  <sheetData>
    <row r="1" spans="1:3" ht="26.25" x14ac:dyDescent="0.4">
      <c r="A1" s="89" t="s">
        <v>65</v>
      </c>
      <c r="B1" s="89"/>
      <c r="C1" s="89"/>
    </row>
    <row r="2" spans="1:3" ht="26.25" x14ac:dyDescent="0.4">
      <c r="A2" s="89" t="s">
        <v>66</v>
      </c>
      <c r="B2" s="89"/>
      <c r="C2" s="89"/>
    </row>
    <row r="3" spans="1:3" s="45" customFormat="1" ht="52.5" x14ac:dyDescent="0.4">
      <c r="A3" s="47" t="s">
        <v>21</v>
      </c>
      <c r="B3" s="48" t="s">
        <v>67</v>
      </c>
      <c r="C3" s="29" t="s">
        <v>68</v>
      </c>
    </row>
    <row r="4" spans="1:3" ht="26.25" x14ac:dyDescent="0.4">
      <c r="A4" s="30">
        <v>3</v>
      </c>
      <c r="B4" s="30">
        <f t="shared" ref="B4:B26" si="0">A4*0.03</f>
        <v>0.09</v>
      </c>
      <c r="C4" s="30">
        <f>B4*2</f>
        <v>0.18</v>
      </c>
    </row>
    <row r="5" spans="1:3" ht="26.25" x14ac:dyDescent="0.4">
      <c r="A5" s="31">
        <v>4</v>
      </c>
      <c r="B5" s="31">
        <f t="shared" si="0"/>
        <v>0.12</v>
      </c>
      <c r="C5" s="31">
        <f t="shared" ref="C5:C26" si="1">B5*2</f>
        <v>0.24</v>
      </c>
    </row>
    <row r="6" spans="1:3" ht="26.25" x14ac:dyDescent="0.4">
      <c r="A6" s="30">
        <v>5</v>
      </c>
      <c r="B6" s="30">
        <f t="shared" si="0"/>
        <v>0.15</v>
      </c>
      <c r="C6" s="30">
        <f t="shared" si="1"/>
        <v>0.3</v>
      </c>
    </row>
    <row r="7" spans="1:3" ht="26.25" x14ac:dyDescent="0.4">
      <c r="A7" s="31">
        <v>6</v>
      </c>
      <c r="B7" s="31">
        <f t="shared" si="0"/>
        <v>0.18</v>
      </c>
      <c r="C7" s="31">
        <f t="shared" si="1"/>
        <v>0.36</v>
      </c>
    </row>
    <row r="8" spans="1:3" ht="26.25" x14ac:dyDescent="0.4">
      <c r="A8" s="30">
        <v>7</v>
      </c>
      <c r="B8" s="30">
        <f t="shared" si="0"/>
        <v>0.21</v>
      </c>
      <c r="C8" s="30">
        <f t="shared" si="1"/>
        <v>0.42</v>
      </c>
    </row>
    <row r="9" spans="1:3" ht="26.25" x14ac:dyDescent="0.4">
      <c r="A9" s="31">
        <v>8</v>
      </c>
      <c r="B9" s="31">
        <f t="shared" si="0"/>
        <v>0.24</v>
      </c>
      <c r="C9" s="31">
        <f t="shared" si="1"/>
        <v>0.48</v>
      </c>
    </row>
    <row r="10" spans="1:3" ht="26.25" x14ac:dyDescent="0.4">
      <c r="A10" s="30">
        <v>9</v>
      </c>
      <c r="B10" s="30">
        <f t="shared" si="0"/>
        <v>0.27</v>
      </c>
      <c r="C10" s="30">
        <f t="shared" si="1"/>
        <v>0.54</v>
      </c>
    </row>
    <row r="11" spans="1:3" ht="26.25" x14ac:dyDescent="0.4">
      <c r="A11" s="31">
        <v>10</v>
      </c>
      <c r="B11" s="31">
        <f t="shared" si="0"/>
        <v>0.3</v>
      </c>
      <c r="C11" s="31">
        <f t="shared" si="1"/>
        <v>0.6</v>
      </c>
    </row>
    <row r="12" spans="1:3" ht="26.25" x14ac:dyDescent="0.4">
      <c r="A12" s="30">
        <v>11</v>
      </c>
      <c r="B12" s="30">
        <f t="shared" si="0"/>
        <v>0.32999999999999996</v>
      </c>
      <c r="C12" s="30">
        <f t="shared" si="1"/>
        <v>0.65999999999999992</v>
      </c>
    </row>
    <row r="13" spans="1:3" ht="26.25" x14ac:dyDescent="0.4">
      <c r="A13" s="31">
        <v>12</v>
      </c>
      <c r="B13" s="31">
        <f t="shared" si="0"/>
        <v>0.36</v>
      </c>
      <c r="C13" s="31">
        <f t="shared" si="1"/>
        <v>0.72</v>
      </c>
    </row>
    <row r="14" spans="1:3" ht="26.25" x14ac:dyDescent="0.4">
      <c r="A14" s="30">
        <v>13</v>
      </c>
      <c r="B14" s="30">
        <f t="shared" si="0"/>
        <v>0.39</v>
      </c>
      <c r="C14" s="30">
        <f t="shared" si="1"/>
        <v>0.78</v>
      </c>
    </row>
    <row r="15" spans="1:3" ht="26.25" x14ac:dyDescent="0.4">
      <c r="A15" s="31">
        <v>14</v>
      </c>
      <c r="B15" s="31">
        <f t="shared" si="0"/>
        <v>0.42</v>
      </c>
      <c r="C15" s="31">
        <f t="shared" si="1"/>
        <v>0.84</v>
      </c>
    </row>
    <row r="16" spans="1:3" ht="26.25" x14ac:dyDescent="0.4">
      <c r="A16" s="30">
        <v>15</v>
      </c>
      <c r="B16" s="30">
        <f t="shared" si="0"/>
        <v>0.44999999999999996</v>
      </c>
      <c r="C16" s="30">
        <f t="shared" si="1"/>
        <v>0.89999999999999991</v>
      </c>
    </row>
    <row r="17" spans="1:3" ht="26.25" x14ac:dyDescent="0.4">
      <c r="A17" s="31">
        <v>16</v>
      </c>
      <c r="B17" s="31">
        <f t="shared" si="0"/>
        <v>0.48</v>
      </c>
      <c r="C17" s="31">
        <f t="shared" si="1"/>
        <v>0.96</v>
      </c>
    </row>
    <row r="18" spans="1:3" ht="26.25" x14ac:dyDescent="0.4">
      <c r="A18" s="30">
        <v>17</v>
      </c>
      <c r="B18" s="30">
        <f t="shared" si="0"/>
        <v>0.51</v>
      </c>
      <c r="C18" s="30">
        <f t="shared" si="1"/>
        <v>1.02</v>
      </c>
    </row>
    <row r="19" spans="1:3" ht="26.25" x14ac:dyDescent="0.4">
      <c r="A19" s="31">
        <v>18</v>
      </c>
      <c r="B19" s="31">
        <f t="shared" si="0"/>
        <v>0.54</v>
      </c>
      <c r="C19" s="31">
        <f t="shared" si="1"/>
        <v>1.08</v>
      </c>
    </row>
    <row r="20" spans="1:3" ht="26.25" x14ac:dyDescent="0.4">
      <c r="A20" s="30">
        <v>19</v>
      </c>
      <c r="B20" s="30">
        <f t="shared" si="0"/>
        <v>0.56999999999999995</v>
      </c>
      <c r="C20" s="30">
        <f t="shared" si="1"/>
        <v>1.1399999999999999</v>
      </c>
    </row>
    <row r="21" spans="1:3" ht="26.25" x14ac:dyDescent="0.4">
      <c r="A21" s="31">
        <v>20</v>
      </c>
      <c r="B21" s="31">
        <f t="shared" si="0"/>
        <v>0.6</v>
      </c>
      <c r="C21" s="31">
        <f t="shared" si="1"/>
        <v>1.2</v>
      </c>
    </row>
    <row r="22" spans="1:3" ht="26.25" x14ac:dyDescent="0.4">
      <c r="A22" s="30">
        <v>21</v>
      </c>
      <c r="B22" s="30">
        <f t="shared" si="0"/>
        <v>0.63</v>
      </c>
      <c r="C22" s="30">
        <f t="shared" si="1"/>
        <v>1.26</v>
      </c>
    </row>
    <row r="23" spans="1:3" ht="26.25" x14ac:dyDescent="0.4">
      <c r="A23" s="31">
        <v>22</v>
      </c>
      <c r="B23" s="31">
        <f t="shared" si="0"/>
        <v>0.65999999999999992</v>
      </c>
      <c r="C23" s="31">
        <f t="shared" si="1"/>
        <v>1.3199999999999998</v>
      </c>
    </row>
    <row r="24" spans="1:3" ht="26.25" x14ac:dyDescent="0.4">
      <c r="A24" s="30">
        <v>23</v>
      </c>
      <c r="B24" s="30">
        <f t="shared" si="0"/>
        <v>0.69</v>
      </c>
      <c r="C24" s="30">
        <f t="shared" si="1"/>
        <v>1.38</v>
      </c>
    </row>
    <row r="25" spans="1:3" ht="26.25" x14ac:dyDescent="0.4">
      <c r="A25" s="31">
        <v>24</v>
      </c>
      <c r="B25" s="31">
        <f t="shared" si="0"/>
        <v>0.72</v>
      </c>
      <c r="C25" s="31">
        <f t="shared" si="1"/>
        <v>1.44</v>
      </c>
    </row>
    <row r="26" spans="1:3" ht="26.25" x14ac:dyDescent="0.4">
      <c r="A26" s="30">
        <v>25</v>
      </c>
      <c r="B26" s="30">
        <f t="shared" si="0"/>
        <v>0.75</v>
      </c>
      <c r="C26" s="30">
        <f t="shared" si="1"/>
        <v>1.5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P1 - Dog</vt:lpstr>
      <vt:lpstr>P2 - Cat</vt:lpstr>
      <vt:lpstr>KDB Dogs</vt:lpstr>
      <vt:lpstr>Carprofen Caps Dogs</vt:lpstr>
      <vt:lpstr>Bup Oral Cats</vt:lpstr>
      <vt:lpstr>Meloxicam Oral Cats</vt:lpstr>
      <vt:lpstr>'P1 - Dog'!Print_Titles</vt:lpstr>
      <vt:lpstr>'P2 - Cat'!Print_Titles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Spring Clinic</dc:creator>
  <cp:keywords/>
  <dc:description/>
  <cp:lastModifiedBy>Deana Love</cp:lastModifiedBy>
  <cp:revision/>
  <cp:lastPrinted>2026-05-21T13:40:51Z</cp:lastPrinted>
  <dcterms:created xsi:type="dcterms:W3CDTF">2016-02-10T20:39:30Z</dcterms:created>
  <dcterms:modified xsi:type="dcterms:W3CDTF">2026-07-15T18:06:29Z</dcterms:modified>
  <cp:category/>
  <cp:contentStatus/>
</cp:coreProperties>
</file>