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ezard\Desktop\"/>
    </mc:Choice>
  </mc:AlternateContent>
  <bookViews>
    <workbookView xWindow="0" yWindow="0" windowWidth="28800" windowHeight="12300"/>
  </bookViews>
  <sheets>
    <sheet name="EventCalendar" sheetId="2" r:id="rId1"/>
  </sheets>
  <definedNames>
    <definedName name="_xlnm.Print_Area" localSheetId="0">EventCalendar!$B$7:$V$57</definedName>
    <definedName name="startday">EventCalendar!$M$4</definedName>
    <definedName name="valuevx">42.314159</definedName>
    <definedName name="vertex42_copyright" hidden="1">"© 2013-2018 Vertex42 LLC"</definedName>
    <definedName name="vertex42_id" hidden="1">"school-event-calendar.xlsx"</definedName>
    <definedName name="vertex42_title" hidden="1">"School Event Calendar Template"</definedName>
    <definedName name="year">EventCalendar!$F$4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2" l="1"/>
  <c r="B7" i="2" l="1"/>
  <c r="H51" i="2" l="1"/>
  <c r="G51" i="2"/>
  <c r="F51" i="2"/>
  <c r="E51" i="2"/>
  <c r="D51" i="2"/>
  <c r="C51" i="2"/>
  <c r="B51" i="2"/>
  <c r="S10" i="2"/>
  <c r="R10" i="2"/>
  <c r="Q10" i="2"/>
  <c r="P10" i="2"/>
  <c r="O10" i="2"/>
  <c r="N10" i="2"/>
  <c r="M10" i="2"/>
  <c r="S18" i="2"/>
  <c r="R18" i="2"/>
  <c r="Q18" i="2"/>
  <c r="P18" i="2"/>
  <c r="O18" i="2"/>
  <c r="N18" i="2"/>
  <c r="M18" i="2"/>
  <c r="S26" i="2"/>
  <c r="R26" i="2"/>
  <c r="Q26" i="2"/>
  <c r="P26" i="2"/>
  <c r="O26" i="2"/>
  <c r="N26" i="2"/>
  <c r="M26" i="2"/>
  <c r="S35" i="2"/>
  <c r="R35" i="2"/>
  <c r="Q35" i="2"/>
  <c r="P35" i="2"/>
  <c r="O35" i="2"/>
  <c r="N35" i="2"/>
  <c r="M35" i="2"/>
  <c r="S43" i="2"/>
  <c r="R43" i="2"/>
  <c r="Q43" i="2"/>
  <c r="P43" i="2"/>
  <c r="O43" i="2"/>
  <c r="N43" i="2"/>
  <c r="M43" i="2"/>
  <c r="H43" i="2"/>
  <c r="G43" i="2"/>
  <c r="F43" i="2"/>
  <c r="E43" i="2"/>
  <c r="D43" i="2"/>
  <c r="C43" i="2"/>
  <c r="B43" i="2"/>
  <c r="H35" i="2"/>
  <c r="G35" i="2"/>
  <c r="F35" i="2"/>
  <c r="E35" i="2"/>
  <c r="D35" i="2"/>
  <c r="C35" i="2"/>
  <c r="B35" i="2"/>
  <c r="H26" i="2"/>
  <c r="G26" i="2"/>
  <c r="F26" i="2"/>
  <c r="E26" i="2"/>
  <c r="D26" i="2"/>
  <c r="C26" i="2"/>
  <c r="B26" i="2"/>
  <c r="H18" i="2"/>
  <c r="G18" i="2"/>
  <c r="F18" i="2"/>
  <c r="E18" i="2"/>
  <c r="D18" i="2"/>
  <c r="C18" i="2"/>
  <c r="B18" i="2"/>
  <c r="H10" i="2"/>
  <c r="G10" i="2"/>
  <c r="F10" i="2"/>
  <c r="E10" i="2"/>
  <c r="D10" i="2"/>
  <c r="C10" i="2"/>
  <c r="B10" i="2"/>
  <c r="M9" i="2" l="1"/>
  <c r="M42" i="2"/>
  <c r="M34" i="2"/>
  <c r="M25" i="2"/>
  <c r="M17" i="2"/>
  <c r="B50" i="2"/>
  <c r="B52" i="2" s="1"/>
  <c r="C52" i="2" s="1"/>
  <c r="D52" i="2" s="1"/>
  <c r="E52" i="2" s="1"/>
  <c r="F52" i="2" s="1"/>
  <c r="G52" i="2" s="1"/>
  <c r="H52" i="2" s="1"/>
  <c r="B53" i="2" s="1"/>
  <c r="C53" i="2" s="1"/>
  <c r="D53" i="2" s="1"/>
  <c r="E53" i="2" s="1"/>
  <c r="F53" i="2" s="1"/>
  <c r="G53" i="2" s="1"/>
  <c r="H53" i="2" s="1"/>
  <c r="B54" i="2" s="1"/>
  <c r="C54" i="2" s="1"/>
  <c r="D54" i="2" s="1"/>
  <c r="E54" i="2" s="1"/>
  <c r="F54" i="2" s="1"/>
  <c r="G54" i="2" s="1"/>
  <c r="H54" i="2" s="1"/>
  <c r="B55" i="2" s="1"/>
  <c r="C55" i="2" s="1"/>
  <c r="D55" i="2" s="1"/>
  <c r="E55" i="2" s="1"/>
  <c r="F55" i="2" s="1"/>
  <c r="G55" i="2" s="1"/>
  <c r="H55" i="2" s="1"/>
  <c r="B56" i="2" s="1"/>
  <c r="C56" i="2" s="1"/>
  <c r="D56" i="2" s="1"/>
  <c r="E56" i="2" s="1"/>
  <c r="F56" i="2" s="1"/>
  <c r="G56" i="2" s="1"/>
  <c r="H56" i="2" s="1"/>
  <c r="B42" i="2"/>
  <c r="B34" i="2"/>
  <c r="B25" i="2"/>
  <c r="B17" i="2"/>
  <c r="B19" i="2" s="1"/>
  <c r="C19" i="2" s="1"/>
  <c r="D19" i="2" s="1"/>
  <c r="E19" i="2" s="1"/>
  <c r="F19" i="2" s="1"/>
  <c r="G19" i="2" s="1"/>
  <c r="H19" i="2" s="1"/>
  <c r="B20" i="2" s="1"/>
  <c r="C20" i="2" s="1"/>
  <c r="D20" i="2" s="1"/>
  <c r="E20" i="2" s="1"/>
  <c r="F20" i="2" s="1"/>
  <c r="G20" i="2" s="1"/>
  <c r="H20" i="2" s="1"/>
  <c r="B21" i="2" s="1"/>
  <c r="C21" i="2" s="1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9" i="2"/>
  <c r="B11" i="2" s="1"/>
  <c r="C11" i="2" s="1"/>
  <c r="D11" i="2" s="1"/>
  <c r="E11" i="2" s="1"/>
  <c r="F11" i="2" s="1"/>
  <c r="G11" i="2" s="1"/>
  <c r="H11" i="2" s="1"/>
  <c r="B12" i="2" s="1"/>
  <c r="C12" i="2" s="1"/>
  <c r="D12" i="2" s="1"/>
  <c r="E12" i="2" s="1"/>
  <c r="F12" i="2" s="1"/>
  <c r="G12" i="2" s="1"/>
  <c r="H12" i="2" s="1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27" i="2" l="1"/>
  <c r="C27" i="2" s="1"/>
  <c r="D27" i="2" s="1"/>
  <c r="E27" i="2" s="1"/>
  <c r="F27" i="2" s="1"/>
  <c r="G27" i="2" s="1"/>
  <c r="H27" i="2" s="1"/>
  <c r="B28" i="2" s="1"/>
  <c r="C28" i="2" s="1"/>
  <c r="D28" i="2" s="1"/>
  <c r="E28" i="2" s="1"/>
  <c r="F28" i="2" s="1"/>
  <c r="G28" i="2" s="1"/>
  <c r="H28" i="2" s="1"/>
  <c r="B29" i="2" s="1"/>
  <c r="C29" i="2" s="1"/>
  <c r="D29" i="2" s="1"/>
  <c r="E29" i="2" s="1"/>
  <c r="F29" i="2" s="1"/>
  <c r="G29" i="2" s="1"/>
  <c r="H29" i="2" s="1"/>
  <c r="B30" i="2" s="1"/>
  <c r="C30" i="2" s="1"/>
  <c r="D30" i="2" s="1"/>
  <c r="E30" i="2" s="1"/>
  <c r="F30" i="2" s="1"/>
  <c r="G30" i="2" s="1"/>
  <c r="H30" i="2" s="1"/>
  <c r="B31" i="2" s="1"/>
  <c r="C31" i="2" s="1"/>
  <c r="D31" i="2" s="1"/>
  <c r="E31" i="2" s="1"/>
  <c r="G31" i="2" s="1"/>
  <c r="H31" i="2" s="1"/>
  <c r="B32" i="2" s="1"/>
  <c r="C32" i="2" s="1"/>
  <c r="D32" i="2" s="1"/>
  <c r="E32" i="2" s="1"/>
  <c r="F32" i="2" s="1"/>
  <c r="G32" i="2" s="1"/>
  <c r="H32" i="2" s="1"/>
  <c r="M19" i="2"/>
  <c r="N19" i="2" s="1"/>
  <c r="O19" i="2" s="1"/>
  <c r="P19" i="2" s="1"/>
  <c r="Q19" i="2" s="1"/>
  <c r="R19" i="2" s="1"/>
  <c r="S19" i="2" s="1"/>
  <c r="M20" i="2" s="1"/>
  <c r="N20" i="2" s="1"/>
  <c r="O20" i="2" s="1"/>
  <c r="P20" i="2" s="1"/>
  <c r="Q20" i="2" s="1"/>
  <c r="R20" i="2" s="1"/>
  <c r="S20" i="2" s="1"/>
  <c r="M21" i="2" s="1"/>
  <c r="N21" i="2" s="1"/>
  <c r="O21" i="2" s="1"/>
  <c r="P21" i="2" s="1"/>
  <c r="Q21" i="2" s="1"/>
  <c r="R21" i="2" s="1"/>
  <c r="S21" i="2" s="1"/>
  <c r="M22" i="2" s="1"/>
  <c r="N22" i="2" s="1"/>
  <c r="O22" i="2" s="1"/>
  <c r="P22" i="2" s="1"/>
  <c r="Q22" i="2" s="1"/>
  <c r="R22" i="2" s="1"/>
  <c r="S22" i="2" s="1"/>
  <c r="M23" i="2" s="1"/>
  <c r="N23" i="2" s="1"/>
  <c r="O23" i="2" s="1"/>
  <c r="P23" i="2" s="1"/>
  <c r="Q23" i="2" s="1"/>
  <c r="R23" i="2" s="1"/>
  <c r="S23" i="2" s="1"/>
  <c r="B36" i="2"/>
  <c r="C36" i="2" s="1"/>
  <c r="D36" i="2" s="1"/>
  <c r="E36" i="2" s="1"/>
  <c r="F36" i="2" s="1"/>
  <c r="G36" i="2" s="1"/>
  <c r="H36" i="2" s="1"/>
  <c r="B37" i="2" s="1"/>
  <c r="C37" i="2" s="1"/>
  <c r="D37" i="2" s="1"/>
  <c r="E37" i="2" s="1"/>
  <c r="F37" i="2" s="1"/>
  <c r="G37" i="2" s="1"/>
  <c r="H37" i="2" s="1"/>
  <c r="B38" i="2" s="1"/>
  <c r="C38" i="2" s="1"/>
  <c r="D38" i="2" s="1"/>
  <c r="E38" i="2" s="1"/>
  <c r="F38" i="2" s="1"/>
  <c r="G38" i="2" s="1"/>
  <c r="H38" i="2" s="1"/>
  <c r="B39" i="2" s="1"/>
  <c r="C39" i="2" s="1"/>
  <c r="D39" i="2" s="1"/>
  <c r="E39" i="2" s="1"/>
  <c r="F39" i="2" s="1"/>
  <c r="G39" i="2" s="1"/>
  <c r="H39" i="2" s="1"/>
  <c r="B40" i="2" s="1"/>
  <c r="C40" i="2" s="1"/>
  <c r="D40" i="2" s="1"/>
  <c r="E40" i="2" s="1"/>
  <c r="F40" i="2" s="1"/>
  <c r="G40" i="2" s="1"/>
  <c r="H40" i="2" s="1"/>
  <c r="M27" i="2"/>
  <c r="N27" i="2" s="1"/>
  <c r="O27" i="2" s="1"/>
  <c r="P27" i="2" s="1"/>
  <c r="Q27" i="2" s="1"/>
  <c r="R27" i="2" s="1"/>
  <c r="S27" i="2" s="1"/>
  <c r="M28" i="2" s="1"/>
  <c r="N28" i="2" s="1"/>
  <c r="O28" i="2" s="1"/>
  <c r="P28" i="2" s="1"/>
  <c r="Q28" i="2" s="1"/>
  <c r="R28" i="2" s="1"/>
  <c r="S28" i="2" s="1"/>
  <c r="M29" i="2" s="1"/>
  <c r="N29" i="2" s="1"/>
  <c r="O29" i="2" s="1"/>
  <c r="P29" i="2" s="1"/>
  <c r="Q29" i="2" s="1"/>
  <c r="R29" i="2" s="1"/>
  <c r="S29" i="2" s="1"/>
  <c r="M30" i="2" s="1"/>
  <c r="N30" i="2" s="1"/>
  <c r="O30" i="2" s="1"/>
  <c r="P30" i="2" s="1"/>
  <c r="Q30" i="2" s="1"/>
  <c r="R30" i="2" s="1"/>
  <c r="S30" i="2" s="1"/>
  <c r="M31" i="2" s="1"/>
  <c r="N31" i="2" s="1"/>
  <c r="O31" i="2" s="1"/>
  <c r="P31" i="2" s="1"/>
  <c r="Q31" i="2" s="1"/>
  <c r="R31" i="2" s="1"/>
  <c r="S31" i="2" s="1"/>
  <c r="M32" i="2" s="1"/>
  <c r="N32" i="2" s="1"/>
  <c r="O32" i="2" s="1"/>
  <c r="P32" i="2" s="1"/>
  <c r="Q32" i="2" s="1"/>
  <c r="R32" i="2" s="1"/>
  <c r="S32" i="2" s="1"/>
  <c r="B44" i="2"/>
  <c r="C44" i="2" s="1"/>
  <c r="D44" i="2" s="1"/>
  <c r="E44" i="2" s="1"/>
  <c r="F44" i="2" s="1"/>
  <c r="G44" i="2" s="1"/>
  <c r="H44" i="2" s="1"/>
  <c r="B45" i="2" s="1"/>
  <c r="C45" i="2" s="1"/>
  <c r="D45" i="2" s="1"/>
  <c r="E45" i="2" s="1"/>
  <c r="F45" i="2" s="1"/>
  <c r="G45" i="2" s="1"/>
  <c r="H45" i="2" s="1"/>
  <c r="B46" i="2" s="1"/>
  <c r="C46" i="2" s="1"/>
  <c r="D46" i="2" s="1"/>
  <c r="E46" i="2" s="1"/>
  <c r="F46" i="2" s="1"/>
  <c r="G46" i="2" s="1"/>
  <c r="H46" i="2" s="1"/>
  <c r="B47" i="2" s="1"/>
  <c r="C47" i="2" s="1"/>
  <c r="D47" i="2" s="1"/>
  <c r="E47" i="2" s="1"/>
  <c r="F47" i="2" s="1"/>
  <c r="G47" i="2" s="1"/>
  <c r="H47" i="2" s="1"/>
  <c r="B48" i="2" s="1"/>
  <c r="C48" i="2" s="1"/>
  <c r="D48" i="2" s="1"/>
  <c r="E48" i="2" s="1"/>
  <c r="F48" i="2" s="1"/>
  <c r="G48" i="2" s="1"/>
  <c r="H48" i="2" s="1"/>
  <c r="M36" i="2"/>
  <c r="N36" i="2" s="1"/>
  <c r="O36" i="2" s="1"/>
  <c r="P36" i="2" s="1"/>
  <c r="Q36" i="2" s="1"/>
  <c r="R36" i="2" s="1"/>
  <c r="S36" i="2" s="1"/>
  <c r="M37" i="2" s="1"/>
  <c r="N37" i="2" s="1"/>
  <c r="O37" i="2" s="1"/>
  <c r="P37" i="2" s="1"/>
  <c r="Q37" i="2" s="1"/>
  <c r="R37" i="2" s="1"/>
  <c r="S37" i="2" s="1"/>
  <c r="M38" i="2" s="1"/>
  <c r="N38" i="2" s="1"/>
  <c r="O38" i="2" s="1"/>
  <c r="P38" i="2" s="1"/>
  <c r="Q38" i="2" s="1"/>
  <c r="R38" i="2" s="1"/>
  <c r="S38" i="2" s="1"/>
  <c r="M39" i="2" s="1"/>
  <c r="N39" i="2" s="1"/>
  <c r="O39" i="2" s="1"/>
  <c r="P39" i="2" s="1"/>
  <c r="Q39" i="2" s="1"/>
  <c r="R39" i="2" s="1"/>
  <c r="S39" i="2" s="1"/>
  <c r="M40" i="2" s="1"/>
  <c r="N40" i="2" s="1"/>
  <c r="O40" i="2" s="1"/>
  <c r="P40" i="2" s="1"/>
  <c r="Q40" i="2" s="1"/>
  <c r="R40" i="2" s="1"/>
  <c r="S40" i="2" s="1"/>
  <c r="M44" i="2"/>
  <c r="N44" i="2" s="1"/>
  <c r="O44" i="2" s="1"/>
  <c r="P44" i="2" s="1"/>
  <c r="Q44" i="2" s="1"/>
  <c r="R44" i="2" s="1"/>
  <c r="S44" i="2" s="1"/>
  <c r="M45" i="2" s="1"/>
  <c r="N45" i="2" s="1"/>
  <c r="O45" i="2" s="1"/>
  <c r="P45" i="2" s="1"/>
  <c r="Q45" i="2" s="1"/>
  <c r="R45" i="2" s="1"/>
  <c r="S45" i="2" s="1"/>
  <c r="M46" i="2" s="1"/>
  <c r="N46" i="2" s="1"/>
  <c r="O46" i="2" s="1"/>
  <c r="P46" i="2" s="1"/>
  <c r="Q46" i="2" s="1"/>
  <c r="R46" i="2" s="1"/>
  <c r="S46" i="2" s="1"/>
  <c r="M47" i="2" s="1"/>
  <c r="N47" i="2" s="1"/>
  <c r="O47" i="2" s="1"/>
  <c r="P47" i="2" s="1"/>
  <c r="Q47" i="2" s="1"/>
  <c r="R47" i="2" s="1"/>
  <c r="S47" i="2" s="1"/>
  <c r="M48" i="2" s="1"/>
  <c r="N48" i="2" s="1"/>
  <c r="O48" i="2" s="1"/>
  <c r="P48" i="2" s="1"/>
  <c r="Q48" i="2" s="1"/>
  <c r="R48" i="2" s="1"/>
  <c r="S48" i="2" s="1"/>
  <c r="M11" i="2"/>
  <c r="N11" i="2" s="1"/>
  <c r="O11" i="2" s="1"/>
  <c r="P11" i="2" s="1"/>
  <c r="Q11" i="2" s="1"/>
  <c r="R11" i="2" s="1"/>
  <c r="S11" i="2" s="1"/>
  <c r="M12" i="2" s="1"/>
  <c r="N12" i="2" s="1"/>
  <c r="O12" i="2" s="1"/>
  <c r="P12" i="2" s="1"/>
  <c r="Q12" i="2" s="1"/>
  <c r="R12" i="2" s="1"/>
  <c r="S12" i="2" s="1"/>
  <c r="M13" i="2" s="1"/>
  <c r="N13" i="2" s="1"/>
  <c r="O13" i="2" s="1"/>
  <c r="P13" i="2" s="1"/>
  <c r="Q13" i="2" s="1"/>
  <c r="R13" i="2" s="1"/>
  <c r="S13" i="2" s="1"/>
  <c r="M14" i="2" s="1"/>
  <c r="N14" i="2" s="1"/>
  <c r="O14" i="2" s="1"/>
  <c r="P14" i="2" s="1"/>
  <c r="Q14" i="2" s="1"/>
  <c r="R14" i="2" s="1"/>
  <c r="S14" i="2" s="1"/>
  <c r="M15" i="2" s="1"/>
  <c r="N15" i="2" s="1"/>
  <c r="O15" i="2" s="1"/>
  <c r="P15" i="2" s="1"/>
  <c r="Q15" i="2" s="1"/>
  <c r="R15" i="2" s="1"/>
  <c r="S15" i="2" s="1"/>
</calcChain>
</file>

<file path=xl/sharedStrings.xml><?xml version="1.0" encoding="utf-8"?>
<sst xmlns="http://schemas.openxmlformats.org/spreadsheetml/2006/main" count="63" uniqueCount="47">
  <si>
    <t>1: Sun, 2: Mon</t>
  </si>
  <si>
    <t>Year:</t>
  </si>
  <si>
    <t>Start Day:</t>
  </si>
  <si>
    <t>School Event Calendar Template</t>
  </si>
  <si>
    <t>Early Release</t>
  </si>
  <si>
    <t>First &amp; Last Days of School</t>
  </si>
  <si>
    <t>No School</t>
  </si>
  <si>
    <t>End of Quarter</t>
  </si>
  <si>
    <t>Parent/Teacher Conferences</t>
  </si>
  <si>
    <t>22-23</t>
  </si>
  <si>
    <t>Staff Orientation &amp; Professional Development</t>
  </si>
  <si>
    <t>Student's First Day</t>
  </si>
  <si>
    <t>Kindergarten's First Day</t>
  </si>
  <si>
    <t>No School - Labor Day</t>
  </si>
  <si>
    <t>No School - Native American Day</t>
  </si>
  <si>
    <t>No School - Indigenous Peoples Day</t>
  </si>
  <si>
    <t>School Board Meeting</t>
  </si>
  <si>
    <t>Christmas Break</t>
  </si>
  <si>
    <t>No School - Martin Luther King Jr. Day</t>
  </si>
  <si>
    <t>Mid-Winter Break</t>
  </si>
  <si>
    <t>No School - Memorial Day</t>
  </si>
  <si>
    <t>16-17</t>
  </si>
  <si>
    <t>Welcome Back BBQ</t>
  </si>
  <si>
    <t>No School - Observance New Year's</t>
  </si>
  <si>
    <t>Spring Break</t>
  </si>
  <si>
    <t>Student's Last Day</t>
  </si>
  <si>
    <t>No School - President's Day</t>
  </si>
  <si>
    <t>August (5 Days)</t>
  </si>
  <si>
    <t>September (16 Days)</t>
  </si>
  <si>
    <t>October (16 Days)</t>
  </si>
  <si>
    <t>January (16 Days)</t>
  </si>
  <si>
    <t>February (15 Days)</t>
  </si>
  <si>
    <t>March (17 Days)</t>
  </si>
  <si>
    <t>April (12 Days)</t>
  </si>
  <si>
    <t>June (5 Days)</t>
  </si>
  <si>
    <t>December (9 Days)</t>
  </si>
  <si>
    <t>Parent/Teacher Conferences (Full Student Day)</t>
  </si>
  <si>
    <t>No School - Thanksgiving</t>
  </si>
  <si>
    <t>19-29</t>
  </si>
  <si>
    <t>2</t>
  </si>
  <si>
    <t>3-6</t>
  </si>
  <si>
    <t xml:space="preserve">No School  </t>
  </si>
  <si>
    <t>November (16 Days)</t>
  </si>
  <si>
    <t>May (17 Days)</t>
  </si>
  <si>
    <t>No School - Snow Day</t>
  </si>
  <si>
    <t>10-13</t>
  </si>
  <si>
    <t>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</si>
</sst>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d"/>
    <numFmt numFmtId="165" formatCode="mmmm"/>
    <numFmt numFmtId="166" formatCode="mmmm\ yyyy"/>
  </numFmts>
  <fonts count="20" x14ac:knownFonts="1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color indexed="16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indexed="60"/>
      <name val="Arial"/>
      <family val="2"/>
    </font>
    <font>
      <sz val="8"/>
      <name val="Century Gothic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4"/>
      <color theme="4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8"/>
      <color theme="3" tint="-0.249977111117893"/>
      <name val="Century Gothic"/>
      <family val="2"/>
    </font>
    <font>
      <sz val="8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4DC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0" fillId="0" borderId="0" xfId="0" applyBorder="1"/>
    <xf numFmtId="0" fontId="4" fillId="0" borderId="0" xfId="0" applyFont="1" applyBorder="1"/>
    <xf numFmtId="0" fontId="9" fillId="0" borderId="0" xfId="0" applyFont="1" applyFill="1" applyBorder="1" applyAlignment="1">
      <alignment horizontal="center" vertical="center"/>
    </xf>
    <xf numFmtId="0" fontId="4" fillId="0" borderId="0" xfId="0" applyFont="1"/>
    <xf numFmtId="0" fontId="10" fillId="0" borderId="0" xfId="0" applyFont="1"/>
    <xf numFmtId="0" fontId="4" fillId="0" borderId="0" xfId="0" applyFont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0" fillId="4" borderId="0" xfId="0" applyFill="1"/>
    <xf numFmtId="0" fontId="7" fillId="4" borderId="0" xfId="0" applyFont="1" applyFill="1"/>
    <xf numFmtId="0" fontId="6" fillId="4" borderId="0" xfId="2" applyFont="1" applyFill="1" applyAlignment="1" applyProtection="1"/>
    <xf numFmtId="0" fontId="4" fillId="4" borderId="0" xfId="1" applyNumberFormat="1" applyFont="1" applyFill="1" applyAlignment="1">
      <alignment horizontal="right" vertical="center"/>
    </xf>
    <xf numFmtId="0" fontId="8" fillId="4" borderId="0" xfId="0" applyFont="1" applyFill="1"/>
    <xf numFmtId="0" fontId="4" fillId="4" borderId="0" xfId="0" applyFont="1" applyFill="1" applyBorder="1" applyAlignment="1">
      <alignment horizontal="center"/>
    </xf>
    <xf numFmtId="0" fontId="4" fillId="4" borderId="0" xfId="0" applyFont="1" applyFill="1"/>
    <xf numFmtId="0" fontId="6" fillId="4" borderId="0" xfId="2" applyFont="1" applyFill="1" applyAlignment="1" applyProtection="1">
      <alignment horizontal="right"/>
    </xf>
    <xf numFmtId="0" fontId="4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/>
    <xf numFmtId="0" fontId="18" fillId="0" borderId="0" xfId="0" applyFo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/>
    <xf numFmtId="0" fontId="4" fillId="0" borderId="8" xfId="0" applyFont="1" applyFill="1" applyBorder="1" applyAlignment="1">
      <alignment vertical="center"/>
    </xf>
    <xf numFmtId="0" fontId="10" fillId="5" borderId="8" xfId="0" applyFont="1" applyFill="1" applyBorder="1"/>
    <xf numFmtId="0" fontId="10" fillId="0" borderId="8" xfId="0" applyFont="1" applyBorder="1"/>
    <xf numFmtId="0" fontId="4" fillId="6" borderId="8" xfId="0" applyFont="1" applyFill="1" applyBorder="1"/>
    <xf numFmtId="0" fontId="4" fillId="7" borderId="8" xfId="0" applyFont="1" applyFill="1" applyBorder="1"/>
    <xf numFmtId="0" fontId="4" fillId="8" borderId="8" xfId="0" applyFont="1" applyFill="1" applyBorder="1"/>
    <xf numFmtId="0" fontId="4" fillId="9" borderId="8" xfId="0" applyFont="1" applyFill="1" applyBorder="1"/>
    <xf numFmtId="0" fontId="4" fillId="0" borderId="8" xfId="0" applyFont="1" applyFill="1" applyBorder="1"/>
    <xf numFmtId="164" fontId="12" fillId="9" borderId="4" xfId="0" applyNumberFormat="1" applyFont="1" applyFill="1" applyBorder="1" applyAlignment="1">
      <alignment horizontal="center" vertical="center"/>
    </xf>
    <xf numFmtId="164" fontId="12" fillId="10" borderId="4" xfId="0" applyNumberFormat="1" applyFont="1" applyFill="1" applyBorder="1" applyAlignment="1">
      <alignment horizontal="center" vertical="center"/>
    </xf>
    <xf numFmtId="164" fontId="12" fillId="5" borderId="4" xfId="0" applyNumberFormat="1" applyFont="1" applyFill="1" applyBorder="1" applyAlignment="1">
      <alignment horizontal="center" vertical="center"/>
    </xf>
    <xf numFmtId="164" fontId="12" fillId="7" borderId="4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164" fontId="4" fillId="7" borderId="8" xfId="0" applyNumberFormat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49" fontId="4" fillId="7" borderId="8" xfId="0" applyNumberFormat="1" applyFont="1" applyFill="1" applyBorder="1" applyAlignment="1">
      <alignment horizontal="center" vertical="center"/>
    </xf>
    <xf numFmtId="0" fontId="19" fillId="11" borderId="8" xfId="0" applyFont="1" applyFill="1" applyBorder="1" applyAlignment="1">
      <alignment horizontal="center" vertical="center"/>
    </xf>
    <xf numFmtId="0" fontId="19" fillId="11" borderId="8" xfId="0" applyFont="1" applyFill="1" applyBorder="1" applyAlignment="1">
      <alignment horizontal="center"/>
    </xf>
    <xf numFmtId="164" fontId="19" fillId="11" borderId="8" xfId="0" applyNumberFormat="1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12" fillId="12" borderId="4" xfId="0" applyNumberFormat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/>
    </xf>
    <xf numFmtId="0" fontId="4" fillId="11" borderId="8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12" fillId="11" borderId="4" xfId="0" applyNumberFormat="1" applyFont="1" applyFill="1" applyBorder="1" applyAlignment="1">
      <alignment horizontal="center" vertical="center"/>
    </xf>
    <xf numFmtId="164" fontId="12" fillId="13" borderId="4" xfId="0" applyNumberFormat="1" applyFont="1" applyFill="1" applyBorder="1" applyAlignment="1">
      <alignment horizontal="center" vertical="center"/>
    </xf>
    <xf numFmtId="164" fontId="12" fillId="14" borderId="4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19" fillId="0" borderId="0" xfId="0" applyFont="1" applyFill="1" applyBorder="1" applyAlignment="1">
      <alignment horizontal="center"/>
    </xf>
    <xf numFmtId="164" fontId="19" fillId="0" borderId="0" xfId="0" applyNumberFormat="1" applyFont="1" applyFill="1" applyBorder="1" applyAlignment="1">
      <alignment horizontal="center" vertical="center"/>
    </xf>
    <xf numFmtId="164" fontId="12" fillId="8" borderId="4" xfId="0" applyNumberFormat="1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164" fontId="4" fillId="8" borderId="8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/>
    </xf>
    <xf numFmtId="164" fontId="4" fillId="9" borderId="8" xfId="0" quotePrefix="1" applyNumberFormat="1" applyFont="1" applyFill="1" applyBorder="1" applyAlignment="1">
      <alignment horizontal="center" vertical="center"/>
    </xf>
    <xf numFmtId="16" fontId="4" fillId="9" borderId="8" xfId="0" quotePrefix="1" applyNumberFormat="1" applyFont="1" applyFill="1" applyBorder="1" applyAlignment="1">
      <alignment horizontal="center" vertical="center"/>
    </xf>
    <xf numFmtId="166" fontId="11" fillId="3" borderId="0" xfId="0" applyNumberFormat="1" applyFont="1" applyFill="1" applyBorder="1" applyAlignment="1">
      <alignment horizontal="center" vertical="center"/>
    </xf>
    <xf numFmtId="165" fontId="12" fillId="2" borderId="7" xfId="0" applyNumberFormat="1" applyFont="1" applyFill="1" applyBorder="1" applyAlignment="1">
      <alignment vertical="center"/>
    </xf>
    <xf numFmtId="165" fontId="12" fillId="2" borderId="7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66" fontId="4" fillId="3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14" fillId="4" borderId="0" xfId="0" applyFont="1" applyFill="1"/>
    <xf numFmtId="0" fontId="6" fillId="4" borderId="0" xfId="2" applyFont="1" applyFill="1" applyAlignment="1" applyProtection="1">
      <alignment horizontal="left"/>
    </xf>
    <xf numFmtId="0" fontId="7" fillId="4" borderId="0" xfId="0" applyFont="1" applyFill="1" applyAlignment="1">
      <alignment horizontal="right"/>
    </xf>
    <xf numFmtId="0" fontId="7" fillId="4" borderId="5" xfId="0" applyFont="1" applyFill="1" applyBorder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4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  <mruColors>
      <color rgb="FFFF4D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lice">
  <a:themeElements>
    <a:clrScheme name="Slice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57"/>
  <sheetViews>
    <sheetView showGridLines="0" tabSelected="1" topLeftCell="A17" zoomScale="158" zoomScaleNormal="160" workbookViewId="0">
      <selection activeCell="J36" sqref="J36"/>
    </sheetView>
  </sheetViews>
  <sheetFormatPr defaultColWidth="8.85546875" defaultRowHeight="12.75" x14ac:dyDescent="0.2"/>
  <cols>
    <col min="1" max="1" width="3.140625" customWidth="1"/>
    <col min="2" max="8" width="3.85546875" customWidth="1"/>
    <col min="9" max="9" width="1.85546875" customWidth="1"/>
    <col min="10" max="10" width="4.85546875" customWidth="1"/>
    <col min="11" max="11" width="33" customWidth="1"/>
    <col min="12" max="12" width="3.28515625" customWidth="1"/>
    <col min="13" max="19" width="3.85546875" customWidth="1"/>
    <col min="20" max="20" width="1.85546875" customWidth="1"/>
    <col min="21" max="21" width="4.85546875" customWidth="1"/>
    <col min="22" max="22" width="33" customWidth="1"/>
    <col min="23" max="23" width="2.85546875" customWidth="1"/>
    <col min="24" max="24" width="3.140625" customWidth="1"/>
    <col min="25" max="25" width="50.42578125" customWidth="1"/>
  </cols>
  <sheetData>
    <row r="1" spans="1:25" ht="18" x14ac:dyDescent="0.25">
      <c r="A1" s="87" t="s">
        <v>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Y1" s="22"/>
    </row>
    <row r="2" spans="1:25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13"/>
      <c r="M2" s="14"/>
      <c r="N2" s="14"/>
      <c r="O2" s="14"/>
      <c r="P2" s="14"/>
      <c r="Q2" s="14"/>
      <c r="R2" s="14"/>
      <c r="S2" s="14"/>
      <c r="T2" s="14"/>
      <c r="U2" s="13"/>
      <c r="V2" s="15"/>
      <c r="W2" s="12"/>
      <c r="Y2" s="23"/>
    </row>
    <row r="3" spans="1:25" x14ac:dyDescent="0.2">
      <c r="A3" s="13"/>
      <c r="B3" s="16"/>
      <c r="C3" s="16"/>
      <c r="D3" s="17"/>
      <c r="E3" s="17"/>
      <c r="F3" s="13"/>
      <c r="G3" s="13"/>
      <c r="H3" s="13"/>
      <c r="I3" s="18"/>
      <c r="J3" s="13"/>
      <c r="K3" s="13"/>
      <c r="L3" s="13"/>
      <c r="M3" s="16"/>
      <c r="N3" s="16"/>
      <c r="O3" s="17"/>
      <c r="P3" s="17"/>
      <c r="Q3" s="13"/>
      <c r="R3" s="13"/>
      <c r="S3" s="13"/>
      <c r="T3" s="18"/>
      <c r="U3" s="19"/>
      <c r="V3" s="13"/>
      <c r="W3" s="12"/>
      <c r="Y3" s="22"/>
    </row>
    <row r="4" spans="1:25" x14ac:dyDescent="0.2">
      <c r="A4" s="13"/>
      <c r="B4" s="13"/>
      <c r="C4" s="13"/>
      <c r="D4" s="89" t="s">
        <v>1</v>
      </c>
      <c r="E4" s="90"/>
      <c r="F4" s="80">
        <v>2022</v>
      </c>
      <c r="G4" s="81"/>
      <c r="H4" s="82"/>
      <c r="I4" s="13"/>
      <c r="J4" s="13"/>
      <c r="K4" s="89" t="s">
        <v>2</v>
      </c>
      <c r="L4" s="90"/>
      <c r="M4" s="80">
        <v>1</v>
      </c>
      <c r="N4" s="82"/>
      <c r="O4" s="85" t="s">
        <v>0</v>
      </c>
      <c r="P4" s="86"/>
      <c r="Q4" s="86"/>
      <c r="R4" s="86"/>
      <c r="S4" s="86"/>
      <c r="T4" s="13"/>
      <c r="U4" s="13"/>
      <c r="V4" s="13"/>
      <c r="W4" s="12"/>
      <c r="Y4" s="23"/>
    </row>
    <row r="5" spans="1:25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2"/>
      <c r="Y5" s="24"/>
    </row>
    <row r="6" spans="1:25" x14ac:dyDescent="0.2">
      <c r="Y6" s="25"/>
    </row>
    <row r="7" spans="1:25" s="1" customFormat="1" ht="18" customHeight="1" x14ac:dyDescent="0.2">
      <c r="B7" s="84" t="str">
        <f>year&amp;"-"&amp;year+1&amp;" Nespelem School District #14"</f>
        <v>2022-2023 Nespelem School District #14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Y7" s="79"/>
    </row>
    <row r="8" spans="1:25" s="2" customFormat="1" ht="6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Y8" s="79"/>
    </row>
    <row r="9" spans="1:25" s="5" customFormat="1" ht="13.5" x14ac:dyDescent="0.3">
      <c r="B9" s="76">
        <f>DATE(year,8,1)</f>
        <v>44774</v>
      </c>
      <c r="C9" s="76"/>
      <c r="D9" s="76"/>
      <c r="E9" s="76"/>
      <c r="F9" s="76"/>
      <c r="G9" s="76"/>
      <c r="H9" s="76"/>
      <c r="I9" s="6"/>
      <c r="J9" s="78" t="s">
        <v>27</v>
      </c>
      <c r="K9" s="78"/>
      <c r="L9" s="9"/>
      <c r="M9" s="76">
        <f>DATE(year+1,2,1)</f>
        <v>44958</v>
      </c>
      <c r="N9" s="76"/>
      <c r="O9" s="76"/>
      <c r="P9" s="76"/>
      <c r="Q9" s="76"/>
      <c r="R9" s="76"/>
      <c r="S9" s="76"/>
      <c r="T9" s="9"/>
      <c r="U9" s="78" t="s">
        <v>31</v>
      </c>
      <c r="V9" s="78"/>
      <c r="Y9" s="79"/>
    </row>
    <row r="10" spans="1:25" s="4" customFormat="1" ht="11.25" x14ac:dyDescent="0.2">
      <c r="B10" s="20" t="str">
        <f>CHOOSE(1+MOD(startday+1-2,7),"Su","M","Tu","W","Th","F","Sa")</f>
        <v>Su</v>
      </c>
      <c r="C10" s="21" t="str">
        <f>CHOOSE(1+MOD(startday+2-2,7),"Su","M","Tu","W","Th","F","Sa")</f>
        <v>M</v>
      </c>
      <c r="D10" s="21" t="str">
        <f>CHOOSE(1+MOD(startday+3-2,7),"Su","M","Tu","W","Th","F","Sa")</f>
        <v>Tu</v>
      </c>
      <c r="E10" s="21" t="str">
        <f>CHOOSE(1+MOD(startday+4-2,7),"Su","M","Tu","W","Th","F","Sa")</f>
        <v>W</v>
      </c>
      <c r="F10" s="21" t="str">
        <f>CHOOSE(1+MOD(startday+5-2,7),"Su","M","Tu","W","Th","F","Sa")</f>
        <v>Th</v>
      </c>
      <c r="G10" s="21" t="str">
        <f>CHOOSE(1+MOD(startday+6-2,7),"Su","M","Tu","W","Th","F","Sa")</f>
        <v>F</v>
      </c>
      <c r="H10" s="20" t="str">
        <f>CHOOSE(1+MOD(startday+7-2,7),"Su","M","Tu","W","Th","F","Sa")</f>
        <v>Sa</v>
      </c>
      <c r="I10" s="9"/>
      <c r="J10" s="53" t="s">
        <v>21</v>
      </c>
      <c r="K10" s="31" t="s">
        <v>10</v>
      </c>
      <c r="L10" s="9"/>
      <c r="M10" s="20" t="str">
        <f>CHOOSE(1+MOD(startday+1-2,7),"Su","M","Tu","W","Th","F","Sa")</f>
        <v>Su</v>
      </c>
      <c r="N10" s="21" t="str">
        <f>CHOOSE(1+MOD(startday+2-2,7),"Su","M","Tu","W","Th","F","Sa")</f>
        <v>M</v>
      </c>
      <c r="O10" s="21" t="str">
        <f>CHOOSE(1+MOD(startday+3-2,7),"Su","M","Tu","W","Th","F","Sa")</f>
        <v>Tu</v>
      </c>
      <c r="P10" s="21" t="str">
        <f>CHOOSE(1+MOD(startday+4-2,7),"Su","M","Tu","W","Th","F","Sa")</f>
        <v>W</v>
      </c>
      <c r="Q10" s="21" t="str">
        <f>CHOOSE(1+MOD(startday+5-2,7),"Su","M","Tu","W","Th","F","Sa")</f>
        <v>Th</v>
      </c>
      <c r="R10" s="21" t="str">
        <f>CHOOSE(1+MOD(startday+6-2,7),"Su","M","Tu","W","Th","F","Sa")</f>
        <v>F</v>
      </c>
      <c r="S10" s="20" t="str">
        <f>CHOOSE(1+MOD(startday+7-2,7),"Su","M","Tu","W","Th","F","Sa")</f>
        <v>Sa</v>
      </c>
      <c r="T10" s="9"/>
      <c r="U10" s="47">
        <v>20</v>
      </c>
      <c r="V10" s="32" t="s">
        <v>26</v>
      </c>
      <c r="Y10" s="79"/>
    </row>
    <row r="11" spans="1:25" s="4" customFormat="1" ht="11.25" x14ac:dyDescent="0.2">
      <c r="B11" s="7" t="str">
        <f>IF(WEEKDAY(B9,1)=startday,B9,"")</f>
        <v/>
      </c>
      <c r="C11" s="8">
        <f>IF(B11="",IF(WEEKDAY(B9,1)=MOD(startday,7)+1,B9,""),B11+1)</f>
        <v>44774</v>
      </c>
      <c r="D11" s="8">
        <f>IF(C11="",IF(WEEKDAY(B9,1)=MOD(startday+1,7)+1,B9,""),C11+1)</f>
        <v>44775</v>
      </c>
      <c r="E11" s="8">
        <f>IF(D11="",IF(WEEKDAY(B9,1)=MOD(startday+2,7)+1,B9,""),D11+1)</f>
        <v>44776</v>
      </c>
      <c r="F11" s="8">
        <f>IF(E11="",IF(WEEKDAY(B9,1)=MOD(startday+3,7)+1,B9,""),E11+1)</f>
        <v>44777</v>
      </c>
      <c r="G11" s="61">
        <f>IF(F11="",IF(WEEKDAY(B9,1)=MOD(startday+4,7)+1,B9,""),F11+1)</f>
        <v>44778</v>
      </c>
      <c r="H11" s="7">
        <f>IF(G11="",IF(WEEKDAY(B9,1)=MOD(startday+5,7)+1,B9,""),G11+1)</f>
        <v>44779</v>
      </c>
      <c r="I11" s="9"/>
      <c r="J11" s="46" t="s">
        <v>9</v>
      </c>
      <c r="K11" s="39" t="s">
        <v>10</v>
      </c>
      <c r="L11" s="9"/>
      <c r="M11" s="7" t="str">
        <f>IF(WEEKDAY(M9,1)=startday,M9,"")</f>
        <v/>
      </c>
      <c r="N11" s="8" t="str">
        <f>IF(M11="",IF(WEEKDAY(M9,1)=MOD(startday,7)+1,M9,""),M11+1)</f>
        <v/>
      </c>
      <c r="O11" s="8" t="str">
        <f>IF(N11="",IF(WEEKDAY(M9,1)=MOD(startday+1,7)+1,M9,""),N11+1)</f>
        <v/>
      </c>
      <c r="P11" s="8">
        <f>IF(O11="",IF(WEEKDAY(M9,1)=MOD(startday+2,7)+1,M9,""),O11+1)</f>
        <v>44958</v>
      </c>
      <c r="Q11" s="8">
        <f>IF(P11="",IF(WEEKDAY(M9,1)=MOD(startday+3,7)+1,M9,""),P11+1)</f>
        <v>44959</v>
      </c>
      <c r="R11" s="61">
        <f>IF(Q11="",IF(WEEKDAY(M9,1)=MOD(startday+4,7)+1,M9,""),Q11+1)</f>
        <v>44960</v>
      </c>
      <c r="S11" s="7">
        <f>IF(R11="",IF(WEEKDAY(M9,1)=MOD(startday+5,7)+1,M9,""),R11+1)</f>
        <v>44961</v>
      </c>
      <c r="T11" s="9"/>
      <c r="U11" s="52">
        <v>27</v>
      </c>
      <c r="V11" s="32" t="s">
        <v>16</v>
      </c>
      <c r="Y11" s="79"/>
    </row>
    <row r="12" spans="1:25" s="4" customFormat="1" ht="11.25" x14ac:dyDescent="0.2">
      <c r="B12" s="7">
        <f>IF(H11="","",IF(MONTH(H11+1)&lt;&gt;MONTH(H11),"",H11+1))</f>
        <v>44780</v>
      </c>
      <c r="C12" s="8">
        <f t="shared" ref="C12:H15" si="0">IF(B12="","",IF(MONTH(B12+1)&lt;&gt;MONTH(B12),"",B12+1))</f>
        <v>44781</v>
      </c>
      <c r="D12" s="8">
        <f t="shared" si="0"/>
        <v>44782</v>
      </c>
      <c r="E12" s="8">
        <f t="shared" si="0"/>
        <v>44783</v>
      </c>
      <c r="F12" s="8">
        <f t="shared" si="0"/>
        <v>44784</v>
      </c>
      <c r="G12" s="61">
        <f t="shared" si="0"/>
        <v>44785</v>
      </c>
      <c r="H12" s="7">
        <f t="shared" si="0"/>
        <v>44786</v>
      </c>
      <c r="I12" s="9"/>
      <c r="J12" s="54">
        <v>23</v>
      </c>
      <c r="K12" s="4" t="s">
        <v>22</v>
      </c>
      <c r="L12" s="9"/>
      <c r="M12" s="7">
        <f>IF(S11="","",IF(MONTH(S11+1)&lt;&gt;MONTH(S11),"",S11+1))</f>
        <v>44962</v>
      </c>
      <c r="N12" s="8">
        <f>IF(M12="","",IF(MONTH(M12+1)&lt;&gt;MONTH(M12),"",M12+1))</f>
        <v>44963</v>
      </c>
      <c r="O12" s="8">
        <f t="shared" ref="O12:O15" si="1">IF(N12="","",IF(MONTH(N12+1)&lt;&gt;MONTH(N12),"",N12+1))</f>
        <v>44964</v>
      </c>
      <c r="P12" s="8">
        <f>IF(O12="","",IF(MONTH(O12+1)&lt;&gt;MONTH(O12),"",O12+1))</f>
        <v>44965</v>
      </c>
      <c r="Q12" s="8">
        <f t="shared" ref="Q12:Q15" si="2">IF(P12="","",IF(MONTH(P12+1)&lt;&gt;MONTH(P12),"",P12+1))</f>
        <v>44966</v>
      </c>
      <c r="R12" s="61">
        <f t="shared" ref="R12:R15" si="3">IF(Q12="","",IF(MONTH(Q12+1)&lt;&gt;MONTH(Q12),"",Q12+1))</f>
        <v>44967</v>
      </c>
      <c r="S12" s="7">
        <f t="shared" ref="S12:S15" si="4">IF(R12="","",IF(MONTH(R12+1)&lt;&gt;MONTH(R12),"",R12+1))</f>
        <v>44968</v>
      </c>
      <c r="T12" s="9"/>
      <c r="U12" s="69"/>
      <c r="V12" s="64"/>
      <c r="Y12" s="26"/>
    </row>
    <row r="13" spans="1:25" s="4" customFormat="1" ht="11.25" customHeight="1" x14ac:dyDescent="0.2">
      <c r="B13" s="7">
        <f>IF(H12="","",IF(MONTH(H12+1)&lt;&gt;MONTH(H12),"",H12+1))</f>
        <v>44787</v>
      </c>
      <c r="C13" s="8">
        <f t="shared" si="0"/>
        <v>44788</v>
      </c>
      <c r="D13" s="41">
        <f t="shared" si="0"/>
        <v>44789</v>
      </c>
      <c r="E13" s="41">
        <f t="shared" si="0"/>
        <v>44790</v>
      </c>
      <c r="F13" s="8">
        <f t="shared" si="0"/>
        <v>44791</v>
      </c>
      <c r="G13" s="61">
        <f t="shared" si="0"/>
        <v>44792</v>
      </c>
      <c r="H13" s="7">
        <f t="shared" si="0"/>
        <v>44793</v>
      </c>
      <c r="I13" s="9"/>
      <c r="J13" s="44">
        <v>24</v>
      </c>
      <c r="K13" s="32" t="s">
        <v>11</v>
      </c>
      <c r="L13" s="9"/>
      <c r="M13" s="7">
        <f t="shared" ref="M13:M15" si="5">IF(S12="","",IF(MONTH(S12+1)&lt;&gt;MONTH(S12),"",S12+1))</f>
        <v>44969</v>
      </c>
      <c r="N13" s="8">
        <f t="shared" ref="N13:N15" si="6">IF(M13="","",IF(MONTH(M13+1)&lt;&gt;MONTH(M13),"",M13+1))</f>
        <v>44970</v>
      </c>
      <c r="O13" s="8">
        <f t="shared" si="1"/>
        <v>44971</v>
      </c>
      <c r="P13" s="8">
        <f t="shared" ref="P13:P15" si="7">IF(O13="","",IF(MONTH(O13+1)&lt;&gt;MONTH(O13),"",O13+1))</f>
        <v>44972</v>
      </c>
      <c r="Q13" s="8">
        <f t="shared" si="2"/>
        <v>44973</v>
      </c>
      <c r="R13" s="61">
        <f t="shared" si="3"/>
        <v>44974</v>
      </c>
      <c r="S13" s="7">
        <f t="shared" si="4"/>
        <v>44975</v>
      </c>
      <c r="T13" s="9"/>
      <c r="Y13" s="79"/>
    </row>
    <row r="14" spans="1:25" s="4" customFormat="1" ht="11.25" x14ac:dyDescent="0.2">
      <c r="B14" s="7">
        <f>IF(H13="","",IF(MONTH(H13+1)&lt;&gt;MONTH(H13),"",H13+1))</f>
        <v>44794</v>
      </c>
      <c r="C14" s="59">
        <f t="shared" si="0"/>
        <v>44795</v>
      </c>
      <c r="D14" s="41">
        <f t="shared" si="0"/>
        <v>44796</v>
      </c>
      <c r="E14" s="42">
        <f t="shared" si="0"/>
        <v>44797</v>
      </c>
      <c r="F14" s="8">
        <f t="shared" si="0"/>
        <v>44798</v>
      </c>
      <c r="G14" s="61">
        <f t="shared" si="0"/>
        <v>44799</v>
      </c>
      <c r="H14" s="7">
        <f t="shared" si="0"/>
        <v>44800</v>
      </c>
      <c r="I14" s="9"/>
      <c r="J14" s="44">
        <v>31</v>
      </c>
      <c r="K14" s="39" t="s">
        <v>12</v>
      </c>
      <c r="L14" s="9"/>
      <c r="M14" s="7">
        <f t="shared" si="5"/>
        <v>44976</v>
      </c>
      <c r="N14" s="43">
        <f t="shared" si="6"/>
        <v>44977</v>
      </c>
      <c r="O14" s="8">
        <f t="shared" si="1"/>
        <v>44978</v>
      </c>
      <c r="P14" s="8">
        <f t="shared" si="7"/>
        <v>44979</v>
      </c>
      <c r="Q14" s="8">
        <f t="shared" si="2"/>
        <v>44980</v>
      </c>
      <c r="R14" s="61">
        <f t="shared" si="3"/>
        <v>44981</v>
      </c>
      <c r="S14" s="7">
        <f t="shared" si="4"/>
        <v>44982</v>
      </c>
      <c r="T14" s="9"/>
      <c r="U14" s="29"/>
      <c r="V14" s="28"/>
      <c r="Y14" s="79"/>
    </row>
    <row r="15" spans="1:25" s="4" customFormat="1" ht="11.25" x14ac:dyDescent="0.2">
      <c r="B15" s="7">
        <f>IF(H14="","",IF(MONTH(H14+1)&lt;&gt;MONTH(H14),"",H14+1))</f>
        <v>44801</v>
      </c>
      <c r="C15" s="8">
        <f t="shared" si="0"/>
        <v>44802</v>
      </c>
      <c r="D15" s="8">
        <f t="shared" si="0"/>
        <v>44803</v>
      </c>
      <c r="E15" s="42">
        <f t="shared" si="0"/>
        <v>44804</v>
      </c>
      <c r="F15" s="8" t="str">
        <f t="shared" si="0"/>
        <v/>
      </c>
      <c r="G15" s="8" t="str">
        <f t="shared" si="0"/>
        <v/>
      </c>
      <c r="H15" s="7" t="str">
        <f t="shared" si="0"/>
        <v/>
      </c>
      <c r="I15" s="9"/>
      <c r="J15" s="50">
        <v>22</v>
      </c>
      <c r="K15" s="32" t="s">
        <v>16</v>
      </c>
      <c r="L15" s="9"/>
      <c r="M15" s="7">
        <f t="shared" si="5"/>
        <v>44983</v>
      </c>
      <c r="N15" s="59">
        <f t="shared" si="6"/>
        <v>44984</v>
      </c>
      <c r="O15" s="8">
        <f t="shared" si="1"/>
        <v>44985</v>
      </c>
      <c r="P15" s="8" t="str">
        <f t="shared" si="7"/>
        <v/>
      </c>
      <c r="Q15" s="8" t="str">
        <f t="shared" si="2"/>
        <v/>
      </c>
      <c r="R15" s="8" t="str">
        <f t="shared" si="3"/>
        <v/>
      </c>
      <c r="S15" s="7" t="str">
        <f t="shared" si="4"/>
        <v/>
      </c>
      <c r="T15" s="9"/>
      <c r="U15" s="29"/>
      <c r="V15" s="28"/>
      <c r="Y15" s="79"/>
    </row>
    <row r="16" spans="1:25" s="4" customFormat="1" ht="4.5" customHeight="1" x14ac:dyDescent="0.2">
      <c r="B16" s="9"/>
      <c r="C16" s="9"/>
      <c r="D16" s="9"/>
      <c r="E16" s="9"/>
      <c r="F16" s="9"/>
      <c r="G16" s="9"/>
      <c r="H16" s="9"/>
      <c r="I16" s="9"/>
      <c r="J16" s="10"/>
      <c r="K16" s="9"/>
      <c r="L16" s="9"/>
      <c r="M16" s="9"/>
      <c r="N16" s="9"/>
      <c r="O16" s="9"/>
      <c r="P16" s="9"/>
      <c r="Q16" s="9"/>
      <c r="R16" s="9"/>
      <c r="S16" s="9"/>
      <c r="T16" s="9"/>
      <c r="U16" s="28"/>
      <c r="V16" s="28"/>
      <c r="Y16" s="79"/>
    </row>
    <row r="17" spans="2:25" s="5" customFormat="1" ht="13.5" x14ac:dyDescent="0.3">
      <c r="B17" s="76">
        <f>DATE(year,9,1)</f>
        <v>44805</v>
      </c>
      <c r="C17" s="76"/>
      <c r="D17" s="76"/>
      <c r="E17" s="76"/>
      <c r="F17" s="76"/>
      <c r="G17" s="76"/>
      <c r="H17" s="76"/>
      <c r="I17" s="9"/>
      <c r="J17" s="78" t="s">
        <v>28</v>
      </c>
      <c r="K17" s="78"/>
      <c r="L17" s="9"/>
      <c r="M17" s="76">
        <f>DATE(year+1,3,1)</f>
        <v>44986</v>
      </c>
      <c r="N17" s="76"/>
      <c r="O17" s="76"/>
      <c r="P17" s="76"/>
      <c r="Q17" s="76"/>
      <c r="R17" s="76"/>
      <c r="S17" s="76"/>
      <c r="T17" s="9"/>
      <c r="U17" s="78" t="s">
        <v>32</v>
      </c>
      <c r="V17" s="78"/>
      <c r="Y17" s="79"/>
    </row>
    <row r="18" spans="2:25" s="4" customFormat="1" ht="11.25" x14ac:dyDescent="0.2">
      <c r="B18" s="20" t="str">
        <f>CHOOSE(1+MOD(startday+1-2,7),"Su","M","Tu","W","Th","F","Sa")</f>
        <v>Su</v>
      </c>
      <c r="C18" s="21" t="str">
        <f>CHOOSE(1+MOD(startday+2-2,7),"Su","M","Tu","W","Th","F","Sa")</f>
        <v>M</v>
      </c>
      <c r="D18" s="21" t="str">
        <f>CHOOSE(1+MOD(startday+3-2,7),"Su","M","Tu","W","Th","F","Sa")</f>
        <v>Tu</v>
      </c>
      <c r="E18" s="21" t="str">
        <f>CHOOSE(1+MOD(startday+4-2,7),"Su","M","Tu","W","Th","F","Sa")</f>
        <v>W</v>
      </c>
      <c r="F18" s="21" t="str">
        <f>CHOOSE(1+MOD(startday+5-2,7),"Su","M","Tu","W","Th","F","Sa")</f>
        <v>Th</v>
      </c>
      <c r="G18" s="21" t="str">
        <f>CHOOSE(1+MOD(startday+6-2,7),"Su","M","Tu","W","Th","F","Sa")</f>
        <v>F</v>
      </c>
      <c r="H18" s="20" t="str">
        <f>CHOOSE(1+MOD(startday+7-2,7),"Su","M","Tu","W","Th","F","Sa")</f>
        <v>Sa</v>
      </c>
      <c r="I18" s="9"/>
      <c r="J18" s="47">
        <v>5</v>
      </c>
      <c r="K18" s="32" t="s">
        <v>13</v>
      </c>
      <c r="L18" s="9"/>
      <c r="M18" s="20" t="str">
        <f>CHOOSE(1+MOD(startday+1-2,7),"Su","M","Tu","W","Th","F","Sa")</f>
        <v>Su</v>
      </c>
      <c r="N18" s="21" t="str">
        <f>CHOOSE(1+MOD(startday+2-2,7),"Su","M","Tu","W","Th","F","Sa")</f>
        <v>M</v>
      </c>
      <c r="O18" s="21" t="str">
        <f>CHOOSE(1+MOD(startday+3-2,7),"Su","M","Tu","W","Th","F","Sa")</f>
        <v>Tu</v>
      </c>
      <c r="P18" s="21" t="str">
        <f>CHOOSE(1+MOD(startday+4-2,7),"Su","M","Tu","W","Th","F","Sa")</f>
        <v>W</v>
      </c>
      <c r="Q18" s="21" t="str">
        <f>CHOOSE(1+MOD(startday+5-2,7),"Su","M","Tu","W","Th","F","Sa")</f>
        <v>Th</v>
      </c>
      <c r="R18" s="21" t="str">
        <f>CHOOSE(1+MOD(startday+6-2,7),"Su","M","Tu","W","Th","F","Sa")</f>
        <v>F</v>
      </c>
      <c r="S18" s="20" t="str">
        <f>CHOOSE(1+MOD(startday+7-2,7),"Su","M","Tu","W","Th","F","Sa")</f>
        <v>Sa</v>
      </c>
      <c r="T18" s="9"/>
      <c r="U18" s="49" t="s">
        <v>39</v>
      </c>
      <c r="V18" s="32" t="s">
        <v>19</v>
      </c>
      <c r="Y18" s="26"/>
    </row>
    <row r="19" spans="2:25" s="4" customFormat="1" ht="11.25" x14ac:dyDescent="0.2">
      <c r="B19" s="7" t="str">
        <f>IF(WEEKDAY(B17,1)=startday,B17,"")</f>
        <v/>
      </c>
      <c r="C19" s="8" t="str">
        <f>IF(B19="",IF(WEEKDAY(B17,1)=MOD(startday,7)+1,B17,""),B19+1)</f>
        <v/>
      </c>
      <c r="D19" s="8" t="str">
        <f>IF(C19="",IF(WEEKDAY(B17,1)=MOD(startday+1,7)+1,B17,""),C19+1)</f>
        <v/>
      </c>
      <c r="E19" s="8" t="str">
        <f>IF(D19="",IF(WEEKDAY(B17,1)=MOD(startday+2,7)+1,B17,""),D19+1)</f>
        <v/>
      </c>
      <c r="F19" s="8">
        <f>IF(E19="",IF(WEEKDAY(B17,1)=MOD(startday+3,7)+1,B17,""),E19+1)</f>
        <v>44805</v>
      </c>
      <c r="G19" s="61">
        <f>IF(F19="",IF(WEEKDAY(B17,1)=MOD(startday+4,7)+1,B17,""),F19+1)</f>
        <v>44806</v>
      </c>
      <c r="H19" s="7">
        <f>IF(G19="",IF(WEEKDAY(B17,1)=MOD(startday+5,7)+1,B17,""),G19+1)</f>
        <v>44807</v>
      </c>
      <c r="I19" s="9"/>
      <c r="J19" s="48">
        <v>23</v>
      </c>
      <c r="K19" s="32" t="s">
        <v>14</v>
      </c>
      <c r="L19" s="9"/>
      <c r="M19" s="7" t="str">
        <f>IF(WEEKDAY(M17,1)=startday,M17,"")</f>
        <v/>
      </c>
      <c r="N19" s="8" t="str">
        <f>IF(M19="",IF(WEEKDAY(M17,1)=MOD(startday,7)+1,M17,""),M19+1)</f>
        <v/>
      </c>
      <c r="O19" s="8" t="str">
        <f>IF(N19="",IF(WEEKDAY(M17,1)=MOD(startday+1,7)+1,M17,""),N19+1)</f>
        <v/>
      </c>
      <c r="P19" s="8">
        <f>IF(O19="",IF(WEEKDAY(M17,1)=MOD(startday+2,7)+1,M17,""),O19+1)</f>
        <v>44986</v>
      </c>
      <c r="Q19" s="43">
        <f>IF(P19="",IF(WEEKDAY(M17,1)=MOD(startday+3,7)+1,M17,""),P19+1)</f>
        <v>44987</v>
      </c>
      <c r="R19" s="61">
        <f>IF(Q19="",IF(WEEKDAY(M17,1)=MOD(startday+4,7)+1,M17,""),Q19+1)</f>
        <v>44988</v>
      </c>
      <c r="S19" s="7">
        <f>IF(R19="",IF(WEEKDAY(M17,1)=MOD(startday+5,7)+1,M17,""),R19+1)</f>
        <v>44989</v>
      </c>
      <c r="T19" s="9"/>
      <c r="U19" s="50">
        <v>27</v>
      </c>
      <c r="V19" s="32" t="s">
        <v>16</v>
      </c>
      <c r="Y19" s="79"/>
    </row>
    <row r="20" spans="2:25" s="4" customFormat="1" ht="11.25" x14ac:dyDescent="0.2">
      <c r="B20" s="7">
        <f>IF(H19="","",IF(MONTH(H19+1)&lt;&gt;MONTH(H19),"",H19+1))</f>
        <v>44808</v>
      </c>
      <c r="C20" s="43">
        <f t="shared" ref="C20:H23" si="8">IF(B20="","",IF(MONTH(B20+1)&lt;&gt;MONTH(B20),"",B20+1))</f>
        <v>44809</v>
      </c>
      <c r="D20" s="8">
        <f t="shared" si="8"/>
        <v>44810</v>
      </c>
      <c r="E20" s="8">
        <f t="shared" si="8"/>
        <v>44811</v>
      </c>
      <c r="F20" s="8">
        <f t="shared" si="8"/>
        <v>44812</v>
      </c>
      <c r="G20" s="61">
        <f t="shared" si="8"/>
        <v>44813</v>
      </c>
      <c r="H20" s="7">
        <f t="shared" si="8"/>
        <v>44814</v>
      </c>
      <c r="I20" s="9"/>
      <c r="J20" s="50">
        <v>26</v>
      </c>
      <c r="K20" s="32" t="s">
        <v>16</v>
      </c>
      <c r="L20" s="9"/>
      <c r="M20" s="7">
        <f>IF(S19="","",IF(MONTH(S19+1)&lt;&gt;MONTH(S19),"",S19+1))</f>
        <v>44990</v>
      </c>
      <c r="N20" s="8">
        <f>IF(M20="","",IF(MONTH(M20+1)&lt;&gt;MONTH(M20),"",M20+1))</f>
        <v>44991</v>
      </c>
      <c r="O20" s="8">
        <f t="shared" ref="O20:O23" si="9">IF(N20="","",IF(MONTH(N20+1)&lt;&gt;MONTH(N20),"",N20+1))</f>
        <v>44992</v>
      </c>
      <c r="P20" s="8">
        <f>IF(O20="","",IF(MONTH(O20+1)&lt;&gt;MONTH(O20),"",O20+1))</f>
        <v>44993</v>
      </c>
      <c r="Q20" s="8">
        <f t="shared" ref="Q20:Q23" si="10">IF(P20="","",IF(MONTH(P20+1)&lt;&gt;MONTH(P20),"",P20+1))</f>
        <v>44994</v>
      </c>
      <c r="R20" s="61">
        <f t="shared" ref="R20:R23" si="11">IF(Q20="","",IF(MONTH(Q20+1)&lt;&gt;MONTH(Q20),"",Q20+1))</f>
        <v>44995</v>
      </c>
      <c r="S20" s="7">
        <f t="shared" ref="S20:S23" si="12">IF(R20="","",IF(MONTH(R20+1)&lt;&gt;MONTH(R20),"",R20+1))</f>
        <v>44996</v>
      </c>
      <c r="T20" s="9"/>
      <c r="U20" s="72">
        <v>29</v>
      </c>
      <c r="V20" s="32" t="s">
        <v>7</v>
      </c>
      <c r="Y20" s="79"/>
    </row>
    <row r="21" spans="2:25" s="4" customFormat="1" ht="11.25" customHeight="1" x14ac:dyDescent="0.2">
      <c r="B21" s="7">
        <f>IF(H20="","",IF(MONTH(H20+1)&lt;&gt;MONTH(H20),"",H20+1))</f>
        <v>44815</v>
      </c>
      <c r="C21" s="8">
        <f t="shared" si="8"/>
        <v>44816</v>
      </c>
      <c r="D21" s="8">
        <f t="shared" si="8"/>
        <v>44817</v>
      </c>
      <c r="E21" s="8">
        <f t="shared" si="8"/>
        <v>44818</v>
      </c>
      <c r="F21" s="8">
        <f t="shared" si="8"/>
        <v>44819</v>
      </c>
      <c r="G21" s="61">
        <f t="shared" si="8"/>
        <v>44820</v>
      </c>
      <c r="H21" s="7">
        <f t="shared" si="8"/>
        <v>44821</v>
      </c>
      <c r="I21" s="9"/>
      <c r="L21" s="9"/>
      <c r="M21" s="7">
        <f t="shared" ref="M21:M23" si="13">IF(S20="","",IF(MONTH(S20+1)&lt;&gt;MONTH(S20),"",S20+1))</f>
        <v>44997</v>
      </c>
      <c r="N21" s="8">
        <f t="shared" ref="N21:N23" si="14">IF(M21="","",IF(MONTH(M21+1)&lt;&gt;MONTH(M21),"",M21+1))</f>
        <v>44998</v>
      </c>
      <c r="O21" s="8">
        <f t="shared" si="9"/>
        <v>44999</v>
      </c>
      <c r="P21" s="8">
        <f t="shared" ref="P21:P23" si="15">IF(O21="","",IF(MONTH(O21+1)&lt;&gt;MONTH(O21),"",O21+1))</f>
        <v>45000</v>
      </c>
      <c r="Q21" s="8">
        <f t="shared" si="10"/>
        <v>45001</v>
      </c>
      <c r="R21" s="61">
        <f t="shared" si="11"/>
        <v>45002</v>
      </c>
      <c r="S21" s="7">
        <f t="shared" si="12"/>
        <v>45003</v>
      </c>
      <c r="T21" s="9"/>
      <c r="U21" s="65"/>
      <c r="V21" s="64"/>
      <c r="Y21" s="79"/>
    </row>
    <row r="22" spans="2:25" s="4" customFormat="1" ht="11.25" x14ac:dyDescent="0.2">
      <c r="B22" s="7">
        <f>IF(H21="","",IF(MONTH(H21+1)&lt;&gt;MONTH(H21),"",H21+1))</f>
        <v>44822</v>
      </c>
      <c r="C22" s="60">
        <f t="shared" si="8"/>
        <v>44823</v>
      </c>
      <c r="D22" s="8">
        <f t="shared" si="8"/>
        <v>44824</v>
      </c>
      <c r="E22" s="8">
        <f t="shared" si="8"/>
        <v>44825</v>
      </c>
      <c r="F22" s="8">
        <f t="shared" si="8"/>
        <v>44826</v>
      </c>
      <c r="G22" s="61">
        <f t="shared" si="8"/>
        <v>44827</v>
      </c>
      <c r="H22" s="7">
        <f t="shared" si="8"/>
        <v>44828</v>
      </c>
      <c r="I22" s="9"/>
      <c r="J22" s="29"/>
      <c r="K22" s="28"/>
      <c r="L22" s="9"/>
      <c r="M22" s="7">
        <f t="shared" si="13"/>
        <v>45004</v>
      </c>
      <c r="N22" s="60">
        <f t="shared" si="14"/>
        <v>45005</v>
      </c>
      <c r="O22" s="8">
        <f t="shared" si="9"/>
        <v>45006</v>
      </c>
      <c r="P22" s="8">
        <f t="shared" si="15"/>
        <v>45007</v>
      </c>
      <c r="Q22" s="8">
        <f t="shared" si="10"/>
        <v>45008</v>
      </c>
      <c r="R22" s="61">
        <f t="shared" si="11"/>
        <v>45009</v>
      </c>
      <c r="S22" s="7">
        <f t="shared" si="12"/>
        <v>45010</v>
      </c>
      <c r="T22" s="9"/>
      <c r="Y22" s="79"/>
    </row>
    <row r="23" spans="2:25" s="4" customFormat="1" ht="11.25" x14ac:dyDescent="0.2">
      <c r="B23" s="7">
        <f>IF(H22="","",IF(MONTH(H22+1)&lt;&gt;MONTH(H22),"",H22+1))</f>
        <v>44829</v>
      </c>
      <c r="C23" s="59">
        <f t="shared" si="8"/>
        <v>44830</v>
      </c>
      <c r="D23" s="8">
        <f t="shared" si="8"/>
        <v>44831</v>
      </c>
      <c r="E23" s="8">
        <f t="shared" si="8"/>
        <v>44832</v>
      </c>
      <c r="F23" s="8">
        <f t="shared" si="8"/>
        <v>44833</v>
      </c>
      <c r="G23" s="61">
        <f t="shared" si="8"/>
        <v>44834</v>
      </c>
      <c r="H23" s="7" t="str">
        <f t="shared" si="8"/>
        <v/>
      </c>
      <c r="I23" s="9"/>
      <c r="J23" s="10"/>
      <c r="K23" s="9"/>
      <c r="L23" s="9"/>
      <c r="M23" s="7">
        <f t="shared" si="13"/>
        <v>45011</v>
      </c>
      <c r="N23" s="59">
        <f t="shared" si="14"/>
        <v>45012</v>
      </c>
      <c r="O23" s="8">
        <f t="shared" si="9"/>
        <v>45013</v>
      </c>
      <c r="P23" s="55">
        <f t="shared" si="15"/>
        <v>45014</v>
      </c>
      <c r="Q23" s="8">
        <f t="shared" si="10"/>
        <v>45015</v>
      </c>
      <c r="R23" s="61">
        <f t="shared" si="11"/>
        <v>45016</v>
      </c>
      <c r="S23" s="7" t="str">
        <f t="shared" si="12"/>
        <v/>
      </c>
      <c r="T23" s="9"/>
      <c r="U23" s="29"/>
      <c r="V23" s="28"/>
      <c r="Y23" s="79"/>
    </row>
    <row r="24" spans="2:25" s="4" customFormat="1" ht="4.5" customHeight="1" x14ac:dyDescent="0.2">
      <c r="B24" s="9"/>
      <c r="C24" s="9"/>
      <c r="D24" s="9"/>
      <c r="E24" s="9"/>
      <c r="F24" s="9"/>
      <c r="G24" s="9"/>
      <c r="H24" s="9"/>
      <c r="I24" s="9"/>
      <c r="J24" s="10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Y24" s="26"/>
    </row>
    <row r="25" spans="2:25" s="5" customFormat="1" ht="13.5" customHeight="1" x14ac:dyDescent="0.3">
      <c r="B25" s="76">
        <f>DATE(year,10,1)</f>
        <v>44835</v>
      </c>
      <c r="C25" s="76"/>
      <c r="D25" s="76"/>
      <c r="E25" s="76"/>
      <c r="F25" s="76"/>
      <c r="G25" s="76"/>
      <c r="H25" s="76"/>
      <c r="I25" s="9"/>
      <c r="J25" s="78" t="s">
        <v>29</v>
      </c>
      <c r="K25" s="78"/>
      <c r="L25" s="9"/>
      <c r="M25" s="76">
        <f>DATE(year+1,4,1)</f>
        <v>45017</v>
      </c>
      <c r="N25" s="76"/>
      <c r="O25" s="76"/>
      <c r="P25" s="76"/>
      <c r="Q25" s="76"/>
      <c r="R25" s="76"/>
      <c r="S25" s="76"/>
      <c r="T25" s="9"/>
      <c r="U25" s="78" t="s">
        <v>33</v>
      </c>
      <c r="V25" s="78"/>
      <c r="Y25" s="79"/>
    </row>
    <row r="26" spans="2:25" s="4" customFormat="1" ht="11.25" x14ac:dyDescent="0.2">
      <c r="B26" s="20" t="str">
        <f>CHOOSE(1+MOD(startday+1-2,7),"Su","M","Tu","W","Th","F","Sa")</f>
        <v>Su</v>
      </c>
      <c r="C26" s="21" t="str">
        <f>CHOOSE(1+MOD(startday+2-2,7),"Su","M","Tu","W","Th","F","Sa")</f>
        <v>M</v>
      </c>
      <c r="D26" s="21" t="str">
        <f>CHOOSE(1+MOD(startday+3-2,7),"Su","M","Tu","W","Th","F","Sa")</f>
        <v>Tu</v>
      </c>
      <c r="E26" s="21" t="str">
        <f>CHOOSE(1+MOD(startday+4-2,7),"Su","M","Tu","W","Th","F","Sa")</f>
        <v>W</v>
      </c>
      <c r="F26" s="21" t="str">
        <f>CHOOSE(1+MOD(startday+5-2,7),"Su","M","Tu","W","Th","F","Sa")</f>
        <v>Th</v>
      </c>
      <c r="G26" s="21" t="str">
        <f>CHOOSE(1+MOD(startday+6-2,7),"Su","M","Tu","W","Th","F","Sa")</f>
        <v>F</v>
      </c>
      <c r="H26" s="20" t="str">
        <f>CHOOSE(1+MOD(startday+7-2,7),"Su","M","Tu","W","Th","F","Sa")</f>
        <v>Sa</v>
      </c>
      <c r="I26" s="9"/>
      <c r="J26" s="47">
        <v>10</v>
      </c>
      <c r="K26" s="32" t="s">
        <v>15</v>
      </c>
      <c r="L26" s="9"/>
      <c r="M26" s="20" t="str">
        <f>CHOOSE(1+MOD(startday+1-2,7),"Su","M","Tu","W","Th","F","Sa")</f>
        <v>Su</v>
      </c>
      <c r="N26" s="21" t="str">
        <f>CHOOSE(1+MOD(startday+2-2,7),"Su","M","Tu","W","Th","F","Sa")</f>
        <v>M</v>
      </c>
      <c r="O26" s="21" t="str">
        <f>CHOOSE(1+MOD(startday+3-2,7),"Su","M","Tu","W","Th","F","Sa")</f>
        <v>Tu</v>
      </c>
      <c r="P26" s="21" t="str">
        <f>CHOOSE(1+MOD(startday+4-2,7),"Su","M","Tu","W","Th","F","Sa")</f>
        <v>W</v>
      </c>
      <c r="Q26" s="21" t="str">
        <f>CHOOSE(1+MOD(startday+5-2,7),"Su","M","Tu","W","Th","F","Sa")</f>
        <v>Th</v>
      </c>
      <c r="R26" s="21" t="str">
        <f>CHOOSE(1+MOD(startday+6-2,7),"Su","M","Tu","W","Th","F","Sa")</f>
        <v>F</v>
      </c>
      <c r="S26" s="20" t="str">
        <f>CHOOSE(1+MOD(startday+7-2,7),"Su","M","Tu","W","Th","F","Sa")</f>
        <v>Sa</v>
      </c>
      <c r="T26" s="9"/>
      <c r="U26" s="49" t="s">
        <v>40</v>
      </c>
      <c r="V26" s="32" t="s">
        <v>24</v>
      </c>
      <c r="Y26" s="79"/>
    </row>
    <row r="27" spans="2:25" s="4" customFormat="1" ht="11.25" x14ac:dyDescent="0.2">
      <c r="B27" s="7" t="str">
        <f>IF(WEEKDAY(B25,1)=startday,B25,"")</f>
        <v/>
      </c>
      <c r="C27" s="8" t="str">
        <f>IF(B27="",IF(WEEKDAY(B25,1)=MOD(startday,7)+1,B25,""),B27+1)</f>
        <v/>
      </c>
      <c r="D27" s="8" t="str">
        <f>IF(C27="",IF(WEEKDAY(B25,1)=MOD(startday+1,7)+1,B25,""),C27+1)</f>
        <v/>
      </c>
      <c r="E27" s="8" t="str">
        <f>IF(D27="",IF(WEEKDAY(B25,1)=MOD(startday+2,7)+1,B25,""),D27+1)</f>
        <v/>
      </c>
      <c r="F27" s="8" t="str">
        <f>IF(E27="",IF(WEEKDAY(B25,1)=MOD(startday+3,7)+1,B25,""),E27+1)</f>
        <v/>
      </c>
      <c r="G27" s="8" t="str">
        <f>IF(F27="",IF(WEEKDAY(B25,1)=MOD(startday+4,7)+1,B25,""),F27+1)</f>
        <v/>
      </c>
      <c r="H27" s="7">
        <f>IF(G27="",IF(WEEKDAY(B25,1)=MOD(startday+5,7)+1,B25,""),G27+1)</f>
        <v>44835</v>
      </c>
      <c r="I27" s="9"/>
      <c r="J27" s="72">
        <v>27</v>
      </c>
      <c r="K27" s="32" t="s">
        <v>7</v>
      </c>
      <c r="L27" s="9"/>
      <c r="M27" s="7" t="str">
        <f>IF(WEEKDAY(M25,1)=startday,M25,"")</f>
        <v/>
      </c>
      <c r="N27" s="8" t="str">
        <f>IF(M27="",IF(WEEKDAY(M25,1)=MOD(startday,7)+1,M25,""),M27+1)</f>
        <v/>
      </c>
      <c r="O27" s="8" t="str">
        <f>IF(N27="",IF(WEEKDAY(M25,1)=MOD(startday+1,7)+1,M25,""),N27+1)</f>
        <v/>
      </c>
      <c r="P27" s="8" t="str">
        <f>IF(O27="",IF(WEEKDAY(M25,1)=MOD(startday+2,7)+1,M25,""),O27+1)</f>
        <v/>
      </c>
      <c r="Q27" s="8" t="str">
        <f>IF(P27="",IF(WEEKDAY(M25,1)=MOD(startday+3,7)+1,M25,""),P27+1)</f>
        <v/>
      </c>
      <c r="R27" s="8" t="str">
        <f>IF(Q27="",IF(WEEKDAY(M25,1)=MOD(startday+4,7)+1,M25,""),Q27+1)</f>
        <v/>
      </c>
      <c r="S27" s="7">
        <f>IF(R27="",IF(WEEKDAY(M25,1)=MOD(startday+5,7)+1,M25,""),R27+1)</f>
        <v>45017</v>
      </c>
      <c r="T27" s="9"/>
      <c r="U27" s="74" t="s">
        <v>45</v>
      </c>
      <c r="V27" s="32" t="s">
        <v>36</v>
      </c>
      <c r="Y27" s="79"/>
    </row>
    <row r="28" spans="2:25" s="4" customFormat="1" ht="11.25" x14ac:dyDescent="0.2">
      <c r="B28" s="7">
        <f>IF(H27="","",IF(MONTH(H27+1)&lt;&gt;MONTH(H27),"",H27+1))</f>
        <v>44836</v>
      </c>
      <c r="C28" s="8">
        <f t="shared" ref="C28:H32" si="16">IF(B28="","",IF(MONTH(B28+1)&lt;&gt;MONTH(B28),"",B28+1))</f>
        <v>44837</v>
      </c>
      <c r="D28" s="8">
        <f t="shared" si="16"/>
        <v>44838</v>
      </c>
      <c r="E28" s="8">
        <f t="shared" si="16"/>
        <v>44839</v>
      </c>
      <c r="F28" s="8">
        <f t="shared" si="16"/>
        <v>44840</v>
      </c>
      <c r="G28" s="61">
        <f t="shared" si="16"/>
        <v>44841</v>
      </c>
      <c r="H28" s="7">
        <f t="shared" si="16"/>
        <v>44842</v>
      </c>
      <c r="I28" s="9"/>
      <c r="J28" s="50">
        <v>24</v>
      </c>
      <c r="K28" s="32" t="s">
        <v>16</v>
      </c>
      <c r="L28" s="9"/>
      <c r="M28" s="7">
        <f>IF(S27="","",IF(MONTH(S27+1)&lt;&gt;MONTH(S27),"",S27+1))</f>
        <v>45018</v>
      </c>
      <c r="N28" s="43">
        <f>IF(M28="","",IF(MONTH(M28+1)&lt;&gt;MONTH(M28),"",M28+1))</f>
        <v>45019</v>
      </c>
      <c r="O28" s="43">
        <f t="shared" ref="O28:O32" si="17">IF(N28="","",IF(MONTH(N28+1)&lt;&gt;MONTH(N28),"",N28+1))</f>
        <v>45020</v>
      </c>
      <c r="P28" s="43">
        <f>IF(O28="","",IF(MONTH(O28+1)&lt;&gt;MONTH(O28),"",O28+1))</f>
        <v>45021</v>
      </c>
      <c r="Q28" s="43">
        <f t="shared" ref="Q28:Q32" si="18">IF(P28="","",IF(MONTH(P28+1)&lt;&gt;MONTH(P28),"",P28+1))</f>
        <v>45022</v>
      </c>
      <c r="R28" s="61">
        <f t="shared" ref="R28:R32" si="19">IF(Q28="","",IF(MONTH(Q28+1)&lt;&gt;MONTH(Q28),"",Q28+1))</f>
        <v>45023</v>
      </c>
      <c r="S28" s="7">
        <f t="shared" ref="S28:S32" si="20">IF(R28="","",IF(MONTH(R28+1)&lt;&gt;MONTH(R28),"",R28+1))</f>
        <v>45024</v>
      </c>
      <c r="T28" s="9"/>
      <c r="U28" s="50">
        <v>24</v>
      </c>
      <c r="V28" s="32" t="s">
        <v>16</v>
      </c>
      <c r="Y28" s="79"/>
    </row>
    <row r="29" spans="2:25" s="4" customFormat="1" ht="11.25" x14ac:dyDescent="0.2">
      <c r="B29" s="7">
        <f>IF(H28="","",IF(MONTH(H28+1)&lt;&gt;MONTH(H28),"",H28+1))</f>
        <v>44843</v>
      </c>
      <c r="C29" s="43">
        <f t="shared" si="16"/>
        <v>44844</v>
      </c>
      <c r="D29" s="8">
        <f t="shared" si="16"/>
        <v>44845</v>
      </c>
      <c r="E29" s="8">
        <f t="shared" si="16"/>
        <v>44846</v>
      </c>
      <c r="F29" s="8">
        <f t="shared" si="16"/>
        <v>44847</v>
      </c>
      <c r="G29" s="61">
        <f t="shared" si="16"/>
        <v>44848</v>
      </c>
      <c r="H29" s="7">
        <f t="shared" si="16"/>
        <v>44849</v>
      </c>
      <c r="I29" s="9"/>
      <c r="J29" s="65"/>
      <c r="K29" s="64"/>
      <c r="L29" s="9"/>
      <c r="M29" s="7">
        <f t="shared" ref="M29:M32" si="21">IF(S28="","",IF(MONTH(S28+1)&lt;&gt;MONTH(S28),"",S28+1))</f>
        <v>45025</v>
      </c>
      <c r="N29" s="40">
        <f t="shared" ref="N29:N32" si="22">IF(M29="","",IF(MONTH(M29+1)&lt;&gt;MONTH(M29),"",M29+1))</f>
        <v>45026</v>
      </c>
      <c r="O29" s="40">
        <f t="shared" si="17"/>
        <v>45027</v>
      </c>
      <c r="P29" s="40">
        <f t="shared" ref="P29:P32" si="23">IF(O29="","",IF(MONTH(O29+1)&lt;&gt;MONTH(O29),"",O29+1))</f>
        <v>45028</v>
      </c>
      <c r="Q29" s="40">
        <f t="shared" si="18"/>
        <v>45029</v>
      </c>
      <c r="R29" s="61">
        <f t="shared" si="19"/>
        <v>45030</v>
      </c>
      <c r="S29" s="7">
        <f t="shared" si="20"/>
        <v>45031</v>
      </c>
      <c r="T29" s="9"/>
      <c r="Y29" s="79"/>
    </row>
    <row r="30" spans="2:25" s="4" customFormat="1" ht="11.25" x14ac:dyDescent="0.2">
      <c r="B30" s="7">
        <f>IF(H29="","",IF(MONTH(H29+1)&lt;&gt;MONTH(H29),"",H29+1))</f>
        <v>44850</v>
      </c>
      <c r="C30" s="8">
        <f t="shared" si="16"/>
        <v>44851</v>
      </c>
      <c r="D30" s="8">
        <f t="shared" si="16"/>
        <v>44852</v>
      </c>
      <c r="E30" s="8">
        <f t="shared" si="16"/>
        <v>44853</v>
      </c>
      <c r="F30" s="8">
        <f t="shared" si="16"/>
        <v>44854</v>
      </c>
      <c r="G30" s="61">
        <f t="shared" si="16"/>
        <v>44855</v>
      </c>
      <c r="H30" s="7">
        <f t="shared" si="16"/>
        <v>44856</v>
      </c>
      <c r="I30" s="9"/>
      <c r="L30" s="9"/>
      <c r="M30" s="7">
        <f t="shared" si="21"/>
        <v>45032</v>
      </c>
      <c r="N30" s="8">
        <f t="shared" si="22"/>
        <v>45033</v>
      </c>
      <c r="O30" s="8">
        <f t="shared" si="17"/>
        <v>45034</v>
      </c>
      <c r="P30" s="8">
        <f t="shared" si="23"/>
        <v>45035</v>
      </c>
      <c r="Q30" s="8">
        <f t="shared" si="18"/>
        <v>45036</v>
      </c>
      <c r="R30" s="61">
        <f t="shared" si="19"/>
        <v>45037</v>
      </c>
      <c r="S30" s="7">
        <f t="shared" si="20"/>
        <v>45038</v>
      </c>
      <c r="T30" s="9"/>
      <c r="U30" s="10"/>
      <c r="V30" s="9"/>
      <c r="Y30" s="26"/>
    </row>
    <row r="31" spans="2:25" s="4" customFormat="1" ht="11.25" x14ac:dyDescent="0.2">
      <c r="B31" s="7">
        <f>IF(H30="","",IF(MONTH(H30+1)&lt;&gt;MONTH(H30),"",H30+1))</f>
        <v>44857</v>
      </c>
      <c r="C31" s="59">
        <f t="shared" si="16"/>
        <v>44858</v>
      </c>
      <c r="D31" s="8">
        <f t="shared" si="16"/>
        <v>44859</v>
      </c>
      <c r="E31" s="8">
        <f t="shared" si="16"/>
        <v>44860</v>
      </c>
      <c r="F31" s="70">
        <f t="shared" si="16"/>
        <v>44861</v>
      </c>
      <c r="G31" s="61">
        <f t="shared" si="16"/>
        <v>44862</v>
      </c>
      <c r="H31" s="7">
        <f t="shared" si="16"/>
        <v>44863</v>
      </c>
      <c r="I31" s="9"/>
      <c r="J31" s="30"/>
      <c r="K31" s="9"/>
      <c r="L31" s="9"/>
      <c r="M31" s="7">
        <f t="shared" si="21"/>
        <v>45039</v>
      </c>
      <c r="N31" s="59">
        <f t="shared" si="22"/>
        <v>45040</v>
      </c>
      <c r="O31" s="8">
        <f t="shared" si="17"/>
        <v>45041</v>
      </c>
      <c r="P31" s="8">
        <f t="shared" si="23"/>
        <v>45042</v>
      </c>
      <c r="Q31" s="8">
        <f t="shared" si="18"/>
        <v>45043</v>
      </c>
      <c r="R31" s="61">
        <f t="shared" si="19"/>
        <v>45044</v>
      </c>
      <c r="S31" s="7">
        <f t="shared" si="20"/>
        <v>45045</v>
      </c>
      <c r="T31" s="9"/>
      <c r="U31" s="10"/>
      <c r="V31" s="9"/>
      <c r="Y31" s="26"/>
    </row>
    <row r="32" spans="2:25" s="4" customFormat="1" ht="9" customHeight="1" x14ac:dyDescent="0.2">
      <c r="B32" s="7">
        <f>IF(H31="","",IF(MONTH(H31+1)&lt;&gt;MONTH(H31),"",H31+1))</f>
        <v>44864</v>
      </c>
      <c r="C32" s="8">
        <f t="shared" si="16"/>
        <v>44865</v>
      </c>
      <c r="D32" s="8" t="str">
        <f t="shared" si="16"/>
        <v/>
      </c>
      <c r="E32" s="8" t="str">
        <f t="shared" si="16"/>
        <v/>
      </c>
      <c r="F32" s="8" t="str">
        <f t="shared" si="16"/>
        <v/>
      </c>
      <c r="G32" s="8" t="str">
        <f t="shared" si="16"/>
        <v/>
      </c>
      <c r="H32" s="7" t="str">
        <f t="shared" si="16"/>
        <v/>
      </c>
      <c r="I32" s="9"/>
      <c r="J32" s="30"/>
      <c r="K32" s="9"/>
      <c r="L32" s="9"/>
      <c r="M32" s="7">
        <f t="shared" si="21"/>
        <v>45046</v>
      </c>
      <c r="N32" s="8" t="str">
        <f t="shared" si="22"/>
        <v/>
      </c>
      <c r="O32" s="8" t="str">
        <f t="shared" si="17"/>
        <v/>
      </c>
      <c r="P32" s="8" t="str">
        <f t="shared" si="23"/>
        <v/>
      </c>
      <c r="Q32" s="8" t="str">
        <f t="shared" si="18"/>
        <v/>
      </c>
      <c r="R32" s="8" t="str">
        <f t="shared" si="19"/>
        <v/>
      </c>
      <c r="S32" s="7" t="str">
        <f t="shared" si="20"/>
        <v/>
      </c>
      <c r="T32" s="9"/>
      <c r="U32" s="10"/>
      <c r="V32" s="9"/>
      <c r="Y32" s="26"/>
    </row>
    <row r="33" spans="2:25" s="4" customFormat="1" ht="4.5" customHeight="1" x14ac:dyDescent="0.2">
      <c r="B33" s="9"/>
      <c r="C33" s="9"/>
      <c r="D33" s="9"/>
      <c r="E33" s="9"/>
      <c r="F33" s="9"/>
      <c r="G33" s="9"/>
      <c r="H33" s="9"/>
      <c r="I33" s="9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Y33" s="26"/>
    </row>
    <row r="34" spans="2:25" s="5" customFormat="1" ht="13.5" customHeight="1" x14ac:dyDescent="0.3">
      <c r="B34" s="76">
        <f>DATE(year,11,1)</f>
        <v>44866</v>
      </c>
      <c r="C34" s="76"/>
      <c r="D34" s="76"/>
      <c r="E34" s="76"/>
      <c r="F34" s="76"/>
      <c r="G34" s="76"/>
      <c r="H34" s="76"/>
      <c r="I34" s="9"/>
      <c r="J34" s="77" t="s">
        <v>42</v>
      </c>
      <c r="K34" s="77"/>
      <c r="L34" s="9"/>
      <c r="M34" s="76">
        <f>DATE(year+1,5,1)</f>
        <v>45047</v>
      </c>
      <c r="N34" s="76"/>
      <c r="O34" s="76"/>
      <c r="P34" s="76"/>
      <c r="Q34" s="76"/>
      <c r="R34" s="76"/>
      <c r="S34" s="76"/>
      <c r="T34" s="9"/>
      <c r="U34" s="78" t="s">
        <v>43</v>
      </c>
      <c r="V34" s="78"/>
      <c r="Y34" s="79"/>
    </row>
    <row r="35" spans="2:25" s="4" customFormat="1" ht="11.25" x14ac:dyDescent="0.2">
      <c r="B35" s="20" t="str">
        <f>CHOOSE(1+MOD(startday+1-2,7),"Su","M","Tu","W","Th","F","Sa")</f>
        <v>Su</v>
      </c>
      <c r="C35" s="21" t="str">
        <f>CHOOSE(1+MOD(startday+2-2,7),"Su","M","Tu","W","Th","F","Sa")</f>
        <v>M</v>
      </c>
      <c r="D35" s="21" t="str">
        <f>CHOOSE(1+MOD(startday+3-2,7),"Su","M","Tu","W","Th","F","Sa")</f>
        <v>Tu</v>
      </c>
      <c r="E35" s="21" t="str">
        <f>CHOOSE(1+MOD(startday+4-2,7),"Su","M","Tu","W","Th","F","Sa")</f>
        <v>W</v>
      </c>
      <c r="F35" s="21" t="str">
        <f>CHOOSE(1+MOD(startday+5-2,7),"Su","M","Tu","W","Th","F","Sa")</f>
        <v>Th</v>
      </c>
      <c r="G35" s="21" t="str">
        <f>CHOOSE(1+MOD(startday+6-2,7),"Su","M","Tu","W","Th","F","Sa")</f>
        <v>F</v>
      </c>
      <c r="H35" s="20" t="str">
        <f>CHOOSE(1+MOD(startday+7-2,7),"Su","M","Tu","W","Th","F","Sa")</f>
        <v>Sa</v>
      </c>
      <c r="I35" s="9"/>
      <c r="J35" s="75" t="s">
        <v>46</v>
      </c>
      <c r="K35" s="32" t="s">
        <v>36</v>
      </c>
      <c r="L35" s="9"/>
      <c r="M35" s="20" t="str">
        <f>CHOOSE(1+MOD(startday+1-2,7),"Su","M","Tu","W","Th","F","Sa")</f>
        <v>Su</v>
      </c>
      <c r="N35" s="21" t="str">
        <f>CHOOSE(1+MOD(startday+2-2,7),"Su","M","Tu","W","Th","F","Sa")</f>
        <v>M</v>
      </c>
      <c r="O35" s="21" t="str">
        <f>CHOOSE(1+MOD(startday+3-2,7),"Su","M","Tu","W","Th","F","Sa")</f>
        <v>Tu</v>
      </c>
      <c r="P35" s="21" t="str">
        <f>CHOOSE(1+MOD(startday+4-2,7),"Su","M","Tu","W","Th","F","Sa")</f>
        <v>W</v>
      </c>
      <c r="Q35" s="21" t="str">
        <f>CHOOSE(1+MOD(startday+5-2,7),"Su","M","Tu","W","Th","F","Sa")</f>
        <v>Th</v>
      </c>
      <c r="R35" s="21" t="str">
        <f>CHOOSE(1+MOD(startday+6-2,7),"Su","M","Tu","W","Th","F","Sa")</f>
        <v>F</v>
      </c>
      <c r="S35" s="20" t="str">
        <f>CHOOSE(1+MOD(startday+7-2,7),"Su","M","Tu","W","Th","F","Sa")</f>
        <v>Sa</v>
      </c>
      <c r="T35" s="9"/>
      <c r="U35" s="47">
        <v>11</v>
      </c>
      <c r="V35" s="32" t="s">
        <v>44</v>
      </c>
      <c r="Y35" s="79"/>
    </row>
    <row r="36" spans="2:25" s="4" customFormat="1" ht="11.25" x14ac:dyDescent="0.2">
      <c r="B36" s="7" t="str">
        <f>IF(WEEKDAY(B34,1)=startday,B34,"")</f>
        <v/>
      </c>
      <c r="C36" s="8" t="str">
        <f>IF(B36="",IF(WEEKDAY(B34,1)=MOD(startday,7)+1,B34,""),B36+1)</f>
        <v/>
      </c>
      <c r="D36" s="8">
        <f>IF(C36="",IF(WEEKDAY(B34,1)=MOD(startday+1,7)+1,B34,""),C36+1)</f>
        <v>44866</v>
      </c>
      <c r="E36" s="8">
        <f>IF(D36="",IF(WEEKDAY(B34,1)=MOD(startday+2,7)+1,B34,""),D36+1)</f>
        <v>44867</v>
      </c>
      <c r="F36" s="8">
        <f>IF(E36="",IF(WEEKDAY(B34,1)=MOD(startday+3,7)+1,B34,""),E36+1)</f>
        <v>44868</v>
      </c>
      <c r="G36" s="61">
        <f>IF(F36="",IF(WEEKDAY(B34,1)=MOD(startday+4,7)+1,B34,""),F36+1)</f>
        <v>44869</v>
      </c>
      <c r="H36" s="7">
        <f>IF(G36="",IF(WEEKDAY(B34,1)=MOD(startday+5,7)+1,B34,""),G36+1)</f>
        <v>44870</v>
      </c>
      <c r="I36" s="9"/>
      <c r="J36" s="47">
        <v>23</v>
      </c>
      <c r="K36" s="32" t="s">
        <v>41</v>
      </c>
      <c r="L36" s="9"/>
      <c r="M36" s="7" t="str">
        <f>IF(WEEKDAY(M34,1)=startday,M34,"")</f>
        <v/>
      </c>
      <c r="N36" s="8">
        <f>IF(M36="",IF(WEEKDAY(M34,1)=MOD(startday,7)+1,M34,""),M36+1)</f>
        <v>45047</v>
      </c>
      <c r="O36" s="8">
        <f>IF(N36="",IF(WEEKDAY(M34,1)=MOD(startday+1,7)+1,M34,""),N36+1)</f>
        <v>45048</v>
      </c>
      <c r="P36" s="8">
        <f>IF(O36="",IF(WEEKDAY(M34,1)=MOD(startday+2,7)+1,M34,""),O36+1)</f>
        <v>45049</v>
      </c>
      <c r="Q36" s="8">
        <f>IF(P36="",IF(WEEKDAY(M34,1)=MOD(startday+3,7)+1,M34,""),P36+1)</f>
        <v>45050</v>
      </c>
      <c r="R36" s="61">
        <f>IF(Q36="",IF(WEEKDAY(M34,1)=MOD(startday+4,7)+1,M34,""),Q36+1)</f>
        <v>45051</v>
      </c>
      <c r="S36" s="7">
        <f>IF(R36="",IF(WEEKDAY(M34,1)=MOD(startday+5,7)+1,M34,""),R36+1)</f>
        <v>45052</v>
      </c>
      <c r="T36" s="9"/>
      <c r="U36" s="47">
        <v>29</v>
      </c>
      <c r="V36" s="32" t="s">
        <v>20</v>
      </c>
      <c r="Y36" s="79"/>
    </row>
    <row r="37" spans="2:25" s="4" customFormat="1" ht="11.25" x14ac:dyDescent="0.2">
      <c r="B37" s="7">
        <f>IF(H36="","",IF(MONTH(H36+1)&lt;&gt;MONTH(H36),"",H36+1))</f>
        <v>44871</v>
      </c>
      <c r="C37" s="40">
        <f t="shared" ref="C37:H40" si="24">IF(B37="","",IF(MONTH(B37+1)&lt;&gt;MONTH(B37),"",B37+1))</f>
        <v>44872</v>
      </c>
      <c r="D37" s="40">
        <f t="shared" si="24"/>
        <v>44873</v>
      </c>
      <c r="E37" s="40">
        <f t="shared" si="24"/>
        <v>44874</v>
      </c>
      <c r="F37" s="40">
        <f t="shared" si="24"/>
        <v>44875</v>
      </c>
      <c r="G37" s="61">
        <f t="shared" si="24"/>
        <v>44876</v>
      </c>
      <c r="H37" s="7">
        <f t="shared" si="24"/>
        <v>44877</v>
      </c>
      <c r="I37" s="9"/>
      <c r="J37" s="47">
        <v>24</v>
      </c>
      <c r="K37" s="32" t="s">
        <v>37</v>
      </c>
      <c r="L37" s="9"/>
      <c r="M37" s="7">
        <f>IF(S36="","",IF(MONTH(S36+1)&lt;&gt;MONTH(S36),"",S36+1))</f>
        <v>45053</v>
      </c>
      <c r="N37" s="8">
        <f>IF(M37="","",IF(MONTH(M37+1)&lt;&gt;MONTH(M37),"",M37+1))</f>
        <v>45054</v>
      </c>
      <c r="O37" s="8">
        <f t="shared" ref="O37:O40" si="25">IF(N37="","",IF(MONTH(N37+1)&lt;&gt;MONTH(N37),"",N37+1))</f>
        <v>45055</v>
      </c>
      <c r="P37" s="8">
        <f>IF(O37="","",IF(MONTH(O37+1)&lt;&gt;MONTH(O37),"",O37+1))</f>
        <v>45056</v>
      </c>
      <c r="Q37" s="43">
        <f t="shared" ref="Q37:Q40" si="26">IF(P37="","",IF(MONTH(P37+1)&lt;&gt;MONTH(P37),"",P37+1))</f>
        <v>45057</v>
      </c>
      <c r="R37" s="61">
        <f t="shared" ref="R37:R40" si="27">IF(Q37="","",IF(MONTH(Q37+1)&lt;&gt;MONTH(Q37),"",Q37+1))</f>
        <v>45058</v>
      </c>
      <c r="S37" s="7">
        <f t="shared" ref="S37:S40" si="28">IF(R37="","",IF(MONTH(R37+1)&lt;&gt;MONTH(R37),"",R37+1))</f>
        <v>45059</v>
      </c>
      <c r="T37" s="9"/>
      <c r="U37" s="50">
        <v>22</v>
      </c>
      <c r="V37" s="32" t="s">
        <v>16</v>
      </c>
      <c r="Y37" s="79"/>
    </row>
    <row r="38" spans="2:25" s="4" customFormat="1" ht="11.25" x14ac:dyDescent="0.2">
      <c r="B38" s="7">
        <f>IF(H37="","",IF(MONTH(H37+1)&lt;&gt;MONTH(H37),"",H37+1))</f>
        <v>44878</v>
      </c>
      <c r="C38" s="8">
        <f t="shared" si="24"/>
        <v>44879</v>
      </c>
      <c r="D38" s="8">
        <f t="shared" si="24"/>
        <v>44880</v>
      </c>
      <c r="E38" s="8">
        <f t="shared" si="24"/>
        <v>44881</v>
      </c>
      <c r="F38" s="8">
        <f t="shared" si="24"/>
        <v>44882</v>
      </c>
      <c r="G38" s="61">
        <f t="shared" si="24"/>
        <v>44883</v>
      </c>
      <c r="H38" s="7">
        <f t="shared" si="24"/>
        <v>44884</v>
      </c>
      <c r="I38" s="9"/>
      <c r="J38" s="51">
        <v>28</v>
      </c>
      <c r="K38" s="32" t="s">
        <v>16</v>
      </c>
      <c r="L38" s="9"/>
      <c r="M38" s="7">
        <f t="shared" ref="M38:M40" si="29">IF(S37="","",IF(MONTH(S37+1)&lt;&gt;MONTH(S37),"",S37+1))</f>
        <v>45060</v>
      </c>
      <c r="N38" s="8">
        <f t="shared" ref="N38:N40" si="30">IF(M38="","",IF(MONTH(M38+1)&lt;&gt;MONTH(M38),"",M38+1))</f>
        <v>45061</v>
      </c>
      <c r="O38" s="8">
        <f t="shared" si="25"/>
        <v>45062</v>
      </c>
      <c r="P38" s="8">
        <f t="shared" ref="P38:P40" si="31">IF(O38="","",IF(MONTH(O38+1)&lt;&gt;MONTH(O38),"",O38+1))</f>
        <v>45063</v>
      </c>
      <c r="Q38" s="8">
        <f t="shared" si="26"/>
        <v>45064</v>
      </c>
      <c r="R38" s="61">
        <f t="shared" si="27"/>
        <v>45065</v>
      </c>
      <c r="S38" s="7">
        <f t="shared" si="28"/>
        <v>45066</v>
      </c>
      <c r="T38" s="9"/>
      <c r="U38" s="10"/>
      <c r="V38" s="9"/>
      <c r="Y38" s="79"/>
    </row>
    <row r="39" spans="2:25" s="4" customFormat="1" ht="11.25" x14ac:dyDescent="0.2">
      <c r="B39" s="7">
        <f>IF(H38="","",IF(MONTH(H38+1)&lt;&gt;MONTH(H38),"",H38+1))</f>
        <v>44885</v>
      </c>
      <c r="C39" s="60">
        <f t="shared" si="24"/>
        <v>44886</v>
      </c>
      <c r="D39" s="8">
        <f t="shared" si="24"/>
        <v>44887</v>
      </c>
      <c r="E39" s="43">
        <f t="shared" si="24"/>
        <v>44888</v>
      </c>
      <c r="F39" s="43">
        <f t="shared" si="24"/>
        <v>44889</v>
      </c>
      <c r="G39" s="61">
        <f t="shared" si="24"/>
        <v>44890</v>
      </c>
      <c r="H39" s="7">
        <f t="shared" si="24"/>
        <v>44891</v>
      </c>
      <c r="I39" s="9"/>
      <c r="J39" s="68"/>
      <c r="K39" s="67"/>
      <c r="L39" s="9"/>
      <c r="M39" s="7">
        <f t="shared" si="29"/>
        <v>45067</v>
      </c>
      <c r="N39" s="59">
        <f t="shared" si="30"/>
        <v>45068</v>
      </c>
      <c r="O39" s="8">
        <f t="shared" si="25"/>
        <v>45069</v>
      </c>
      <c r="P39" s="8">
        <f t="shared" si="31"/>
        <v>45070</v>
      </c>
      <c r="Q39" s="8">
        <f t="shared" si="26"/>
        <v>45071</v>
      </c>
      <c r="R39" s="61">
        <f t="shared" si="27"/>
        <v>45072</v>
      </c>
      <c r="S39" s="7">
        <f t="shared" si="28"/>
        <v>45073</v>
      </c>
      <c r="T39" s="9"/>
      <c r="U39" s="10"/>
      <c r="V39" s="9"/>
      <c r="Y39" s="79"/>
    </row>
    <row r="40" spans="2:25" s="4" customFormat="1" ht="11.25" x14ac:dyDescent="0.2">
      <c r="B40" s="7">
        <f>IF(H39="","",IF(MONTH(H39+1)&lt;&gt;MONTH(H39),"",H39+1))</f>
        <v>44892</v>
      </c>
      <c r="C40" s="59">
        <f t="shared" si="24"/>
        <v>44893</v>
      </c>
      <c r="D40" s="8">
        <f t="shared" si="24"/>
        <v>44894</v>
      </c>
      <c r="E40" s="8">
        <f t="shared" si="24"/>
        <v>44895</v>
      </c>
      <c r="F40" s="8" t="str">
        <f t="shared" si="24"/>
        <v/>
      </c>
      <c r="G40" s="8" t="str">
        <f t="shared" si="24"/>
        <v/>
      </c>
      <c r="H40" s="7" t="str">
        <f t="shared" si="24"/>
        <v/>
      </c>
      <c r="I40" s="9"/>
      <c r="J40" s="66"/>
      <c r="K40" s="64"/>
      <c r="L40" s="9"/>
      <c r="M40" s="7">
        <f t="shared" si="29"/>
        <v>45074</v>
      </c>
      <c r="N40" s="43">
        <f t="shared" si="30"/>
        <v>45075</v>
      </c>
      <c r="O40" s="8">
        <f t="shared" si="25"/>
        <v>45076</v>
      </c>
      <c r="P40" s="8">
        <f t="shared" si="31"/>
        <v>45077</v>
      </c>
      <c r="Q40" s="8" t="str">
        <f t="shared" si="26"/>
        <v/>
      </c>
      <c r="R40" s="8" t="str">
        <f t="shared" si="27"/>
        <v/>
      </c>
      <c r="S40" s="7" t="str">
        <f t="shared" si="28"/>
        <v/>
      </c>
      <c r="T40" s="9"/>
      <c r="U40" s="10"/>
      <c r="V40" s="9"/>
      <c r="Y40" s="26"/>
    </row>
    <row r="41" spans="2:25" s="4" customFormat="1" ht="4.5" customHeight="1" x14ac:dyDescent="0.2">
      <c r="B41" s="9"/>
      <c r="C41" s="9"/>
      <c r="D41" s="9"/>
      <c r="E41" s="9"/>
      <c r="F41" s="9"/>
      <c r="G41" s="9"/>
      <c r="H41" s="9"/>
      <c r="I41" s="9"/>
      <c r="J41" s="1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Y41" s="26"/>
    </row>
    <row r="42" spans="2:25" s="5" customFormat="1" ht="13.5" x14ac:dyDescent="0.3">
      <c r="B42" s="76">
        <f>DATE(year,12,1)</f>
        <v>44896</v>
      </c>
      <c r="C42" s="76"/>
      <c r="D42" s="76"/>
      <c r="E42" s="76"/>
      <c r="F42" s="76"/>
      <c r="G42" s="76"/>
      <c r="H42" s="76"/>
      <c r="I42" s="9"/>
      <c r="J42" s="78" t="s">
        <v>35</v>
      </c>
      <c r="K42" s="78"/>
      <c r="L42" s="9"/>
      <c r="M42" s="76">
        <f>DATE(year+1,6,1)</f>
        <v>45078</v>
      </c>
      <c r="N42" s="76"/>
      <c r="O42" s="76"/>
      <c r="P42" s="76"/>
      <c r="Q42" s="76"/>
      <c r="R42" s="76"/>
      <c r="S42" s="76"/>
      <c r="T42" s="9"/>
      <c r="U42" s="78" t="s">
        <v>34</v>
      </c>
      <c r="V42" s="78"/>
      <c r="Y42" s="27"/>
    </row>
    <row r="43" spans="2:25" s="4" customFormat="1" ht="11.25" x14ac:dyDescent="0.2">
      <c r="B43" s="20" t="str">
        <f>CHOOSE(1+MOD(startday+1-2,7),"Su","M","Tu","W","Th","F","Sa")</f>
        <v>Su</v>
      </c>
      <c r="C43" s="21" t="str">
        <f>CHOOSE(1+MOD(startday+2-2,7),"Su","M","Tu","W","Th","F","Sa")</f>
        <v>M</v>
      </c>
      <c r="D43" s="21" t="str">
        <f>CHOOSE(1+MOD(startday+3-2,7),"Su","M","Tu","W","Th","F","Sa")</f>
        <v>Tu</v>
      </c>
      <c r="E43" s="21" t="str">
        <f>CHOOSE(1+MOD(startday+4-2,7),"Su","M","Tu","W","Th","F","Sa")</f>
        <v>W</v>
      </c>
      <c r="F43" s="21" t="str">
        <f>CHOOSE(1+MOD(startday+5-2,7),"Su","M","Tu","W","Th","F","Sa")</f>
        <v>Th</v>
      </c>
      <c r="G43" s="21" t="str">
        <f>CHOOSE(1+MOD(startday+6-2,7),"Su","M","Tu","W","Th","F","Sa")</f>
        <v>F</v>
      </c>
      <c r="H43" s="20" t="str">
        <f>CHOOSE(1+MOD(startday+7-2,7),"Su","M","Tu","W","Th","F","Sa")</f>
        <v>Sa</v>
      </c>
      <c r="I43" s="9"/>
      <c r="J43" s="47" t="s">
        <v>38</v>
      </c>
      <c r="K43" s="32" t="s">
        <v>17</v>
      </c>
      <c r="L43" s="9"/>
      <c r="M43" s="20" t="str">
        <f>CHOOSE(1+MOD(startday+1-2,7),"Su","M","Tu","W","Th","F","Sa")</f>
        <v>Su</v>
      </c>
      <c r="N43" s="21" t="str">
        <f>CHOOSE(1+MOD(startday+2-2,7),"Su","M","Tu","W","Th","F","Sa")</f>
        <v>M</v>
      </c>
      <c r="O43" s="21" t="str">
        <f>CHOOSE(1+MOD(startday+3-2,7),"Su","M","Tu","W","Th","F","Sa")</f>
        <v>Tu</v>
      </c>
      <c r="P43" s="21" t="str">
        <f>CHOOSE(1+MOD(startday+4-2,7),"Su","M","Tu","W","Th","F","Sa")</f>
        <v>W</v>
      </c>
      <c r="Q43" s="21" t="str">
        <f>CHOOSE(1+MOD(startday+5-2,7),"Su","M","Tu","W","Th","F","Sa")</f>
        <v>Th</v>
      </c>
      <c r="R43" s="21" t="str">
        <f>CHOOSE(1+MOD(startday+6-2,7),"Su","M","Tu","W","Th","F","Sa")</f>
        <v>F</v>
      </c>
      <c r="S43" s="20" t="str">
        <f>CHOOSE(1+MOD(startday+7-2,7),"Su","M","Tu","W","Th","F","Sa")</f>
        <v>Sa</v>
      </c>
      <c r="T43" s="9"/>
      <c r="U43" s="45">
        <v>8</v>
      </c>
      <c r="V43" s="32" t="s">
        <v>25</v>
      </c>
      <c r="Y43" s="26"/>
    </row>
    <row r="44" spans="2:25" s="4" customFormat="1" ht="11.25" x14ac:dyDescent="0.2">
      <c r="B44" s="7" t="str">
        <f>IF(WEEKDAY(B42,1)=startday,B42,"")</f>
        <v/>
      </c>
      <c r="C44" s="8" t="str">
        <f>IF(B44="",IF(WEEKDAY(B42,1)=MOD(startday,7)+1,B42,""),B44+1)</f>
        <v/>
      </c>
      <c r="D44" s="8" t="str">
        <f>IF(C44="",IF(WEEKDAY(B42,1)=MOD(startday+1,7)+1,B42,""),C44+1)</f>
        <v/>
      </c>
      <c r="E44" s="8" t="str">
        <f>IF(D44="",IF(WEEKDAY(B42,1)=MOD(startday+2,7)+1,B42,""),D44+1)</f>
        <v/>
      </c>
      <c r="F44" s="8">
        <f>IF(E44="",IF(WEEKDAY(B42,1)=MOD(startday+3,7)+1,B42,""),E44+1)</f>
        <v>44896</v>
      </c>
      <c r="G44" s="61">
        <f>IF(F44="",IF(WEEKDAY(B42,1)=MOD(startday+4,7)+1,B42,""),F44+1)</f>
        <v>44897</v>
      </c>
      <c r="H44" s="7">
        <f>IF(G44="",IF(WEEKDAY(B42,1)=MOD(startday+5,7)+1,B42,""),G44+1)</f>
        <v>44898</v>
      </c>
      <c r="I44" s="9"/>
      <c r="J44" s="51">
        <v>12</v>
      </c>
      <c r="K44" s="32" t="s">
        <v>16</v>
      </c>
      <c r="L44" s="9"/>
      <c r="M44" s="7" t="str">
        <f>IF(WEEKDAY(M42,1)=startday,M42,"")</f>
        <v/>
      </c>
      <c r="N44" s="8" t="str">
        <f>IF(M44="",IF(WEEKDAY(M42,1)=MOD(startday,7)+1,M42,""),M44+1)</f>
        <v/>
      </c>
      <c r="O44" s="8" t="str">
        <f>IF(N44="",IF(WEEKDAY(M42,1)=MOD(startday+1,7)+1,M42,""),N44+1)</f>
        <v/>
      </c>
      <c r="P44" s="8" t="str">
        <f>IF(O44="",IF(WEEKDAY(M42,1)=MOD(startday+2,7)+1,M42,""),O44+1)</f>
        <v/>
      </c>
      <c r="Q44" s="8">
        <f>IF(P44="",IF(WEEKDAY(M42,1)=MOD(startday+3,7)+1,M42,""),P44+1)</f>
        <v>45078</v>
      </c>
      <c r="R44" s="61">
        <f>IF(Q44="",IF(WEEKDAY(M42,1)=MOD(startday+4,7)+1,M42,""),Q44+1)</f>
        <v>45079</v>
      </c>
      <c r="S44" s="7">
        <f>IF(R44="",IF(WEEKDAY(M42,1)=MOD(startday+5,7)+1,M42,""),R44+1)</f>
        <v>45080</v>
      </c>
      <c r="T44" s="9"/>
      <c r="U44" s="52">
        <v>26</v>
      </c>
      <c r="V44" s="32" t="s">
        <v>16</v>
      </c>
      <c r="Y44" s="26"/>
    </row>
    <row r="45" spans="2:25" s="4" customFormat="1" ht="11.25" x14ac:dyDescent="0.2">
      <c r="B45" s="7">
        <f>IF(H44="","",IF(MONTH(H44+1)&lt;&gt;MONTH(H44),"",H44+1))</f>
        <v>44899</v>
      </c>
      <c r="C45" s="8">
        <f t="shared" ref="C45:H48" si="32">IF(B45="","",IF(MONTH(B45+1)&lt;&gt;MONTH(B45),"",B45+1))</f>
        <v>44900</v>
      </c>
      <c r="D45" s="8">
        <f t="shared" si="32"/>
        <v>44901</v>
      </c>
      <c r="E45" s="8">
        <f t="shared" si="32"/>
        <v>44902</v>
      </c>
      <c r="F45" s="8">
        <f t="shared" si="32"/>
        <v>44903</v>
      </c>
      <c r="G45" s="61">
        <f t="shared" si="32"/>
        <v>44904</v>
      </c>
      <c r="H45" s="7">
        <f t="shared" si="32"/>
        <v>44905</v>
      </c>
      <c r="I45" s="9"/>
      <c r="J45" s="73">
        <v>12</v>
      </c>
      <c r="K45" s="63"/>
      <c r="L45" s="9"/>
      <c r="M45" s="7">
        <f>IF(S44="","",IF(MONTH(S44+1)&lt;&gt;MONTH(S44),"",S44+1))</f>
        <v>45081</v>
      </c>
      <c r="N45" s="8">
        <f>IF(M45="","",IF(MONTH(M45+1)&lt;&gt;MONTH(M45),"",M45+1))</f>
        <v>45082</v>
      </c>
      <c r="O45" s="8">
        <f t="shared" ref="O45:O48" si="33">IF(N45="","",IF(MONTH(N45+1)&lt;&gt;MONTH(N45),"",N45+1))</f>
        <v>45083</v>
      </c>
      <c r="P45" s="8">
        <f>IF(O45="","",IF(MONTH(O45+1)&lt;&gt;MONTH(O45),"",O45+1))</f>
        <v>45084</v>
      </c>
      <c r="Q45" s="42">
        <f t="shared" ref="Q45:Q48" si="34">IF(P45="","",IF(MONTH(P45+1)&lt;&gt;MONTH(P45),"",P45+1))</f>
        <v>45085</v>
      </c>
      <c r="R45" s="61">
        <f t="shared" ref="R45:R48" si="35">IF(Q45="","",IF(MONTH(Q45+1)&lt;&gt;MONTH(Q45),"",Q45+1))</f>
        <v>45086</v>
      </c>
      <c r="S45" s="7">
        <f t="shared" ref="S45:S48" si="36">IF(R45="","",IF(MONTH(R45+1)&lt;&gt;MONTH(R45),"",R45+1))</f>
        <v>45087</v>
      </c>
      <c r="T45" s="9"/>
      <c r="U45" s="62"/>
      <c r="V45" s="63"/>
      <c r="Y45" s="26"/>
    </row>
    <row r="46" spans="2:25" s="4" customFormat="1" ht="11.25" x14ac:dyDescent="0.2">
      <c r="B46" s="7">
        <f>IF(H45="","",IF(MONTH(H45+1)&lt;&gt;MONTH(H45),"",H45+1))</f>
        <v>44906</v>
      </c>
      <c r="C46" s="59">
        <f t="shared" si="32"/>
        <v>44907</v>
      </c>
      <c r="D46" s="8">
        <f t="shared" si="32"/>
        <v>44908</v>
      </c>
      <c r="E46" s="8">
        <f t="shared" si="32"/>
        <v>44909</v>
      </c>
      <c r="F46" s="8">
        <f t="shared" si="32"/>
        <v>44910</v>
      </c>
      <c r="G46" s="61">
        <f t="shared" si="32"/>
        <v>44911</v>
      </c>
      <c r="H46" s="7">
        <f t="shared" si="32"/>
        <v>44912</v>
      </c>
      <c r="I46" s="9"/>
      <c r="L46" s="9"/>
      <c r="M46" s="7">
        <f t="shared" ref="M46:M48" si="37">IF(S45="","",IF(MONTH(S45+1)&lt;&gt;MONTH(S45),"",S45+1))</f>
        <v>45088</v>
      </c>
      <c r="N46" s="8">
        <f t="shared" ref="N46:N48" si="38">IF(M46="","",IF(MONTH(M46+1)&lt;&gt;MONTH(M46),"",M46+1))</f>
        <v>45089</v>
      </c>
      <c r="O46" s="8">
        <f t="shared" si="33"/>
        <v>45090</v>
      </c>
      <c r="P46" s="8">
        <f t="shared" ref="P46:P48" si="39">IF(O46="","",IF(MONTH(O46+1)&lt;&gt;MONTH(O46),"",O46+1))</f>
        <v>45091</v>
      </c>
      <c r="Q46" s="8">
        <f t="shared" si="34"/>
        <v>45092</v>
      </c>
      <c r="R46" s="61">
        <f t="shared" si="35"/>
        <v>45093</v>
      </c>
      <c r="S46" s="7">
        <f t="shared" si="36"/>
        <v>45094</v>
      </c>
      <c r="T46" s="9"/>
      <c r="U46" s="29"/>
      <c r="V46" s="28"/>
      <c r="Y46" s="26"/>
    </row>
    <row r="47" spans="2:25" s="4" customFormat="1" ht="11.25" x14ac:dyDescent="0.2">
      <c r="B47" s="7">
        <f>IF(H46="","",IF(MONTH(H46+1)&lt;&gt;MONTH(H46),"",H46+1))</f>
        <v>44913</v>
      </c>
      <c r="C47" s="43">
        <f t="shared" si="32"/>
        <v>44914</v>
      </c>
      <c r="D47" s="43">
        <f t="shared" si="32"/>
        <v>44915</v>
      </c>
      <c r="E47" s="43">
        <f t="shared" si="32"/>
        <v>44916</v>
      </c>
      <c r="F47" s="43">
        <f t="shared" si="32"/>
        <v>44917</v>
      </c>
      <c r="G47" s="61">
        <f t="shared" si="32"/>
        <v>44918</v>
      </c>
      <c r="H47" s="7">
        <f t="shared" si="32"/>
        <v>44919</v>
      </c>
      <c r="I47" s="9"/>
      <c r="J47" s="10"/>
      <c r="K47" s="9"/>
      <c r="L47" s="9"/>
      <c r="M47" s="7">
        <f t="shared" si="37"/>
        <v>45095</v>
      </c>
      <c r="N47" s="60">
        <f t="shared" si="38"/>
        <v>45096</v>
      </c>
      <c r="O47" s="8">
        <f t="shared" si="33"/>
        <v>45097</v>
      </c>
      <c r="P47" s="8">
        <f t="shared" si="39"/>
        <v>45098</v>
      </c>
      <c r="Q47" s="8">
        <f t="shared" si="34"/>
        <v>45099</v>
      </c>
      <c r="R47" s="61">
        <f t="shared" si="35"/>
        <v>45100</v>
      </c>
      <c r="S47" s="7">
        <f t="shared" si="36"/>
        <v>45101</v>
      </c>
      <c r="T47" s="9"/>
      <c r="U47" s="10"/>
      <c r="V47" s="9"/>
      <c r="Y47" s="26"/>
    </row>
    <row r="48" spans="2:25" s="4" customFormat="1" ht="11.25" x14ac:dyDescent="0.2">
      <c r="B48" s="7">
        <f>IF(H47="","",IF(MONTH(H47+1)&lt;&gt;MONTH(H47),"",H47+1))</f>
        <v>44920</v>
      </c>
      <c r="C48" s="43">
        <f t="shared" si="32"/>
        <v>44921</v>
      </c>
      <c r="D48" s="43">
        <f t="shared" si="32"/>
        <v>44922</v>
      </c>
      <c r="E48" s="43">
        <f t="shared" si="32"/>
        <v>44923</v>
      </c>
      <c r="F48" s="43">
        <f t="shared" si="32"/>
        <v>44924</v>
      </c>
      <c r="G48" s="61">
        <f t="shared" si="32"/>
        <v>44925</v>
      </c>
      <c r="H48" s="7">
        <f t="shared" si="32"/>
        <v>44926</v>
      </c>
      <c r="I48" s="9"/>
      <c r="J48" s="10"/>
      <c r="K48" s="9"/>
      <c r="L48" s="9"/>
      <c r="M48" s="7">
        <f t="shared" si="37"/>
        <v>45102</v>
      </c>
      <c r="N48" s="59">
        <f t="shared" si="38"/>
        <v>45103</v>
      </c>
      <c r="O48" s="8">
        <f t="shared" si="33"/>
        <v>45104</v>
      </c>
      <c r="P48" s="8">
        <f t="shared" si="39"/>
        <v>45105</v>
      </c>
      <c r="Q48" s="8">
        <f t="shared" si="34"/>
        <v>45106</v>
      </c>
      <c r="R48" s="61">
        <f t="shared" si="35"/>
        <v>45107</v>
      </c>
      <c r="S48" s="7" t="str">
        <f t="shared" si="36"/>
        <v/>
      </c>
      <c r="T48" s="9"/>
      <c r="U48" s="10"/>
      <c r="V48" s="9"/>
      <c r="Y48" s="26"/>
    </row>
    <row r="49" spans="2:25" s="4" customFormat="1" ht="4.5" customHeight="1" x14ac:dyDescent="0.3">
      <c r="B49" s="9"/>
      <c r="C49" s="9"/>
      <c r="D49" s="9"/>
      <c r="E49" s="9"/>
      <c r="F49" s="9"/>
      <c r="G49" s="9"/>
      <c r="H49" s="9"/>
      <c r="I49" s="9"/>
      <c r="J49" s="10"/>
      <c r="K49" s="9"/>
      <c r="L49" s="9"/>
      <c r="M49" s="5"/>
      <c r="N49" s="5"/>
      <c r="O49" s="5"/>
      <c r="P49" s="5"/>
      <c r="Q49" s="5"/>
      <c r="R49" s="5"/>
      <c r="S49" s="5"/>
      <c r="T49" s="5"/>
      <c r="U49" s="5"/>
      <c r="V49" s="5"/>
      <c r="Y49" s="26"/>
    </row>
    <row r="50" spans="2:25" s="5" customFormat="1" ht="13.5" x14ac:dyDescent="0.3">
      <c r="B50" s="76">
        <f>DATE(year+1,1,1)</f>
        <v>44927</v>
      </c>
      <c r="C50" s="83"/>
      <c r="D50" s="83"/>
      <c r="E50" s="83"/>
      <c r="F50" s="83"/>
      <c r="G50" s="83"/>
      <c r="H50" s="83"/>
      <c r="I50" s="9"/>
      <c r="J50" s="78" t="s">
        <v>30</v>
      </c>
      <c r="K50" s="78"/>
      <c r="L50" s="9"/>
      <c r="Y50" s="27"/>
    </row>
    <row r="51" spans="2:25" s="4" customFormat="1" ht="13.5" x14ac:dyDescent="0.3">
      <c r="B51" s="20" t="str">
        <f>CHOOSE(1+MOD(startday+1-2,7),"Su","M","Tu","W","Th","F","Sa")</f>
        <v>Su</v>
      </c>
      <c r="C51" s="21" t="str">
        <f>CHOOSE(1+MOD(startday+2-2,7),"Su","M","Tu","W","Th","F","Sa")</f>
        <v>M</v>
      </c>
      <c r="D51" s="21" t="str">
        <f>CHOOSE(1+MOD(startday+3-2,7),"Su","M","Tu","W","Th","F","Sa")</f>
        <v>Tu</v>
      </c>
      <c r="E51" s="21" t="str">
        <f>CHOOSE(1+MOD(startday+4-2,7),"Su","M","Tu","W","Th","F","Sa")</f>
        <v>W</v>
      </c>
      <c r="F51" s="21" t="str">
        <f>CHOOSE(1+MOD(startday+5-2,7),"Su","M","Tu","W","Th","F","Sa")</f>
        <v>Th</v>
      </c>
      <c r="G51" s="21" t="str">
        <f>CHOOSE(1+MOD(startday+6-2,7),"Su","M","Tu","W","Th","F","Sa")</f>
        <v>F</v>
      </c>
      <c r="H51" s="20" t="str">
        <f>CHOOSE(1+MOD(startday+7-2,7),"Su","M","Tu","W","Th","F","Sa")</f>
        <v>Sa</v>
      </c>
      <c r="I51" s="9"/>
      <c r="J51" s="56">
        <v>2</v>
      </c>
      <c r="K51" s="31" t="s">
        <v>23</v>
      </c>
      <c r="L51" s="9"/>
      <c r="U51" s="33"/>
      <c r="V51" s="34" t="s">
        <v>5</v>
      </c>
      <c r="Y51" s="26"/>
    </row>
    <row r="52" spans="2:25" s="4" customFormat="1" ht="11.25" x14ac:dyDescent="0.2">
      <c r="B52" s="7">
        <f>IF(WEEKDAY(B50,1)=startday,B50,"")</f>
        <v>44927</v>
      </c>
      <c r="C52" s="43">
        <f>IF(B52="",IF(WEEKDAY(B50,1)=MOD(startday,7)+1,B50,""),B52+1)</f>
        <v>44928</v>
      </c>
      <c r="D52" s="8">
        <f>IF(C52="",IF(WEEKDAY(B50,1)=MOD(startday+1,7)+1,B50,""),C52+1)</f>
        <v>44929</v>
      </c>
      <c r="E52" s="8">
        <f>IF(D52="",IF(WEEKDAY(B50,1)=MOD(startday+2,7)+1,B50,""),D52+1)</f>
        <v>44930</v>
      </c>
      <c r="F52" s="8">
        <f>IF(E52="",IF(WEEKDAY(B50,1)=MOD(startday+3,7)+1,B50,""),E52+1)</f>
        <v>44931</v>
      </c>
      <c r="G52" s="61">
        <f>IF(F52="",IF(WEEKDAY(B50,1)=MOD(startday+4,7)+1,B50,""),F52+1)</f>
        <v>44932</v>
      </c>
      <c r="H52" s="7">
        <f>IF(G52="",IF(WEEKDAY(B50,1)=MOD(startday+5,7)+1,B50,""),G52+1)</f>
        <v>44933</v>
      </c>
      <c r="I52" s="9"/>
      <c r="J52" s="47">
        <v>16</v>
      </c>
      <c r="K52" s="32" t="s">
        <v>18</v>
      </c>
      <c r="L52" s="9"/>
      <c r="U52" s="35"/>
      <c r="V52" s="31" t="s">
        <v>4</v>
      </c>
      <c r="Y52" s="26"/>
    </row>
    <row r="53" spans="2:25" s="4" customFormat="1" ht="11.25" x14ac:dyDescent="0.2">
      <c r="B53" s="7">
        <f>IF(H52="","",IF(MONTH(H52+1)&lt;&gt;MONTH(H52),"",H52+1))</f>
        <v>44934</v>
      </c>
      <c r="C53" s="8">
        <f>IF(B53="","",IF(MONTH(B53+1)&lt;&gt;MONTH(B53),"",B53+1))</f>
        <v>44935</v>
      </c>
      <c r="D53" s="8">
        <f t="shared" ref="D53:D56" si="40">IF(C53="","",IF(MONTH(C53+1)&lt;&gt;MONTH(C53),"",C53+1))</f>
        <v>44936</v>
      </c>
      <c r="E53" s="8">
        <f>IF(D53="","",IF(MONTH(D53+1)&lt;&gt;MONTH(D53),"",D53+1))</f>
        <v>44937</v>
      </c>
      <c r="F53" s="8">
        <f t="shared" ref="F53:F56" si="41">IF(E53="","",IF(MONTH(E53+1)&lt;&gt;MONTH(E53),"",E53+1))</f>
        <v>44938</v>
      </c>
      <c r="G53" s="61">
        <f t="shared" ref="G53:G56" si="42">IF(F53="","",IF(MONTH(F53+1)&lt;&gt;MONTH(F53),"",F53+1))</f>
        <v>44939</v>
      </c>
      <c r="H53" s="7">
        <f t="shared" ref="H53:H56" si="43">IF(G53="","",IF(MONTH(G53+1)&lt;&gt;MONTH(G53),"",G53+1))</f>
        <v>44940</v>
      </c>
      <c r="I53" s="9"/>
      <c r="J53" s="71">
        <v>19</v>
      </c>
      <c r="K53" s="32" t="s">
        <v>7</v>
      </c>
      <c r="L53" s="9"/>
      <c r="U53" s="36"/>
      <c r="V53" s="31" t="s">
        <v>6</v>
      </c>
      <c r="Y53" s="26"/>
    </row>
    <row r="54" spans="2:25" s="4" customFormat="1" ht="11.25" x14ac:dyDescent="0.2">
      <c r="B54" s="7">
        <f t="shared" ref="B54:B56" si="44">IF(H53="","",IF(MONTH(H53+1)&lt;&gt;MONTH(H53),"",H53+1))</f>
        <v>44941</v>
      </c>
      <c r="C54" s="43">
        <f t="shared" ref="C54:C56" si="45">IF(B54="","",IF(MONTH(B54+1)&lt;&gt;MONTH(B54),"",B54+1))</f>
        <v>44942</v>
      </c>
      <c r="D54" s="8">
        <f t="shared" si="40"/>
        <v>44943</v>
      </c>
      <c r="E54" s="8">
        <f t="shared" ref="E54:E56" si="46">IF(D54="","",IF(MONTH(D54+1)&lt;&gt;MONTH(D54),"",D54+1))</f>
        <v>44944</v>
      </c>
      <c r="F54" s="70">
        <f t="shared" si="41"/>
        <v>44945</v>
      </c>
      <c r="G54" s="61">
        <f t="shared" si="42"/>
        <v>44946</v>
      </c>
      <c r="H54" s="7">
        <f t="shared" si="43"/>
        <v>44947</v>
      </c>
      <c r="I54" s="9"/>
      <c r="J54" s="50">
        <v>23</v>
      </c>
      <c r="K54" s="32" t="s">
        <v>16</v>
      </c>
      <c r="L54" s="9"/>
      <c r="U54" s="37"/>
      <c r="V54" s="31" t="s">
        <v>7</v>
      </c>
      <c r="Y54" s="26"/>
    </row>
    <row r="55" spans="2:25" s="4" customFormat="1" ht="11.25" x14ac:dyDescent="0.2">
      <c r="B55" s="7">
        <f t="shared" si="44"/>
        <v>44948</v>
      </c>
      <c r="C55" s="59">
        <f t="shared" si="45"/>
        <v>44949</v>
      </c>
      <c r="D55" s="8">
        <f t="shared" si="40"/>
        <v>44950</v>
      </c>
      <c r="E55" s="8">
        <f t="shared" si="46"/>
        <v>44951</v>
      </c>
      <c r="F55" s="8">
        <f t="shared" si="41"/>
        <v>44952</v>
      </c>
      <c r="G55" s="61">
        <f t="shared" si="42"/>
        <v>44953</v>
      </c>
      <c r="H55" s="7">
        <f t="shared" si="43"/>
        <v>44954</v>
      </c>
      <c r="I55" s="9"/>
      <c r="J55" s="66"/>
      <c r="K55" s="64"/>
      <c r="L55" s="9"/>
      <c r="U55" s="38"/>
      <c r="V55" s="31" t="s">
        <v>8</v>
      </c>
      <c r="Y55" s="26"/>
    </row>
    <row r="56" spans="2:25" s="4" customFormat="1" ht="11.25" x14ac:dyDescent="0.2">
      <c r="B56" s="7">
        <f t="shared" si="44"/>
        <v>44955</v>
      </c>
      <c r="C56" s="8">
        <f t="shared" si="45"/>
        <v>44956</v>
      </c>
      <c r="D56" s="8">
        <f t="shared" si="40"/>
        <v>44957</v>
      </c>
      <c r="E56" s="8" t="str">
        <f t="shared" si="46"/>
        <v/>
      </c>
      <c r="F56" s="8" t="str">
        <f t="shared" si="41"/>
        <v/>
      </c>
      <c r="G56" s="8" t="str">
        <f t="shared" si="42"/>
        <v/>
      </c>
      <c r="H56" s="7" t="str">
        <f t="shared" si="43"/>
        <v/>
      </c>
      <c r="I56" s="9"/>
      <c r="L56" s="9"/>
      <c r="U56" s="57"/>
      <c r="V56" s="58" t="s">
        <v>16</v>
      </c>
      <c r="Y56" s="26"/>
    </row>
    <row r="57" spans="2:25" s="4" customFormat="1" ht="4.5" customHeight="1" x14ac:dyDescent="0.2">
      <c r="B57"/>
      <c r="C57"/>
      <c r="D57"/>
      <c r="E57"/>
      <c r="F57"/>
      <c r="G57"/>
      <c r="H57"/>
      <c r="I57"/>
      <c r="J57"/>
      <c r="K57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</sheetData>
  <mergeCells count="35">
    <mergeCell ref="U9:V9"/>
    <mergeCell ref="U17:V17"/>
    <mergeCell ref="U25:V25"/>
    <mergeCell ref="U34:V34"/>
    <mergeCell ref="U42:V42"/>
    <mergeCell ref="A1:K1"/>
    <mergeCell ref="A2:K2"/>
    <mergeCell ref="D4:E4"/>
    <mergeCell ref="K4:L4"/>
    <mergeCell ref="B9:H9"/>
    <mergeCell ref="J9:K9"/>
    <mergeCell ref="Y34:Y39"/>
    <mergeCell ref="F4:H4"/>
    <mergeCell ref="Y19:Y23"/>
    <mergeCell ref="Y13:Y17"/>
    <mergeCell ref="B50:H50"/>
    <mergeCell ref="M17:S17"/>
    <mergeCell ref="B7:V7"/>
    <mergeCell ref="M25:S25"/>
    <mergeCell ref="M34:S34"/>
    <mergeCell ref="Y7:Y11"/>
    <mergeCell ref="J50:K50"/>
    <mergeCell ref="Y25:Y29"/>
    <mergeCell ref="M4:N4"/>
    <mergeCell ref="O4:S4"/>
    <mergeCell ref="J17:K17"/>
    <mergeCell ref="J25:K25"/>
    <mergeCell ref="B17:H17"/>
    <mergeCell ref="B25:H25"/>
    <mergeCell ref="B34:H34"/>
    <mergeCell ref="B42:H42"/>
    <mergeCell ref="M9:S9"/>
    <mergeCell ref="M42:S42"/>
    <mergeCell ref="J34:K34"/>
    <mergeCell ref="J42:K42"/>
  </mergeCells>
  <phoneticPr fontId="0" type="noConversion"/>
  <conditionalFormatting sqref="B27:H32 B44:H48 M19:S23 M44:S48 B19:H23 M36:S36 B52:H56 M11:S15 B11:H15 M38:S40 M37:P37 R37:S37 M27:S32 B36:H40">
    <cfRule type="expression" dxfId="3" priority="3" stopIfTrue="1">
      <formula>OR(WEEKDAY(B11,1)=1,WEEKDAY(B11,1)=7)</formula>
    </cfRule>
    <cfRule type="cellIs" dxfId="2" priority="4" stopIfTrue="1" operator="equal">
      <formula>""</formula>
    </cfRule>
  </conditionalFormatting>
  <conditionalFormatting sqref="Q37">
    <cfRule type="expression" dxfId="1" priority="1" stopIfTrue="1">
      <formula>OR(WEEKDAY(Q37,1)=1,WEEKDAY(Q37,1)=7)</formula>
    </cfRule>
    <cfRule type="cellIs" dxfId="0" priority="2" stopIfTrue="1" operator="equal">
      <formula>""</formula>
    </cfRule>
  </conditionalFormatting>
  <printOptions horizontalCentered="1"/>
  <pageMargins left="0.25" right="0.25" top="0.25" bottom="0.35" header="0.25" footer="0.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EventCalendar</vt:lpstr>
      <vt:lpstr>EventCalendar!Print_Area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Event Calendar Template</dc:title>
  <dc:creator>Vertex42.com</dc:creator>
  <dc:description>(c) 2013-2018 Vertex42 LLC. All Rights Reserved. Free to Print.</dc:description>
  <cp:lastModifiedBy>Virginia Lezard</cp:lastModifiedBy>
  <cp:lastPrinted>2022-04-19T23:04:26Z</cp:lastPrinted>
  <dcterms:created xsi:type="dcterms:W3CDTF">2004-08-16T18:44:14Z</dcterms:created>
  <dcterms:modified xsi:type="dcterms:W3CDTF">2022-05-02T19:27:34Z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1.3.1</vt:lpwstr>
  </property>
</Properties>
</file>